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09" activeTab="8"/>
  </bookViews>
  <sheets>
    <sheet name="密码说明" sheetId="17" r:id="rId1"/>
    <sheet name="费用分类汇总" sheetId="30" r:id="rId2"/>
    <sheet name="1月" sheetId="24" r:id="rId3"/>
    <sheet name="2月 " sheetId="25" r:id="rId4"/>
    <sheet name="3月" sheetId="26" r:id="rId5"/>
    <sheet name="4月" sheetId="27" r:id="rId6"/>
    <sheet name="5月 " sheetId="28" r:id="rId7"/>
    <sheet name="6月 " sheetId="31" r:id="rId8"/>
    <sheet name="7月" sheetId="33" r:id="rId9"/>
    <sheet name="Sheet1" sheetId="29" r:id="rId10"/>
  </sheets>
  <externalReferences>
    <externalReference r:id="rId13"/>
    <externalReference r:id="rId14"/>
  </externalReferences>
  <definedNames>
    <definedName name="_xlnm._FilterDatabase" localSheetId="2" hidden="1">'1月'!$A$3:$AI$378</definedName>
    <definedName name="_xlnm._FilterDatabase" localSheetId="3" hidden="1">'2月 '!$A$3:$AH$379</definedName>
    <definedName name="_xlnm._FilterDatabase" localSheetId="4" hidden="1">'3月'!$A$3:$AH$404</definedName>
    <definedName name="_xlnm._FilterDatabase" localSheetId="5" hidden="1">'4月'!$A$3:$AH$444</definedName>
    <definedName name="_xlnm._FilterDatabase" localSheetId="6" hidden="1">'5月 '!$A$3:$AH$509</definedName>
    <definedName name="_xlnm._FilterDatabase" localSheetId="7" hidden="1">'6月 '!$A$3:$AH$501</definedName>
    <definedName name="_xlnm._FilterDatabase" localSheetId="8" hidden="1">'7月'!$A$1:$AI$468</definedName>
    <definedName name="_xlnm.Print_Titles" localSheetId="2">'1月'!$2:$3</definedName>
    <definedName name="_xlnm.Print_Titles" localSheetId="3">'2月 '!$2:$3</definedName>
    <definedName name="_xlnm.Print_Titles" localSheetId="4">'3月'!$2:$3</definedName>
    <definedName name="_xlnm.Print_Titles" localSheetId="5">'4月'!$2:$3</definedName>
    <definedName name="_xlnm.Print_Area" localSheetId="5">'4月'!$A$1:$Z$461</definedName>
    <definedName name="_xlnm.Print_Titles" localSheetId="6">'5月 '!$2:$3</definedName>
    <definedName name="_xlnm.Print_Area" localSheetId="6">'5月 '!$A$1:$Z$478</definedName>
    <definedName name="_xlnm.Print_Titles" localSheetId="7">'6月 '!$2:$3</definedName>
    <definedName name="_xlnm.Print_Area" localSheetId="7">'6月 '!$A$1:$Z$481</definedName>
    <definedName name="_xlnm.Print_Titles" localSheetId="8">'7月'!$2:$3</definedName>
    <definedName name="_xlnm.Print_Area" localSheetId="8">'7月'!$A$1:$Z$485</definedName>
  </definedNames>
  <calcPr calcId="144525"/>
  <pivotCaches>
    <pivotCache cacheId="0" r:id="rId11"/>
    <pivotCache cacheId="1" r:id="rId12"/>
  </pivotCaches>
</workbook>
</file>

<file path=xl/comments1.xml><?xml version="1.0" encoding="utf-8"?>
<comments xmlns="http://schemas.openxmlformats.org/spreadsheetml/2006/main">
  <authors>
    <author>MuQun</author>
  </authors>
  <commentList>
    <comment ref="J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  <comment ref="J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sz val="9"/>
            <rFont val="宋体"/>
            <charset val="134"/>
          </rPr>
          <t>自愿放弃</t>
        </r>
      </text>
    </comment>
    <comment ref="J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J1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9" authorId="0">
      <text>
        <r>
          <rPr>
            <sz val="9"/>
            <rFont val="宋体"/>
            <charset val="134"/>
          </rPr>
          <t>自愿放弃</t>
        </r>
      </text>
    </comment>
    <comment ref="J3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4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4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422" authorId="0">
      <text>
        <r>
          <rPr>
            <sz val="9"/>
            <rFont val="宋体"/>
            <charset val="134"/>
          </rPr>
          <t>自行办理停保</t>
        </r>
      </text>
    </comment>
    <comment ref="J4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自动放弃</t>
        </r>
      </text>
    </comment>
    <comment ref="J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J1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J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9" authorId="0">
      <text>
        <r>
          <rPr>
            <sz val="9"/>
            <rFont val="宋体"/>
            <charset val="134"/>
          </rPr>
          <t>自愿放弃</t>
        </r>
      </text>
    </comment>
    <comment ref="J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C3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只交工伤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J1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J1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93" authorId="0">
      <text>
        <r>
          <rPr>
            <sz val="9"/>
            <rFont val="宋体"/>
            <charset val="134"/>
          </rPr>
          <t>自愿放弃</t>
        </r>
      </text>
    </comment>
    <comment ref="J3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C3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只交工伤</t>
        </r>
      </text>
    </comment>
    <comment ref="J346" authorId="0">
      <text>
        <r>
          <rPr>
            <sz val="9"/>
            <rFont val="宋体"/>
            <charset val="134"/>
          </rPr>
          <t>自愿放弃</t>
        </r>
      </text>
    </comment>
    <comment ref="H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因个人原因未办理暂停</t>
        </r>
      </text>
    </comment>
    <comment ref="J4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双方协商，4月缴纳</t>
        </r>
      </text>
    </comment>
    <comment ref="C4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</commentList>
</comments>
</file>

<file path=xl/comments5.xml><?xml version="1.0" encoding="utf-8"?>
<comments xmlns="http://schemas.openxmlformats.org/spreadsheetml/2006/main">
  <authors>
    <author>MuQun</author>
  </authors>
  <commentList>
    <comment ref="I1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1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I1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I1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88" authorId="0">
      <text>
        <r>
          <rPr>
            <sz val="9"/>
            <rFont val="宋体"/>
            <charset val="134"/>
          </rPr>
          <t>自愿放弃</t>
        </r>
      </text>
    </comment>
    <comment ref="I30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36" authorId="0">
      <text>
        <r>
          <rPr>
            <sz val="9"/>
            <rFont val="宋体"/>
            <charset val="134"/>
          </rPr>
          <t>自愿放弃</t>
        </r>
      </text>
    </comment>
    <comment ref="I3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自愿不交</t>
        </r>
      </text>
    </comment>
    <comment ref="I3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本人嫌麻烦，不交了</t>
        </r>
      </text>
    </comment>
    <comment ref="F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因个人未暂停参保，下月交</t>
        </r>
      </text>
    </comment>
    <comment ref="H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因个人未暂停参保，下月交</t>
        </r>
      </text>
    </comment>
    <comment ref="H4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因个人暂停领取失业保险业务未办理清楚，本业无法新增</t>
        </r>
      </text>
    </comment>
    <comment ref="C449" authorId="0">
      <text>
        <r>
          <rPr>
            <b/>
            <sz val="9"/>
            <rFont val="宋体"/>
            <charset val="134"/>
          </rPr>
          <t>MuQun:补缴4月份</t>
        </r>
      </text>
    </comment>
    <comment ref="C48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I4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双方协商，4月缴纳</t>
        </r>
      </text>
    </comment>
  </commentList>
</comments>
</file>

<file path=xl/comments6.xml><?xml version="1.0" encoding="utf-8"?>
<comments xmlns="http://schemas.openxmlformats.org/spreadsheetml/2006/main">
  <authors>
    <author>MuQun</author>
  </authors>
  <commentList>
    <comment ref="I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1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I1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I1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84" authorId="0">
      <text>
        <r>
          <rPr>
            <sz val="9"/>
            <rFont val="宋体"/>
            <charset val="134"/>
          </rPr>
          <t>自愿放弃</t>
        </r>
      </text>
    </comment>
    <comment ref="I29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0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0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28" authorId="0">
      <text>
        <r>
          <rPr>
            <sz val="9"/>
            <rFont val="宋体"/>
            <charset val="134"/>
          </rPr>
          <t>自愿放弃</t>
        </r>
      </text>
    </comment>
    <comment ref="I3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自愿不交</t>
        </r>
      </text>
    </comment>
    <comment ref="I3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本人嫌麻烦，不交了</t>
        </r>
      </text>
    </comment>
    <comment ref="C3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6月离职</t>
        </r>
      </text>
    </comment>
    <comment ref="C3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6月离职</t>
        </r>
      </text>
    </comment>
    <comment ref="F3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本月离职</t>
        </r>
      </text>
    </comment>
    <comment ref="C415" authorId="0">
      <text>
        <r>
          <rPr>
            <b/>
            <sz val="9"/>
            <rFont val="宋体"/>
            <charset val="134"/>
          </rPr>
          <t>MuQun:6月2日离职</t>
        </r>
      </text>
    </comment>
    <comment ref="H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因个人暂停领取失业保险业务未办理清楚，本业无法新增，6月新增</t>
        </r>
      </text>
    </comment>
    <comment ref="C5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6月离职</t>
        </r>
      </text>
    </comment>
    <comment ref="F5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本月离职</t>
        </r>
      </text>
    </comment>
  </commentList>
</comments>
</file>

<file path=xl/comments7.xml><?xml version="1.0" encoding="utf-8"?>
<comments xmlns="http://schemas.openxmlformats.org/spreadsheetml/2006/main">
  <authors>
    <author>MuQun</author>
  </authors>
  <commentLis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I1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1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7月4日离职</t>
        </r>
      </text>
    </comment>
    <comment ref="G1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80" authorId="0">
      <text>
        <r>
          <rPr>
            <sz val="9"/>
            <rFont val="宋体"/>
            <charset val="134"/>
          </rPr>
          <t>自愿放弃</t>
        </r>
      </text>
    </comment>
    <comment ref="I2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323" authorId="0">
      <text>
        <r>
          <rPr>
            <sz val="9"/>
            <rFont val="宋体"/>
            <charset val="134"/>
          </rPr>
          <t>自愿放弃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本人嫌麻烦，不交了</t>
        </r>
      </text>
    </comment>
    <comment ref="I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自愿不交</t>
        </r>
      </text>
    </comment>
    <comment ref="I3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元元：此人为模具维修岗位，7月公积金调整为3180</t>
        </r>
      </text>
    </comment>
    <comment ref="I3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自愿不交</t>
        </r>
      </text>
    </comment>
    <comment ref="I3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7月离职不交公积金</t>
        </r>
      </text>
    </comment>
    <comment ref="F4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年龄大，外地户口，不在本地缴纳</t>
        </r>
      </text>
    </comment>
    <comment ref="F4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7月2日离职</t>
        </r>
      </text>
    </comment>
    <comment ref="F4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个人原因未办理暂停，8月缴费</t>
        </r>
      </text>
    </comment>
    <comment ref="G4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个人原因未办理暂停，8月缴费
</t>
        </r>
      </text>
    </comment>
    <comment ref="H4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个人原因未办理暂停，8月缴费
</t>
        </r>
      </text>
    </comment>
    <comment ref="F4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I4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7月开户，7-9月费用自行承担。</t>
        </r>
      </text>
    </comment>
    <comment ref="F4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F4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7月离职</t>
        </r>
      </text>
    </comment>
    <comment ref="F4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7月离职</t>
        </r>
      </text>
    </comment>
    <comment ref="F4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F4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F4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C488" authorId="0">
      <text>
        <r>
          <rPr>
            <b/>
            <sz val="9"/>
            <rFont val="宋体"/>
            <charset val="134"/>
          </rPr>
          <t>MuQun:6月2日离职</t>
        </r>
      </text>
    </comment>
    <comment ref="C4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6月离职</t>
        </r>
      </text>
    </comment>
    <comment ref="F4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本月离职</t>
        </r>
      </text>
    </comment>
    <comment ref="C4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6月离职</t>
        </r>
      </text>
    </comment>
    <comment ref="I4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自愿不交</t>
        </r>
      </text>
    </comment>
  </commentList>
</comments>
</file>

<file path=xl/sharedStrings.xml><?xml version="1.0" encoding="utf-8"?>
<sst xmlns="http://schemas.openxmlformats.org/spreadsheetml/2006/main" count="13500" uniqueCount="1306">
  <si>
    <t>说明：</t>
  </si>
  <si>
    <t>1、各sheet表密码为月份*3，如111,222.。。。</t>
  </si>
  <si>
    <t>2、保护状态下可正常进行筛选、排序、透视表等操作，不可进行删除行列或编辑</t>
  </si>
  <si>
    <t>科目分类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</si>
  <si>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</si>
  <si>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</si>
  <si>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</si>
  <si>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</si>
  <si>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</si>
  <si>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</si>
  <si>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</si>
  <si>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</si>
  <si>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</si>
  <si>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求和项:总合计</t>
  </si>
  <si>
    <t>福利费用+综合</t>
  </si>
  <si>
    <t>管理费用+安技</t>
  </si>
  <si>
    <t>管理费用+财务</t>
  </si>
  <si>
    <t>管理费用+生产管理部</t>
  </si>
  <si>
    <t>管理费用+综合</t>
  </si>
  <si>
    <t>管理费用+总经办</t>
  </si>
  <si>
    <t>生产成本+底座模块化组装工序</t>
  </si>
  <si>
    <t>生产成本+电泳工序</t>
  </si>
  <si>
    <t>生产成本+发泡工序</t>
  </si>
  <si>
    <t>生产成本+缝纫工序</t>
  </si>
  <si>
    <t>生产成本+焊接工序</t>
  </si>
  <si>
    <t>生产成本+喷涂工序</t>
  </si>
  <si>
    <t>生产成本+弯管冲压工序</t>
  </si>
  <si>
    <t>生产成本+注塑工序</t>
  </si>
  <si>
    <t>生产成本+组装</t>
  </si>
  <si>
    <t>生产成本+座椅总装工序</t>
  </si>
  <si>
    <t>销售费用+销售</t>
  </si>
  <si>
    <t>研发费用+研发</t>
  </si>
  <si>
    <t>制造费用+底座模块化组装工序</t>
  </si>
  <si>
    <t>制造费用+发泡工序</t>
  </si>
  <si>
    <t>制造费用+缝纫工序</t>
  </si>
  <si>
    <t>制造费用+焊接工序</t>
  </si>
  <si>
    <t>制造费用+喷涂工序</t>
  </si>
  <si>
    <t>制造费用+弯管冲压工序</t>
  </si>
  <si>
    <t>制造费用+注塑工序</t>
  </si>
  <si>
    <t>制造费用+组装</t>
  </si>
  <si>
    <t>制造费用+座椅</t>
  </si>
  <si>
    <t>总计</t>
  </si>
  <si>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</si>
  <si>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</si>
  <si>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</si>
  <si>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</si>
  <si>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</si>
  <si>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</si>
  <si>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</si>
  <si>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</si>
  <si>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</si>
  <si>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</si>
  <si>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</si>
  <si>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</si>
  <si>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</si>
  <si>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</si>
  <si>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大额医疗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</si>
  <si>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</si>
  <si>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</si>
  <si>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</si>
  <si>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</si>
  <si>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</si>
  <si>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</si>
  <si>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</si>
  <si>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</si>
  <si>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</si>
  <si>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</si>
  <si>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</si>
  <si>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</si>
  <si>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</si>
  <si>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</si>
  <si>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</si>
  <si>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</si>
  <si>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</si>
  <si>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</si>
  <si>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</si>
  <si>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</si>
  <si>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</si>
  <si>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</si>
  <si>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</si>
  <si>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</si>
  <si>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</si>
  <si>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</si>
  <si>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</si>
  <si>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</si>
  <si>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</si>
  <si>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</si>
  <si>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</si>
  <si>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</si>
  <si>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</si>
  <si>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</si>
  <si>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</si>
  <si>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</si>
  <si>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</si>
  <si>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</si>
  <si>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</si>
  <si>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</si>
  <si>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</si>
  <si>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</si>
  <si>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</si>
  <si>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</si>
  <si>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</si>
  <si>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</si>
  <si>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</si>
  <si>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</si>
  <si>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</si>
  <si>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</si>
  <si>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</si>
  <si>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</si>
  <si>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</si>
  <si>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</si>
  <si>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</si>
  <si>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</si>
  <si>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</si>
  <si>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</si>
  <si>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</si>
  <si>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</si>
  <si>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</si>
  <si>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</si>
  <si>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</si>
  <si>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</si>
  <si>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</si>
  <si>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</si>
  <si>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</si>
  <si>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</si>
  <si>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</si>
  <si>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</si>
  <si>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</si>
  <si>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</si>
  <si>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</si>
  <si>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</si>
  <si>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</si>
  <si>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</si>
  <si>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</si>
  <si>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</si>
  <si>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</si>
  <si>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</si>
  <si>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</si>
  <si>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</si>
  <si>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</si>
  <si>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</si>
  <si>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</si>
  <si>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</si>
  <si>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</si>
  <si>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</si>
  <si>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</si>
  <si>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</si>
  <si>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</si>
  <si>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</si>
  <si>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</si>
  <si>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</si>
  <si>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</si>
  <si>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</si>
  <si>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</si>
  <si>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</si>
  <si>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</si>
  <si>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</si>
  <si>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</si>
  <si>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</si>
  <si>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</si>
  <si>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</si>
  <si>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</si>
  <si>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</si>
  <si>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</si>
  <si>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</si>
  <si>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</si>
  <si>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</si>
  <si>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</si>
  <si>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</si>
  <si>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</si>
  <si>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</si>
  <si>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</si>
  <si>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</si>
  <si>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</si>
  <si>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</si>
  <si>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</si>
  <si>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</si>
  <si>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</si>
  <si>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</si>
  <si>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</si>
  <si>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</si>
  <si>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</si>
  <si>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</si>
  <si>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</si>
  <si>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</si>
  <si>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</si>
  <si>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</si>
  <si>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</si>
  <si>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</si>
  <si>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</si>
  <si>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</si>
  <si>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</si>
  <si>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</si>
  <si>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</si>
  <si>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</si>
  <si>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</si>
  <si>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</si>
  <si>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</si>
  <si>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</si>
  <si>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</si>
  <si>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</si>
  <si>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</si>
  <si>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</si>
  <si>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</si>
  <si>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</si>
  <si>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</si>
  <si>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</si>
  <si>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</si>
  <si>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</si>
  <si>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</si>
  <si>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</si>
  <si>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</si>
  <si>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</si>
  <si>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</si>
  <si>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</si>
  <si>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</si>
  <si>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</si>
  <si>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</si>
  <si>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</si>
  <si>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</si>
  <si>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</si>
  <si>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</si>
  <si>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</si>
  <si>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</si>
  <si>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</si>
  <si>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</si>
  <si>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</si>
  <si>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</si>
  <si>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</si>
  <si>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</si>
  <si>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</si>
  <si>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</si>
  <si>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</si>
  <si>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</si>
  <si>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</si>
  <si>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</si>
  <si>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</si>
  <si>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</si>
  <si>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</si>
  <si>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</si>
  <si>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</si>
  <si>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</si>
  <si>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</si>
  <si>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</si>
  <si>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</si>
  <si>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</si>
  <si>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</si>
  <si>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</si>
  <si>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</si>
  <si>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</si>
  <si>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</si>
  <si>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</si>
  <si>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</si>
  <si>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</si>
  <si>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</si>
  <si>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</si>
  <si>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</si>
  <si>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</si>
  <si>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</si>
  <si>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</si>
  <si>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</si>
  <si>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</si>
  <si>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</si>
  <si>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</si>
  <si>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</si>
  <si>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</si>
  <si>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</si>
  <si>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</si>
  <si>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</si>
  <si>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</si>
  <si>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</si>
  <si>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</si>
  <si>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</si>
  <si>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</si>
  <si>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</si>
  <si>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</si>
  <si>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</si>
  <si>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</si>
  <si>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</si>
  <si>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</si>
  <si>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</si>
  <si>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</si>
  <si>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</si>
  <si>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</si>
  <si>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</si>
  <si>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</si>
  <si>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</si>
  <si>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</si>
  <si>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</si>
  <si>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</si>
  <si>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</si>
  <si>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</si>
  <si>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</si>
  <si>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</si>
  <si>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</si>
  <si>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</si>
  <si>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</si>
  <si>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</si>
  <si>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</si>
  <si>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</si>
  <si>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</si>
  <si>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</si>
  <si>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</si>
  <si>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</si>
  <si>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</si>
  <si>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</si>
  <si>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</si>
  <si>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</si>
  <si>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</si>
  <si>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</si>
  <si>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</si>
  <si>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</si>
  <si>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</si>
  <si>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</si>
  <si>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</si>
  <si>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</si>
  <si>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</si>
  <si>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</si>
  <si>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</si>
  <si>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</si>
  <si>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</si>
  <si>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</si>
  <si>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</si>
  <si>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</si>
  <si>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</si>
  <si>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</si>
  <si>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</si>
  <si>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</si>
  <si>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</si>
  <si>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</si>
  <si>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</si>
  <si>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</si>
  <si>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</si>
  <si>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</si>
  <si>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</si>
  <si>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</si>
  <si>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</si>
  <si>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</si>
  <si>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</si>
  <si>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</si>
  <si>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</si>
  <si>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</si>
  <si>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</si>
  <si>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</si>
  <si>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</si>
  <si>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</si>
  <si>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</si>
  <si>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</si>
  <si>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</si>
  <si>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</si>
  <si>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</si>
  <si>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</si>
  <si>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</si>
  <si>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</si>
  <si>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</si>
  <si>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</si>
  <si>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</si>
  <si>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</si>
  <si>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</si>
  <si>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</si>
  <si>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</si>
  <si>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</si>
  <si>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</si>
  <si>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</si>
  <si>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</si>
  <si>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</si>
  <si>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</si>
  <si>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</si>
  <si>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</si>
  <si>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</si>
  <si>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</si>
  <si>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</si>
  <si>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</si>
  <si>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</si>
  <si>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</si>
  <si>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</si>
  <si>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</si>
  <si>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</si>
  <si>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</si>
  <si>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</si>
  <si>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</si>
  <si>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</si>
  <si>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</si>
  <si>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</si>
  <si>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</si>
  <si>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</si>
  <si>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</si>
  <si>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</si>
  <si>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</si>
  <si>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</si>
  <si>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</si>
  <si>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</si>
  <si>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</si>
  <si>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</si>
  <si>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</si>
  <si>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</si>
  <si>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</si>
  <si>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</si>
  <si>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</si>
  <si>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</si>
  <si>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</si>
  <si>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</si>
  <si>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</si>
  <si>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</si>
  <si>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</si>
  <si>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</si>
  <si>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</si>
  <si>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</si>
  <si>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</si>
  <si>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</si>
  <si>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</si>
  <si>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</si>
  <si>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</si>
  <si>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</si>
  <si>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</si>
  <si>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</si>
  <si>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</si>
  <si>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</si>
  <si>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</si>
  <si>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</si>
  <si>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</si>
  <si>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</si>
  <si>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</si>
  <si>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</si>
  <si>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</si>
  <si>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</si>
  <si>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</si>
  <si>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</si>
  <si>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</si>
  <si>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</si>
  <si>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</si>
  <si>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</si>
  <si>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</si>
  <si>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</si>
  <si>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</si>
  <si>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</si>
  <si>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</si>
  <si>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</si>
  <si>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</si>
  <si>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</si>
  <si>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</si>
  <si>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</si>
  <si>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</si>
  <si>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</si>
  <si>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</si>
  <si>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</si>
  <si>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</si>
  <si>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</si>
  <si>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</si>
  <si>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</si>
  <si>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</si>
  <si>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</si>
  <si>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</si>
  <si>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</si>
  <si>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</si>
  <si>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</si>
  <si>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</si>
  <si>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</si>
  <si>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</si>
  <si>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</si>
  <si>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</si>
  <si>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</si>
  <si>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</si>
  <si>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</si>
  <si>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</si>
  <si>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</si>
  <si>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</si>
  <si>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</si>
  <si>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</si>
  <si>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</si>
  <si>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</si>
  <si>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</si>
  <si>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</si>
  <si>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</si>
  <si>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</si>
  <si>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</si>
  <si>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</si>
  <si>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</si>
  <si>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</si>
  <si>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</si>
  <si>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</si>
  <si>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</si>
  <si>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</si>
  <si>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</si>
  <si>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</si>
  <si>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</si>
  <si>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</si>
  <si>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</si>
  <si>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</si>
  <si>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</si>
  <si>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</si>
  <si>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</si>
  <si>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</si>
  <si>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</si>
  <si>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</si>
  <si>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</si>
  <si>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</si>
  <si>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</si>
  <si>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</si>
  <si>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</si>
  <si>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</si>
  <si>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</si>
  <si>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</si>
  <si>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</si>
  <si>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</si>
  <si>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</si>
  <si>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</si>
  <si>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</si>
  <si>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</si>
  <si>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</si>
  <si>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</si>
  <si>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</si>
  <si>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</si>
  <si>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</si>
  <si>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</si>
  <si>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</si>
  <si>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</si>
  <si>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</si>
  <si>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</si>
  <si>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</si>
  <si>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</si>
  <si>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</si>
  <si>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</si>
  <si>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</si>
  <si>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</si>
  <si>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</si>
  <si>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</si>
  <si>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</si>
  <si>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</si>
  <si>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</si>
  <si>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</si>
  <si>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</si>
  <si>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</si>
  <si>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</si>
  <si>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</si>
  <si>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</si>
  <si>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</si>
  <si>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</si>
  <si>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</si>
  <si>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</si>
  <si>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</si>
  <si>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</si>
  <si>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</si>
  <si>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</si>
  <si>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</si>
  <si>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</si>
  <si>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</si>
  <si>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</si>
  <si>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</si>
  <si>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</si>
  <si>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</si>
  <si>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</si>
  <si>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</si>
  <si>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</si>
  <si>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</si>
  <si>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</si>
  <si>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</si>
  <si>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</si>
  <si>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</si>
  <si>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</si>
  <si>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</si>
  <si>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</si>
  <si>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</si>
  <si>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</si>
  <si>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</si>
  <si>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</si>
  <si>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</si>
  <si>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</si>
  <si>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</si>
  <si>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</si>
  <si>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</si>
  <si>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</si>
  <si>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</si>
  <si>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</si>
  <si>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</si>
  <si>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</si>
  <si>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</si>
  <si>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</si>
  <si>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</si>
  <si>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</si>
  <si>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</si>
  <si>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</si>
  <si>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</si>
  <si>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</si>
  <si>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</si>
  <si>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</si>
  <si>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</si>
  <si>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</si>
  <si>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</si>
  <si>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</si>
  <si>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</si>
  <si>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</si>
  <si>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</si>
  <si>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</si>
  <si>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</si>
  <si>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</si>
  <si>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</si>
  <si>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</si>
  <si>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</si>
  <si>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</si>
  <si>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</si>
  <si>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</si>
  <si>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</si>
  <si>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</si>
  <si>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</si>
  <si>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</si>
  <si>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</si>
  <si>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</si>
  <si>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</si>
  <si>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</si>
  <si>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</si>
  <si>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</si>
  <si>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</si>
  <si>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</si>
  <si>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</si>
  <si>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</si>
  <si>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</si>
  <si>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</si>
  <si>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</si>
  <si>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</si>
  <si>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</si>
  <si>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</si>
  <si>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</si>
  <si>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</si>
  <si>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</si>
  <si>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</si>
  <si>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</si>
  <si>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</si>
  <si>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</si>
  <si>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</si>
  <si>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</si>
  <si>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</si>
  <si>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</si>
  <si>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</si>
  <si>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</si>
  <si>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</si>
  <si>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</si>
  <si>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</si>
  <si>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</si>
  <si>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</si>
  <si>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</si>
  <si>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</si>
  <si>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</si>
  <si>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</si>
  <si>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</si>
  <si>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</si>
  <si>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</si>
  <si>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</si>
  <si>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</si>
  <si>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</si>
  <si>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</si>
  <si>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</si>
  <si>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</si>
  <si>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</si>
  <si>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</si>
  <si>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</si>
  <si>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</si>
  <si>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</si>
  <si>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</si>
  <si>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</si>
  <si>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</si>
  <si>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</si>
  <si>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</si>
  <si>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</si>
  <si>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</si>
  <si>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</si>
  <si>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</si>
  <si>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</si>
  <si>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</si>
  <si>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</si>
  <si>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</si>
  <si>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</si>
  <si>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</si>
  <si>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</si>
  <si>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</si>
  <si>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</si>
  <si>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</si>
  <si>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</si>
  <si>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</si>
  <si>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</si>
  <si>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</si>
  <si>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</si>
  <si>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</si>
  <si>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</si>
  <si>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</si>
  <si>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</si>
  <si>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</si>
  <si>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</si>
  <si>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</si>
  <si>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</si>
  <si>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</si>
  <si>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</si>
  <si>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</si>
  <si>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</si>
  <si>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</si>
  <si>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</si>
  <si>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</si>
  <si>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</si>
  <si>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</si>
  <si>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</si>
  <si>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</si>
  <si>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</si>
  <si>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</si>
  <si>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</si>
  <si>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</si>
  <si>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</si>
  <si>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</si>
  <si>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</si>
  <si>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</si>
  <si>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</si>
  <si>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</si>
  <si>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</si>
  <si>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</si>
  <si>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</si>
  <si>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</si>
  <si>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</si>
  <si>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</si>
  <si>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</si>
  <si>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</si>
  <si>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</si>
  <si>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</si>
  <si>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</si>
  <si>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</si>
  <si>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</si>
  <si>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</si>
  <si>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</si>
  <si>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</si>
  <si>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</si>
  <si>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</si>
  <si>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</si>
  <si>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</si>
  <si>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</si>
  <si>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</si>
  <si>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</si>
  <si>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</si>
  <si>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</si>
  <si>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</si>
  <si>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</si>
  <si>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</si>
  <si>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</si>
  <si>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</si>
  <si>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</si>
  <si>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</si>
  <si>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</si>
  <si>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</si>
  <si>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</si>
  <si>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</si>
  <si>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</si>
  <si>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</si>
  <si>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</si>
  <si>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</si>
  <si>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</si>
  <si>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</si>
  <si>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</si>
  <si>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</si>
  <si>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</si>
  <si>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</si>
  <si>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</si>
  <si>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</si>
  <si>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</si>
  <si>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</si>
  <si>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</si>
  <si>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</si>
  <si>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</si>
  <si>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</si>
  <si>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</si>
  <si>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</si>
  <si>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</si>
  <si>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</si>
  <si>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</si>
  <si>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</si>
  <si>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</si>
  <si>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</si>
  <si>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</si>
  <si>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</si>
  <si>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</si>
  <si>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</si>
  <si>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</si>
  <si>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</si>
  <si>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</si>
  <si>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</si>
  <si>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</si>
  <si>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</si>
  <si>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</si>
  <si>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</si>
  <si>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</si>
  <si>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</si>
  <si>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</si>
  <si>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</si>
  <si>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</si>
  <si>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</si>
  <si>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</si>
  <si>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</si>
  <si>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</si>
  <si>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</si>
  <si>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</si>
  <si>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</si>
  <si>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</si>
  <si>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</si>
  <si>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</si>
  <si>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</si>
  <si>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</si>
  <si>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</si>
  <si>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</si>
  <si>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</si>
  <si>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</si>
  <si>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</si>
  <si>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</si>
  <si>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</si>
  <si>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</si>
  <si>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</si>
  <si>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</si>
  <si>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</si>
  <si>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</si>
  <si>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</si>
  <si>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</si>
  <si>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</si>
  <si>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</si>
  <si>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</si>
  <si>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</si>
  <si>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</si>
  <si>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</si>
  <si>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</si>
  <si>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</si>
  <si>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</si>
  <si>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</si>
  <si>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</si>
  <si>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</si>
  <si>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</si>
  <si>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</si>
  <si>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</si>
  <si>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</si>
  <si>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</si>
  <si>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</si>
  <si>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</si>
  <si>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</si>
  <si>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</si>
  <si>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</si>
  <si>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</si>
  <si>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</si>
  <si>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</si>
  <si>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</si>
  <si>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</si>
  <si>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</si>
  <si>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</si>
  <si>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</si>
  <si>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</si>
  <si>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</si>
  <si>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</si>
  <si>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</si>
  <si>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项目</t>
  </si>
  <si>
    <t>金额</t>
  </si>
  <si>
    <t>人数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</si>
  <si>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</si>
  <si>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</si>
  <si>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</si>
  <si>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</si>
  <si>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</si>
  <si>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</si>
  <si>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</si>
  <si>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</si>
  <si>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</si>
  <si>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</si>
  <si>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</si>
  <si>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</si>
  <si>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</si>
  <si>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</si>
  <si>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</si>
  <si>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</si>
  <si>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</si>
  <si>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</si>
  <si>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</si>
  <si>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</si>
  <si>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</si>
  <si>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</si>
  <si>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</si>
  <si>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</si>
  <si>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</si>
  <si>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</si>
  <si>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</si>
  <si>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</si>
  <si>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</si>
  <si>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</si>
  <si>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</si>
  <si>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</si>
  <si>
    <t>河北光华荣昌2022年2月份公司社保缴费明细</t>
  </si>
  <si>
    <t>后视镜组装工序</t>
  </si>
  <si>
    <t>吴玉凯</t>
  </si>
  <si>
    <t>130983198912123034</t>
  </si>
  <si>
    <t>刘文明</t>
  </si>
  <si>
    <t>130983199006101639</t>
  </si>
  <si>
    <t>李明杰</t>
  </si>
  <si>
    <t>130927198403210614</t>
  </si>
  <si>
    <t>施立如</t>
  </si>
  <si>
    <t>130983199703111621</t>
  </si>
  <si>
    <t>何俊财</t>
  </si>
  <si>
    <t>130983199606161811</t>
  </si>
  <si>
    <t>刘广通</t>
  </si>
  <si>
    <t>132930199301293513</t>
  </si>
  <si>
    <t>邓策</t>
  </si>
  <si>
    <t>130983199908211618</t>
  </si>
  <si>
    <t>赵文俊</t>
  </si>
  <si>
    <t>130983199704081639</t>
  </si>
  <si>
    <t>吕亭亭</t>
  </si>
  <si>
    <t>132930199103203716</t>
  </si>
  <si>
    <t>杨秀虹</t>
  </si>
  <si>
    <t>130924199411083227</t>
  </si>
  <si>
    <t>白华庚</t>
  </si>
  <si>
    <t>130983199203102219</t>
  </si>
  <si>
    <t>李振营</t>
  </si>
  <si>
    <t>130983199807295015</t>
  </si>
  <si>
    <t>东雅杰</t>
  </si>
  <si>
    <t>13293019890118472X</t>
  </si>
  <si>
    <t>王化涛</t>
  </si>
  <si>
    <t>132930199508040310</t>
  </si>
  <si>
    <t>河北光华荣昌2022年3月份公司社保缴费明细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</si>
  <si>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</si>
  <si>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</si>
  <si>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</si>
  <si>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</si>
  <si>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</si>
  <si>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</si>
  <si>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</si>
  <si>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</si>
  <si>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</si>
  <si>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</si>
  <si>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</si>
  <si>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</si>
  <si>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芦建阳</t>
  </si>
  <si>
    <t>142623197810283033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</si>
  <si>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</si>
  <si>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</si>
  <si>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</si>
  <si>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</si>
  <si>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</si>
  <si>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</si>
  <si>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</si>
  <si>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</si>
  <si>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</si>
  <si>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</si>
  <si>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</si>
  <si>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</si>
  <si>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</si>
  <si>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</si>
  <si>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韩文成</t>
  </si>
  <si>
    <t>130983200210260317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</si>
  <si>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</si>
  <si>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</si>
  <si>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</si>
  <si>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</si>
  <si>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</si>
  <si>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</si>
  <si>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</si>
  <si>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</si>
  <si>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</si>
  <si>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</si>
  <si>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</si>
  <si>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</si>
  <si>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</si>
  <si>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</si>
  <si>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</si>
  <si>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</si>
  <si>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</si>
  <si>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</si>
  <si>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张海东</t>
  </si>
  <si>
    <t>130983198802281138</t>
  </si>
  <si>
    <t>孔双进</t>
  </si>
  <si>
    <t>13098319910909243X</t>
  </si>
  <si>
    <t>耿海明</t>
  </si>
  <si>
    <t>131127198606194359</t>
  </si>
  <si>
    <t>赵艳翠</t>
  </si>
  <si>
    <t>130981198605190621</t>
  </si>
  <si>
    <t>刘志勇</t>
  </si>
  <si>
    <t>130983199906190913</t>
  </si>
  <si>
    <t>孔德申</t>
  </si>
  <si>
    <t>130983199301092413</t>
  </si>
  <si>
    <t>郭庆钊</t>
  </si>
  <si>
    <t>130983199304040010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</si>
  <si>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</si>
  <si>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</si>
  <si>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</si>
  <si>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</si>
  <si>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</si>
  <si>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</si>
  <si>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</si>
  <si>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</si>
  <si>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</si>
  <si>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</si>
  <si>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</si>
  <si>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</si>
  <si>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</si>
  <si>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</si>
  <si>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河北光华荣昌2022年4月份公司社保缴费明细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</si>
  <si>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</si>
  <si>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</si>
  <si>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</si>
  <si>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</si>
  <si>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</si>
  <si>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</si>
  <si>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</si>
  <si>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</si>
  <si>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</si>
  <si>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</si>
  <si>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</si>
  <si>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</si>
  <si>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白艳娟</t>
  </si>
  <si>
    <t>132627198812190066</t>
  </si>
  <si>
    <t>王亚楠</t>
  </si>
  <si>
    <t>132930198603130520</t>
  </si>
  <si>
    <t>秦景焕</t>
  </si>
  <si>
    <t>132930198002162869</t>
  </si>
  <si>
    <t>刘兴林</t>
  </si>
  <si>
    <t>13098320030311241X</t>
  </si>
  <si>
    <t>刘硕</t>
  </si>
  <si>
    <t>130930199909283012</t>
  </si>
  <si>
    <t>李坤亮</t>
  </si>
  <si>
    <t>132930199505211110</t>
  </si>
  <si>
    <t>李琳</t>
  </si>
  <si>
    <t>132930198109063940</t>
  </si>
  <si>
    <t>制造技术部-新产品试制车间</t>
  </si>
  <si>
    <t>史义虹</t>
  </si>
  <si>
    <t>130983198508093929</t>
  </si>
  <si>
    <t>齐金松</t>
  </si>
  <si>
    <t>132930197105231412</t>
  </si>
  <si>
    <t>路健</t>
  </si>
  <si>
    <t>13093019880729391X</t>
  </si>
  <si>
    <t>130983199004065013</t>
  </si>
  <si>
    <t>谷云健</t>
  </si>
  <si>
    <t>130983199601021414</t>
  </si>
  <si>
    <t>132930199308014134</t>
  </si>
  <si>
    <t>刘秀娟</t>
  </si>
  <si>
    <t>130983198807115067</t>
  </si>
  <si>
    <t>张美静</t>
  </si>
  <si>
    <t>130983198812151126</t>
  </si>
  <si>
    <t>张宝钧</t>
  </si>
  <si>
    <t>132930199701244737</t>
  </si>
  <si>
    <t>杨娅莉</t>
  </si>
  <si>
    <t>130925199410116628</t>
  </si>
  <si>
    <t>米金勉</t>
  </si>
  <si>
    <t>13293019820827222X</t>
  </si>
  <si>
    <t>郑会平</t>
  </si>
  <si>
    <t>130983198802161849</t>
  </si>
  <si>
    <t>冯辉</t>
  </si>
  <si>
    <t>130983198405183040</t>
  </si>
  <si>
    <t>郭立娟</t>
  </si>
  <si>
    <t>152122198608142424</t>
  </si>
  <si>
    <t>张丽杰</t>
  </si>
  <si>
    <t>132930198002220328</t>
  </si>
  <si>
    <t>周纬</t>
  </si>
  <si>
    <t>132930198104260064</t>
  </si>
  <si>
    <t>张华义</t>
  </si>
  <si>
    <t>130924198503084257</t>
  </si>
  <si>
    <t>张景义</t>
  </si>
  <si>
    <t>132934197102240933</t>
  </si>
  <si>
    <t>郭立清</t>
  </si>
  <si>
    <t>132934196903245211</t>
  </si>
  <si>
    <t>丁友谊</t>
  </si>
  <si>
    <t>13098319910811203X</t>
  </si>
  <si>
    <t>邓丁乾</t>
  </si>
  <si>
    <t>130983198809121612</t>
  </si>
  <si>
    <t>曹丽娜</t>
  </si>
  <si>
    <t>13098319850110092X</t>
  </si>
  <si>
    <t>发泡车间</t>
  </si>
  <si>
    <t>曹艳雪</t>
  </si>
  <si>
    <t>130983198910102029</t>
  </si>
  <si>
    <t>张超</t>
  </si>
  <si>
    <t>372321199104290036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</si>
  <si>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</si>
  <si>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</si>
  <si>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</si>
  <si>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</si>
  <si>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</si>
  <si>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</si>
  <si>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</si>
  <si>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</si>
  <si>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</si>
  <si>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</si>
  <si>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</si>
  <si>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</si>
  <si>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</si>
  <si>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</si>
  <si>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</si>
  <si>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</si>
  <si>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</si>
  <si>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</si>
  <si>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张晓东</t>
  </si>
  <si>
    <t>142623198612284312</t>
  </si>
  <si>
    <t>陈昱佐</t>
  </si>
  <si>
    <t>130983200110152618</t>
  </si>
  <si>
    <t>孙福元</t>
  </si>
  <si>
    <t>130924198107184256</t>
  </si>
  <si>
    <t>权景利</t>
  </si>
  <si>
    <t>230230197410092117</t>
  </si>
  <si>
    <t>鲁丽荣</t>
  </si>
  <si>
    <t>230230198001042121</t>
  </si>
  <si>
    <t>孙硕</t>
  </si>
  <si>
    <t>13098320040425111X</t>
  </si>
  <si>
    <t>许立德</t>
  </si>
  <si>
    <t>130924199205160519</t>
  </si>
  <si>
    <t>杨东兴</t>
  </si>
  <si>
    <t>130924198503160539</t>
  </si>
  <si>
    <t>朱敬臣</t>
  </si>
  <si>
    <t>130929200201216631</t>
  </si>
  <si>
    <t>崔华堂</t>
  </si>
  <si>
    <t>132930199609163715</t>
  </si>
  <si>
    <t>河北光华荣昌2022年5月份公司社保缴费明细</t>
  </si>
  <si>
    <t>单位+个人</t>
  </si>
  <si>
    <t>管理费用</t>
  </si>
  <si>
    <t>研发费用</t>
  </si>
  <si>
    <t>福利费用</t>
  </si>
  <si>
    <t>销售费用</t>
  </si>
  <si>
    <t>生产成本</t>
  </si>
  <si>
    <t>制造费用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</si>
  <si>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</si>
  <si>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</si>
  <si>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</si>
  <si>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</si>
  <si>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</si>
  <si>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</si>
  <si>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</si>
  <si>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</si>
  <si>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</si>
  <si>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</si>
  <si>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霍晓童</t>
  </si>
  <si>
    <t>130983199603011113</t>
  </si>
  <si>
    <t>胡金媛</t>
  </si>
  <si>
    <t>13293019801123422X</t>
  </si>
  <si>
    <t>耿永博</t>
  </si>
  <si>
    <t>130983198711031416</t>
  </si>
  <si>
    <t>邓进</t>
  </si>
  <si>
    <t>130983199806061612</t>
  </si>
  <si>
    <t>时艳芳</t>
  </si>
  <si>
    <t>132931198205123022</t>
  </si>
  <si>
    <t>王宝俊</t>
  </si>
  <si>
    <t>130925198506255812</t>
  </si>
  <si>
    <t>姜富城</t>
  </si>
  <si>
    <t>130983199602133012</t>
  </si>
  <si>
    <t>高振刚</t>
  </si>
  <si>
    <t>13092520021008521X</t>
  </si>
  <si>
    <t>赵李峰</t>
  </si>
  <si>
    <t>130627198910162219</t>
  </si>
  <si>
    <t>130983199705092217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</si>
  <si>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</si>
  <si>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</si>
  <si>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</si>
  <si>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</si>
  <si>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</si>
  <si>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</si>
  <si>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</si>
  <si>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</si>
  <si>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</si>
  <si>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</si>
  <si>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</si>
  <si>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</si>
  <si>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</si>
  <si>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</si>
  <si>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</si>
  <si>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</si>
  <si>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</si>
  <si>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</si>
  <si>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</si>
  <si>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</si>
  <si>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</si>
  <si>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</si>
  <si>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何文静</t>
  </si>
  <si>
    <t>130983198511101627</t>
  </si>
  <si>
    <t>仝立明</t>
  </si>
  <si>
    <t>130924199104250910</t>
  </si>
  <si>
    <t>崔金朋</t>
  </si>
  <si>
    <t>132930198003030569</t>
  </si>
  <si>
    <t>自费</t>
  </si>
  <si>
    <t>孙兴广</t>
  </si>
  <si>
    <t>130983198703165019</t>
  </si>
  <si>
    <t>彭东升</t>
  </si>
  <si>
    <t>420204196511014511</t>
  </si>
  <si>
    <t>陈继芳</t>
  </si>
  <si>
    <t>372929198605057258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</si>
  <si>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</si>
  <si>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</si>
  <si>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</si>
  <si>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</si>
  <si>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</si>
  <si>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</si>
  <si>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</si>
  <si>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</si>
  <si>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</si>
  <si>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</si>
  <si>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</si>
  <si>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</si>
  <si>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许加信</t>
  </si>
  <si>
    <t>132930199406201152</t>
  </si>
  <si>
    <t>刘建海</t>
  </si>
  <si>
    <t>130924199905020533</t>
  </si>
  <si>
    <t>张凤武</t>
  </si>
  <si>
    <t>132930199003171112</t>
  </si>
  <si>
    <t>与系统报表调平0.01</t>
  </si>
  <si>
    <t>实际为451人，其中2人为补缴4月</t>
  </si>
  <si>
    <t>实际为450人，其中2人为补缴4月</t>
  </si>
  <si>
    <t>王真真</t>
  </si>
  <si>
    <t>13098319960113454X</t>
  </si>
  <si>
    <t>刘本旺</t>
  </si>
  <si>
    <t>130983200209251835</t>
  </si>
  <si>
    <t>河北光华荣昌2022年6月份公司社保缴费明细</t>
  </si>
  <si>
    <t>销售服务部-配件厂</t>
  </si>
  <si>
    <t>价值工程部</t>
  </si>
  <si>
    <t xml:space="preserve">缝纫工序 </t>
  </si>
  <si>
    <t>姬林涛</t>
  </si>
  <si>
    <t>13098319980901415X</t>
  </si>
  <si>
    <t>庞军明</t>
  </si>
  <si>
    <t>132624197911047018</t>
  </si>
  <si>
    <t>刘俊贤</t>
  </si>
  <si>
    <t>130924199310255616</t>
  </si>
  <si>
    <t>侯伟</t>
  </si>
  <si>
    <t>371481199207082441</t>
  </si>
  <si>
    <t>彭国锋</t>
  </si>
  <si>
    <t>410329199103030023</t>
  </si>
  <si>
    <t>李闯</t>
  </si>
  <si>
    <t>220421199908182517</t>
  </si>
  <si>
    <t>侯菲菲</t>
  </si>
  <si>
    <t>130983198704030327</t>
  </si>
  <si>
    <t>裴福存</t>
  </si>
  <si>
    <t>13112719900602246X</t>
  </si>
  <si>
    <t>李文贺</t>
  </si>
  <si>
    <t>13092420001128421X</t>
  </si>
  <si>
    <t>赵洪江</t>
  </si>
  <si>
    <t>130983200010203318</t>
  </si>
  <si>
    <t>张芳瑞</t>
  </si>
  <si>
    <t>13098319940909551X</t>
  </si>
  <si>
    <t>李伟杰</t>
  </si>
  <si>
    <t>130984199001104271</t>
  </si>
  <si>
    <t>邓福源</t>
  </si>
  <si>
    <t>130983198402171618</t>
  </si>
  <si>
    <t>赵猛</t>
  </si>
  <si>
    <t>132930198107040358</t>
  </si>
  <si>
    <t>马肖萌</t>
  </si>
  <si>
    <t>130981198901194846</t>
  </si>
  <si>
    <t>陈志刚</t>
  </si>
  <si>
    <t>230702198112091411</t>
  </si>
  <si>
    <t>王福东</t>
  </si>
  <si>
    <t>132930199012014717</t>
  </si>
  <si>
    <t>朱思杰</t>
  </si>
  <si>
    <t>612427197312222016</t>
  </si>
  <si>
    <t>董云霞</t>
  </si>
  <si>
    <t>132930198608023548</t>
  </si>
  <si>
    <t>张晓丽</t>
  </si>
  <si>
    <t>130983198809121129</t>
  </si>
  <si>
    <t>河北光华荣昌2022年7月份公司社保缴费明细</t>
  </si>
  <si>
    <t>安环科</t>
  </si>
  <si>
    <t>孙福印</t>
  </si>
  <si>
    <t>13053319930116555X</t>
  </si>
  <si>
    <t>庞维华</t>
  </si>
  <si>
    <t>130983199402092420</t>
  </si>
  <si>
    <t>辛金莉</t>
  </si>
  <si>
    <t>132930199012134129</t>
  </si>
  <si>
    <t>陈子涵</t>
  </si>
  <si>
    <t>371726200511215752</t>
  </si>
  <si>
    <t>赵文义</t>
  </si>
  <si>
    <t>130983199405080919</t>
  </si>
  <si>
    <t>邵启桓</t>
  </si>
  <si>
    <t>132930199309013918</t>
  </si>
  <si>
    <t>孙建华</t>
  </si>
  <si>
    <t>132930197603060310</t>
  </si>
  <si>
    <t>程永林</t>
  </si>
  <si>
    <t>132930199701083718</t>
  </si>
  <si>
    <t>马立升</t>
  </si>
  <si>
    <t>130983199901013715</t>
  </si>
  <si>
    <t>王建国</t>
  </si>
  <si>
    <t>130924198201294216</t>
  </si>
  <si>
    <t>耿晓朋</t>
  </si>
  <si>
    <t>13052419821210501X</t>
  </si>
  <si>
    <t>刘志君</t>
  </si>
  <si>
    <t>130221197408232336</t>
  </si>
  <si>
    <t>注塑车间</t>
  </si>
  <si>
    <t>王毅军</t>
  </si>
  <si>
    <t>130925198108046222</t>
  </si>
  <si>
    <t>王华敏</t>
  </si>
  <si>
    <t>132932198104102827</t>
  </si>
  <si>
    <t>胡玲玲</t>
  </si>
  <si>
    <t>132930198409064128</t>
  </si>
  <si>
    <t>座椅总装车间</t>
  </si>
  <si>
    <t>李新新</t>
  </si>
  <si>
    <t>130930200007143323</t>
  </si>
  <si>
    <t>张明晨</t>
  </si>
  <si>
    <t>132930199303014119</t>
  </si>
  <si>
    <t>贾世奎</t>
  </si>
  <si>
    <t>130983200305052211</t>
  </si>
  <si>
    <t>杨春雷</t>
  </si>
  <si>
    <t>130983199403245513</t>
  </si>
  <si>
    <t>孙秋</t>
  </si>
  <si>
    <t>130983200009143717</t>
  </si>
  <si>
    <t>沈瑞朋</t>
  </si>
  <si>
    <t>130983199205155517</t>
  </si>
  <si>
    <t>邓程霖</t>
  </si>
  <si>
    <t>130983200202022212</t>
  </si>
  <si>
    <t>董新</t>
  </si>
  <si>
    <t>130983199212155013</t>
  </si>
  <si>
    <t>杜若琪</t>
  </si>
  <si>
    <t>130924200207190530</t>
  </si>
  <si>
    <t>求和项:工伤
（0%）</t>
  </si>
  <si>
    <t>求和项:养老
（8%）</t>
  </si>
  <si>
    <t>求和项:医疗
（2%）</t>
  </si>
  <si>
    <t>求和项:失业
（0.3%）</t>
  </si>
  <si>
    <t>求和项:公积金</t>
  </si>
  <si>
    <t>求和项:大额医疗</t>
  </si>
  <si>
    <t>求和项:合计</t>
  </si>
  <si>
    <t>(空白)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</si>
</sst>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000_ "/>
  </numFmts>
  <fonts count="5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0"/>
      <color rgb="FFFF0000"/>
      <name val="Arial"/>
      <charset val="0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2" fillId="23" borderId="15" applyNumberFormat="0" applyAlignment="0" applyProtection="0">
      <alignment vertical="center"/>
    </xf>
    <xf numFmtId="0" fontId="43" fillId="23" borderId="11" applyNumberFormat="0" applyAlignment="0" applyProtection="0">
      <alignment vertical="center"/>
    </xf>
    <xf numFmtId="0" fontId="44" fillId="24" borderId="16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top"/>
    </xf>
    <xf numFmtId="176" fontId="7" fillId="0" borderId="0" xfId="0" applyNumberFormat="1" applyFont="1" applyFill="1" applyAlignment="1">
      <alignment horizontal="center" vertical="top"/>
    </xf>
    <xf numFmtId="0" fontId="8" fillId="0" borderId="0" xfId="0" applyNumberFormat="1" applyFont="1" applyFill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top"/>
    </xf>
    <xf numFmtId="177" fontId="1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176" fontId="1" fillId="5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left" vertical="center"/>
    </xf>
    <xf numFmtId="176" fontId="9" fillId="5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18" fillId="3" borderId="0" xfId="0" applyNumberFormat="1" applyFont="1" applyFill="1" applyAlignment="1">
      <alignment horizontal="center" vertical="center"/>
    </xf>
    <xf numFmtId="176" fontId="19" fillId="3" borderId="0" xfId="0" applyNumberFormat="1" applyFont="1" applyFill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20" fillId="0" borderId="0" xfId="0" applyNumberFormat="1" applyFont="1" applyFill="1" applyBorder="1" applyAlignment="1"/>
    <xf numFmtId="0" fontId="20" fillId="0" borderId="0" xfId="0" applyNumberFormat="1" applyFont="1" applyFill="1" applyAlignment="1"/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6" borderId="0" xfId="0" applyFill="1">
      <alignment vertical="center"/>
    </xf>
    <xf numFmtId="176" fontId="5" fillId="7" borderId="2" xfId="0" applyNumberFormat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0" fillId="2" borderId="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5" fillId="6" borderId="3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6" borderId="3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176" fontId="5" fillId="6" borderId="2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" fillId="9" borderId="3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top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178" fontId="22" fillId="0" borderId="1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179" fontId="22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22" fillId="0" borderId="1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/>
    <xf numFmtId="176" fontId="9" fillId="0" borderId="2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top"/>
    </xf>
    <xf numFmtId="176" fontId="10" fillId="7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6" fontId="1" fillId="11" borderId="3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5" fillId="12" borderId="2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49" fontId="10" fillId="12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/>
    </xf>
    <xf numFmtId="176" fontId="10" fillId="7" borderId="2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20" fillId="3" borderId="0" xfId="0" applyNumberFormat="1" applyFont="1" applyFill="1" applyBorder="1" applyAlignment="1"/>
    <xf numFmtId="0" fontId="17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176" fontId="5" fillId="7" borderId="8" xfId="0" applyNumberFormat="1" applyFont="1" applyFill="1" applyBorder="1" applyAlignment="1">
      <alignment horizontal="center" vertical="center"/>
    </xf>
    <xf numFmtId="176" fontId="5" fillId="7" borderId="7" xfId="0" applyNumberFormat="1" applyFont="1" applyFill="1" applyBorder="1" applyAlignment="1">
      <alignment horizontal="center" vertical="center"/>
    </xf>
    <xf numFmtId="176" fontId="5" fillId="7" borderId="9" xfId="0" applyNumberFormat="1" applyFont="1" applyFill="1" applyBorder="1" applyAlignment="1">
      <alignment horizontal="center" vertical="center"/>
    </xf>
    <xf numFmtId="176" fontId="10" fillId="7" borderId="9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13" borderId="1" xfId="0" applyFill="1" applyBorder="1">
      <alignment vertical="center"/>
    </xf>
    <xf numFmtId="176" fontId="0" fillId="13" borderId="10" xfId="0" applyNumberForma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26" fillId="13" borderId="1" xfId="0" applyNumberFormat="1" applyFont="1" applyFill="1" applyBorder="1">
      <alignment vertical="center"/>
    </xf>
    <xf numFmtId="176" fontId="26" fillId="13" borderId="1" xfId="0" applyNumberFormat="1" applyFont="1" applyFill="1" applyBorder="1">
      <alignment vertical="center"/>
    </xf>
    <xf numFmtId="0" fontId="27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6" fontId="11" fillId="0" borderId="1" xfId="0" applyNumberFormat="1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  <xf numFmtId="0" fontId="16" fillId="0" borderId="1" xfId="0" applyNumberFormat="1" applyFont="1" applyFill="1" applyBorder="1" applyAlignment="1" quotePrefix="1">
      <alignment horizontal="center"/>
    </xf>
    <xf numFmtId="0" fontId="16" fillId="0" borderId="3" xfId="0" applyNumberFormat="1" applyFont="1" applyFill="1" applyBorder="1" applyAlignment="1" quotePrefix="1">
      <alignment horizontal="center"/>
    </xf>
    <xf numFmtId="0" fontId="11" fillId="3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49" fontId="11" fillId="3" borderId="1" xfId="0" applyNumberFormat="1" applyFont="1" applyFill="1" applyBorder="1" applyAlignment="1" quotePrefix="1">
      <alignment horizontal="center" vertical="center"/>
    </xf>
    <xf numFmtId="0" fontId="11" fillId="3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/>
    </xf>
    <xf numFmtId="0" fontId="11" fillId="0" borderId="4" xfId="0" applyNumberFormat="1" applyFont="1" applyFill="1" applyBorder="1" applyAlignment="1" quotePrefix="1">
      <alignment horizontal="center" vertical="center"/>
    </xf>
    <xf numFmtId="0" fontId="11" fillId="0" borderId="2" xfId="0" applyNumberFormat="1" applyFont="1" applyFill="1" applyBorder="1" applyAlignment="1" quotePrefix="1">
      <alignment horizontal="center" vertical="center"/>
    </xf>
    <xf numFmtId="0" fontId="5" fillId="6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11" fillId="2" borderId="1" xfId="0" applyNumberFormat="1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1" fillId="6" borderId="1" xfId="0" applyFont="1" applyFill="1" applyBorder="1" applyAlignment="1" quotePrefix="1">
      <alignment horizontal="center" vertical="center"/>
    </xf>
    <xf numFmtId="0" fontId="11" fillId="6" borderId="1" xfId="0" applyNumberFormat="1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176" fontId="11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5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80" formatCode="0.00000_ "/>
    </dxf>
    <dxf>
      <numFmt numFmtId="179" formatCode="0.0000_ "/>
    </dxf>
    <dxf>
      <numFmt numFmtId="177" formatCode="0.000_ "/>
    </dxf>
    <dxf>
      <numFmt numFmtId="176" formatCode="0.00_ "/>
    </dxf>
    <dxf>
      <fill>
        <patternFill patternType="solid">
          <bgColor theme="3" tint="0.8"/>
        </patternFill>
      </fill>
    </dxf>
    <dxf>
      <numFmt numFmtId="179" formatCode="0.0000_ "/>
    </dxf>
    <dxf>
      <numFmt numFmtId="181" formatCode="0.00000_ "/>
    </dxf>
    <dxf>
      <numFmt numFmtId="179" formatCode="0.0000_ "/>
    </dxf>
    <dxf>
      <numFmt numFmtId="177" formatCode="0.000_ "/>
    </dxf>
    <dxf>
      <numFmt numFmtId="176" formatCode="0.00_ 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customXml" Target="../customXml/item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&#24231;&#26885;&#20107;&#19994;&#37096;&#21592;&#24037;&#26723;&#26696;-2022.2&#210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后勤劳务工"/>
      <sheetName val="一线后劳务工"/>
      <sheetName val="1月13、14、15、20日公司招聘临时工"/>
      <sheetName val="劳务及公司临时工"/>
      <sheetName val="劳务及公司临时工变动"/>
      <sheetName val="配件厂"/>
      <sheetName val="待调整人员"/>
      <sheetName val="劳务田"/>
      <sheetName val="劳务张"/>
      <sheetName val="Sheet3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>
        <row r="1">
          <cell r="B1" t="str">
            <v>部门</v>
          </cell>
          <cell r="C1" t="str">
            <v>姓名</v>
          </cell>
        </row>
        <row r="2">
          <cell r="B2" t="str">
            <v>财务管理部</v>
          </cell>
          <cell r="C2" t="str">
            <v>杜全</v>
          </cell>
        </row>
        <row r="3">
          <cell r="B3" t="str">
            <v>财务管理部</v>
          </cell>
          <cell r="C3" t="str">
            <v>张如燕</v>
          </cell>
        </row>
        <row r="4">
          <cell r="B4" t="str">
            <v>财务管理部</v>
          </cell>
          <cell r="C4" t="str">
            <v>张亚婷</v>
          </cell>
        </row>
        <row r="5">
          <cell r="B5" t="str">
            <v>财务管理部</v>
          </cell>
          <cell r="C5" t="str">
            <v>张佳怡</v>
          </cell>
        </row>
        <row r="6">
          <cell r="B6" t="str">
            <v>财务管理部</v>
          </cell>
          <cell r="C6" t="str">
            <v>朱浚川</v>
          </cell>
        </row>
        <row r="7">
          <cell r="B7" t="str">
            <v>财务管理部</v>
          </cell>
          <cell r="C7" t="str">
            <v>王凤荣</v>
          </cell>
        </row>
        <row r="8">
          <cell r="B8" t="str">
            <v>财务管理部</v>
          </cell>
          <cell r="C8" t="str">
            <v>谷朋坤</v>
          </cell>
        </row>
        <row r="9">
          <cell r="B9" t="str">
            <v>财务管理部</v>
          </cell>
          <cell r="C9" t="str">
            <v>李芳慧</v>
          </cell>
        </row>
        <row r="10">
          <cell r="B10" t="str">
            <v>财务管理部</v>
          </cell>
          <cell r="C10" t="str">
            <v>李振营</v>
          </cell>
        </row>
        <row r="11">
          <cell r="B11" t="str">
            <v>财务管理部</v>
          </cell>
          <cell r="C11" t="str">
            <v>东雅杰</v>
          </cell>
        </row>
        <row r="12">
          <cell r="B12" t="str">
            <v>综合管理部</v>
          </cell>
          <cell r="C12" t="str">
            <v>刘新杰</v>
          </cell>
        </row>
        <row r="13">
          <cell r="B13" t="str">
            <v>综合管理部</v>
          </cell>
          <cell r="C13" t="str">
            <v>宋清镇</v>
          </cell>
        </row>
        <row r="14">
          <cell r="B14" t="str">
            <v>综合管理部</v>
          </cell>
          <cell r="C14" t="str">
            <v>蔺元元</v>
          </cell>
        </row>
        <row r="15">
          <cell r="B15" t="str">
            <v>综合管理部</v>
          </cell>
          <cell r="C15" t="str">
            <v>房珍珍</v>
          </cell>
        </row>
        <row r="16">
          <cell r="B16" t="str">
            <v>综合管理部</v>
          </cell>
          <cell r="C16" t="str">
            <v>吴燕霞</v>
          </cell>
        </row>
        <row r="17">
          <cell r="B17" t="str">
            <v>综合管理部</v>
          </cell>
          <cell r="C17" t="str">
            <v>杨亚琼</v>
          </cell>
        </row>
        <row r="18">
          <cell r="B18" t="str">
            <v>综合管理部</v>
          </cell>
          <cell r="C18" t="str">
            <v>姜桂梅</v>
          </cell>
        </row>
        <row r="19">
          <cell r="B19" t="str">
            <v>综合管理部</v>
          </cell>
          <cell r="C19" t="str">
            <v>赵金旺</v>
          </cell>
        </row>
        <row r="20">
          <cell r="B20" t="str">
            <v>综合管理部</v>
          </cell>
          <cell r="C20" t="str">
            <v>刘士明</v>
          </cell>
        </row>
        <row r="21">
          <cell r="B21" t="str">
            <v>综合管理部</v>
          </cell>
          <cell r="C21" t="str">
            <v>牟群</v>
          </cell>
        </row>
        <row r="22">
          <cell r="B22" t="str">
            <v>综合管理部</v>
          </cell>
          <cell r="C22" t="str">
            <v>陈阔</v>
          </cell>
        </row>
        <row r="23">
          <cell r="B23" t="str">
            <v>综合管理部</v>
          </cell>
          <cell r="C23" t="str">
            <v>代金涛</v>
          </cell>
        </row>
        <row r="24">
          <cell r="B24" t="str">
            <v>销售管理部</v>
          </cell>
          <cell r="C24" t="str">
            <v>刘增莲</v>
          </cell>
        </row>
        <row r="25">
          <cell r="B25" t="str">
            <v>销售管理部</v>
          </cell>
          <cell r="C25" t="str">
            <v>张文昌</v>
          </cell>
        </row>
        <row r="26">
          <cell r="B26" t="str">
            <v>销售管理部</v>
          </cell>
          <cell r="C26" t="str">
            <v>张馀林</v>
          </cell>
        </row>
        <row r="27">
          <cell r="B27" t="str">
            <v>销售管理部</v>
          </cell>
          <cell r="C27" t="str">
            <v>陈晓晴</v>
          </cell>
        </row>
        <row r="28">
          <cell r="B28" t="str">
            <v>销售管理部</v>
          </cell>
          <cell r="C28" t="str">
            <v>施立如</v>
          </cell>
        </row>
        <row r="29">
          <cell r="B29" t="str">
            <v>销售管理部</v>
          </cell>
          <cell r="C29" t="str">
            <v>于全生</v>
          </cell>
        </row>
        <row r="30">
          <cell r="B30" t="str">
            <v>销售管理部</v>
          </cell>
          <cell r="C30" t="str">
            <v>高胜利</v>
          </cell>
        </row>
        <row r="31">
          <cell r="B31" t="str">
            <v>销售管理部</v>
          </cell>
          <cell r="C31" t="str">
            <v>张东</v>
          </cell>
        </row>
        <row r="32">
          <cell r="B32" t="str">
            <v>销售管理部</v>
          </cell>
          <cell r="C32" t="str">
            <v>闻龙福</v>
          </cell>
        </row>
        <row r="33">
          <cell r="B33" t="str">
            <v>销售管理部</v>
          </cell>
          <cell r="C33" t="str">
            <v>孔德佳</v>
          </cell>
        </row>
        <row r="34">
          <cell r="B34" t="str">
            <v>销售管理部</v>
          </cell>
          <cell r="C34" t="str">
            <v>孙兴旺</v>
          </cell>
        </row>
        <row r="35">
          <cell r="B35" t="str">
            <v>销售管理部</v>
          </cell>
          <cell r="C35" t="str">
            <v>于来明</v>
          </cell>
        </row>
        <row r="36">
          <cell r="B36" t="str">
            <v>销售管理部</v>
          </cell>
          <cell r="C36" t="str">
            <v>刘梅娟</v>
          </cell>
        </row>
        <row r="37">
          <cell r="B37" t="str">
            <v>销售管理部</v>
          </cell>
          <cell r="C37" t="str">
            <v>白艳焕</v>
          </cell>
        </row>
        <row r="38">
          <cell r="B38" t="str">
            <v>销售驻外</v>
          </cell>
          <cell r="C38" t="str">
            <v>于磊磊</v>
          </cell>
        </row>
        <row r="39">
          <cell r="B39" t="str">
            <v>销售驻外</v>
          </cell>
          <cell r="C39" t="str">
            <v>王献文</v>
          </cell>
        </row>
        <row r="40">
          <cell r="B40" t="str">
            <v>销售驻外</v>
          </cell>
          <cell r="C40" t="str">
            <v>赵连风</v>
          </cell>
        </row>
        <row r="41">
          <cell r="B41" t="str">
            <v>销售驻外</v>
          </cell>
          <cell r="C41" t="str">
            <v>王泉</v>
          </cell>
        </row>
        <row r="42">
          <cell r="B42" t="str">
            <v>销售驻外</v>
          </cell>
          <cell r="C42" t="str">
            <v>崔鑫</v>
          </cell>
        </row>
        <row r="43">
          <cell r="B43" t="str">
            <v>销售驻外</v>
          </cell>
          <cell r="C43" t="str">
            <v>邢建国</v>
          </cell>
        </row>
        <row r="44">
          <cell r="B44" t="str">
            <v>销售驻外</v>
          </cell>
          <cell r="C44" t="str">
            <v>谭月涛</v>
          </cell>
        </row>
        <row r="45">
          <cell r="B45" t="str">
            <v>销售驻外</v>
          </cell>
          <cell r="C45" t="str">
            <v>赵诗雄</v>
          </cell>
        </row>
        <row r="46">
          <cell r="B46" t="str">
            <v>销售驻外</v>
          </cell>
          <cell r="C46" t="str">
            <v>刘君伟</v>
          </cell>
        </row>
        <row r="47">
          <cell r="B47" t="str">
            <v>销售驻外</v>
          </cell>
          <cell r="C47" t="str">
            <v>王明</v>
          </cell>
        </row>
        <row r="48">
          <cell r="B48" t="str">
            <v>销售驻外</v>
          </cell>
          <cell r="C48" t="str">
            <v>王义</v>
          </cell>
        </row>
        <row r="49">
          <cell r="B49" t="str">
            <v>销售驻外</v>
          </cell>
          <cell r="C49" t="str">
            <v>徐健</v>
          </cell>
        </row>
        <row r="50">
          <cell r="B50" t="str">
            <v>销售驻外</v>
          </cell>
          <cell r="C50" t="str">
            <v>惠希顺</v>
          </cell>
        </row>
        <row r="51">
          <cell r="B51" t="str">
            <v>销售驻外</v>
          </cell>
          <cell r="C51" t="str">
            <v>徐繁华</v>
          </cell>
        </row>
        <row r="52">
          <cell r="B52" t="str">
            <v>销售驻外</v>
          </cell>
          <cell r="C52" t="str">
            <v>张淑伟</v>
          </cell>
        </row>
        <row r="53">
          <cell r="B53" t="str">
            <v>销售管理部</v>
          </cell>
          <cell r="C53" t="str">
            <v>张奇</v>
          </cell>
        </row>
        <row r="54">
          <cell r="B54" t="str">
            <v>销售驻外</v>
          </cell>
          <cell r="C54" t="str">
            <v>席智伟</v>
          </cell>
        </row>
        <row r="55">
          <cell r="B55" t="str">
            <v>技术质量部</v>
          </cell>
          <cell r="C55" t="str">
            <v>陈伟</v>
          </cell>
        </row>
        <row r="56">
          <cell r="B56" t="str">
            <v>技术质量部</v>
          </cell>
          <cell r="C56" t="str">
            <v>司艳策</v>
          </cell>
        </row>
        <row r="57">
          <cell r="B57" t="str">
            <v>技术质量部</v>
          </cell>
          <cell r="C57" t="str">
            <v>胡希港</v>
          </cell>
        </row>
        <row r="58">
          <cell r="B58" t="str">
            <v>技术质量部</v>
          </cell>
          <cell r="C58" t="str">
            <v>倪剑恒</v>
          </cell>
        </row>
        <row r="59">
          <cell r="B59" t="str">
            <v>技术质量部</v>
          </cell>
          <cell r="C59" t="str">
            <v>刘振</v>
          </cell>
        </row>
        <row r="60">
          <cell r="B60" t="str">
            <v>技术质量部</v>
          </cell>
          <cell r="C60" t="str">
            <v>刘荣浩</v>
          </cell>
        </row>
        <row r="61">
          <cell r="B61" t="str">
            <v>技术质量部</v>
          </cell>
          <cell r="C61" t="str">
            <v>翟福芹</v>
          </cell>
        </row>
        <row r="62">
          <cell r="B62" t="str">
            <v>技术质量部</v>
          </cell>
          <cell r="C62" t="str">
            <v>范瑶臣</v>
          </cell>
        </row>
        <row r="63">
          <cell r="B63" t="str">
            <v>技术质量部</v>
          </cell>
          <cell r="C63" t="str">
            <v>陈浩</v>
          </cell>
        </row>
        <row r="64">
          <cell r="B64" t="str">
            <v>技术质量部</v>
          </cell>
          <cell r="C64" t="str">
            <v>刘元元</v>
          </cell>
        </row>
        <row r="65">
          <cell r="B65" t="str">
            <v>技术质量部</v>
          </cell>
          <cell r="C65" t="str">
            <v>赵广超</v>
          </cell>
        </row>
        <row r="66">
          <cell r="B66" t="str">
            <v>技术质量部</v>
          </cell>
          <cell r="C66" t="str">
            <v>陈自铅</v>
          </cell>
        </row>
        <row r="67">
          <cell r="B67" t="str">
            <v>技术质量部</v>
          </cell>
          <cell r="C67" t="str">
            <v>刘祥成</v>
          </cell>
        </row>
        <row r="68">
          <cell r="B68" t="str">
            <v>技术质量部</v>
          </cell>
          <cell r="C68" t="str">
            <v>封振</v>
          </cell>
        </row>
        <row r="69">
          <cell r="B69" t="str">
            <v>技术质量部</v>
          </cell>
          <cell r="C69" t="str">
            <v>刘建轮</v>
          </cell>
        </row>
        <row r="70">
          <cell r="B70" t="str">
            <v>技术质量部</v>
          </cell>
          <cell r="C70" t="str">
            <v>田健</v>
          </cell>
        </row>
        <row r="71">
          <cell r="B71" t="str">
            <v>技术质量部</v>
          </cell>
          <cell r="C71" t="str">
            <v>李贵林</v>
          </cell>
        </row>
        <row r="72">
          <cell r="B72" t="str">
            <v>技术质量部</v>
          </cell>
          <cell r="C72" t="str">
            <v>赵化胜</v>
          </cell>
        </row>
        <row r="73">
          <cell r="B73" t="str">
            <v>技术质量部</v>
          </cell>
          <cell r="C73" t="str">
            <v>王雨涵</v>
          </cell>
        </row>
        <row r="74">
          <cell r="B74" t="str">
            <v>技术质量部</v>
          </cell>
          <cell r="C74" t="str">
            <v>沈有贺</v>
          </cell>
        </row>
        <row r="75">
          <cell r="B75" t="str">
            <v>技术质量部</v>
          </cell>
          <cell r="C75" t="str">
            <v>孙嘉灏</v>
          </cell>
        </row>
        <row r="76">
          <cell r="B76" t="str">
            <v>技术质量部</v>
          </cell>
          <cell r="C76" t="str">
            <v>赵文俊</v>
          </cell>
        </row>
        <row r="77">
          <cell r="B77" t="str">
            <v>生产管理部</v>
          </cell>
          <cell r="C77" t="str">
            <v>李君</v>
          </cell>
        </row>
        <row r="78">
          <cell r="B78" t="str">
            <v>生产管理部</v>
          </cell>
          <cell r="C78" t="str">
            <v>云荣娟</v>
          </cell>
        </row>
        <row r="79">
          <cell r="B79" t="str">
            <v>生产管理部</v>
          </cell>
          <cell r="C79" t="str">
            <v>李金彪</v>
          </cell>
        </row>
        <row r="80">
          <cell r="B80" t="str">
            <v>生产管理部</v>
          </cell>
          <cell r="C80" t="str">
            <v>马亚青</v>
          </cell>
        </row>
        <row r="81">
          <cell r="B81" t="str">
            <v>生产管理部</v>
          </cell>
          <cell r="C81" t="str">
            <v>李博阳</v>
          </cell>
        </row>
        <row r="82">
          <cell r="B82" t="str">
            <v>生产管理部</v>
          </cell>
          <cell r="C82" t="str">
            <v>于献廷</v>
          </cell>
        </row>
        <row r="83">
          <cell r="B83" t="str">
            <v>生产管理部</v>
          </cell>
          <cell r="C83" t="str">
            <v>孙沛霖</v>
          </cell>
        </row>
        <row r="84">
          <cell r="B84" t="str">
            <v>生产管理部</v>
          </cell>
          <cell r="C84" t="str">
            <v>李伟</v>
          </cell>
        </row>
        <row r="85">
          <cell r="B85" t="str">
            <v>生产管理部</v>
          </cell>
          <cell r="C85" t="str">
            <v>滕敬涛</v>
          </cell>
        </row>
        <row r="86">
          <cell r="B86" t="str">
            <v>生产管理部</v>
          </cell>
          <cell r="C86" t="str">
            <v>李洪秀</v>
          </cell>
        </row>
        <row r="87">
          <cell r="B87" t="str">
            <v>生产管理部</v>
          </cell>
          <cell r="C87" t="str">
            <v>刘寿超</v>
          </cell>
        </row>
        <row r="88">
          <cell r="B88" t="str">
            <v>生产管理部</v>
          </cell>
          <cell r="C88" t="str">
            <v>杨慧娟</v>
          </cell>
        </row>
        <row r="89">
          <cell r="B89" t="str">
            <v>生产管理部</v>
          </cell>
          <cell r="C89" t="str">
            <v>王桂欣</v>
          </cell>
        </row>
        <row r="90">
          <cell r="B90" t="str">
            <v>生产管理部</v>
          </cell>
          <cell r="C90" t="str">
            <v>赵静</v>
          </cell>
        </row>
        <row r="91">
          <cell r="B91" t="str">
            <v>生产管理部</v>
          </cell>
          <cell r="C91" t="str">
            <v>吴洪宇</v>
          </cell>
        </row>
        <row r="92">
          <cell r="B92" t="str">
            <v>生产管理部</v>
          </cell>
          <cell r="C92" t="str">
            <v>付智辉</v>
          </cell>
        </row>
        <row r="93">
          <cell r="B93" t="str">
            <v>生产管理部</v>
          </cell>
          <cell r="C93" t="str">
            <v>赵秋杰</v>
          </cell>
        </row>
        <row r="94">
          <cell r="B94" t="str">
            <v>生产管理部</v>
          </cell>
          <cell r="C94" t="str">
            <v>刘振娜</v>
          </cell>
        </row>
        <row r="95">
          <cell r="B95" t="str">
            <v>生产管理部</v>
          </cell>
          <cell r="C95" t="str">
            <v>吴宝新</v>
          </cell>
        </row>
        <row r="96">
          <cell r="B96" t="str">
            <v>生产管理部</v>
          </cell>
          <cell r="C96" t="str">
            <v>王震</v>
          </cell>
        </row>
        <row r="97">
          <cell r="B97" t="str">
            <v>生产管理部</v>
          </cell>
          <cell r="C97" t="str">
            <v>张峰</v>
          </cell>
        </row>
        <row r="98">
          <cell r="B98" t="str">
            <v>生产管理部</v>
          </cell>
          <cell r="C98" t="str">
            <v>高福亮</v>
          </cell>
        </row>
        <row r="99">
          <cell r="B99" t="str">
            <v>生产管理部</v>
          </cell>
          <cell r="C99" t="str">
            <v>王进</v>
          </cell>
        </row>
        <row r="100">
          <cell r="B100" t="str">
            <v>生产管理部</v>
          </cell>
          <cell r="C100" t="str">
            <v>刘俊阁</v>
          </cell>
        </row>
        <row r="101">
          <cell r="B101" t="str">
            <v>生产管理部</v>
          </cell>
          <cell r="C101" t="str">
            <v>陈钰璞</v>
          </cell>
        </row>
        <row r="102">
          <cell r="B102" t="str">
            <v>生产管理部</v>
          </cell>
          <cell r="C102" t="str">
            <v>张巧慧</v>
          </cell>
        </row>
        <row r="103">
          <cell r="B103" t="str">
            <v>生产管理部</v>
          </cell>
          <cell r="C103" t="str">
            <v>张强</v>
          </cell>
        </row>
        <row r="104">
          <cell r="B104" t="str">
            <v>生产管理部</v>
          </cell>
          <cell r="C104" t="str">
            <v>张琳</v>
          </cell>
        </row>
        <row r="105">
          <cell r="B105" t="str">
            <v>生产管理部</v>
          </cell>
          <cell r="C105" t="str">
            <v>齐静</v>
          </cell>
        </row>
        <row r="106">
          <cell r="B106" t="str">
            <v>生产管理部</v>
          </cell>
          <cell r="C106" t="str">
            <v>张俊新</v>
          </cell>
        </row>
        <row r="107">
          <cell r="B107" t="str">
            <v>生产管理部</v>
          </cell>
          <cell r="C107" t="str">
            <v>张强</v>
          </cell>
        </row>
        <row r="108">
          <cell r="B108" t="str">
            <v>生产管理部</v>
          </cell>
          <cell r="C108" t="str">
            <v>于祖鉴</v>
          </cell>
        </row>
        <row r="109">
          <cell r="B109" t="str">
            <v>生产管理部</v>
          </cell>
          <cell r="C109" t="str">
            <v>王玲玲</v>
          </cell>
        </row>
        <row r="110">
          <cell r="B110" t="str">
            <v>生产管理部</v>
          </cell>
          <cell r="C110" t="str">
            <v>张海霞</v>
          </cell>
        </row>
        <row r="111">
          <cell r="B111" t="str">
            <v>生产管理部</v>
          </cell>
          <cell r="C111" t="str">
            <v>张家政</v>
          </cell>
        </row>
        <row r="112">
          <cell r="B112" t="str">
            <v>生产管理部</v>
          </cell>
          <cell r="C112" t="str">
            <v>高洪钧</v>
          </cell>
        </row>
        <row r="113">
          <cell r="B113" t="str">
            <v>生产管理部</v>
          </cell>
          <cell r="C113" t="str">
            <v>陈娜娜</v>
          </cell>
        </row>
        <row r="114">
          <cell r="B114" t="str">
            <v>生产管理部</v>
          </cell>
          <cell r="C114" t="str">
            <v>刘立松</v>
          </cell>
        </row>
        <row r="115">
          <cell r="B115" t="str">
            <v>生产管理部</v>
          </cell>
          <cell r="C115" t="str">
            <v>何俊财</v>
          </cell>
        </row>
        <row r="116">
          <cell r="B116" t="str">
            <v>生产管理部</v>
          </cell>
          <cell r="C116" t="str">
            <v>刘广通</v>
          </cell>
        </row>
        <row r="117">
          <cell r="B117" t="str">
            <v>生产管理部</v>
          </cell>
          <cell r="C117" t="str">
            <v>邓策</v>
          </cell>
        </row>
        <row r="118">
          <cell r="B118" t="str">
            <v>生产管理部</v>
          </cell>
          <cell r="C118" t="str">
            <v>张林旺</v>
          </cell>
        </row>
        <row r="119">
          <cell r="B119" t="str">
            <v>物业部</v>
          </cell>
          <cell r="C119" t="str">
            <v>董岗生</v>
          </cell>
        </row>
        <row r="120">
          <cell r="B120" t="str">
            <v>物业部</v>
          </cell>
          <cell r="C120" t="str">
            <v>石岭金</v>
          </cell>
        </row>
        <row r="121">
          <cell r="B121" t="str">
            <v>物业部</v>
          </cell>
          <cell r="C121" t="str">
            <v>刘阔阔</v>
          </cell>
        </row>
        <row r="122">
          <cell r="B122" t="str">
            <v>物业部</v>
          </cell>
          <cell r="C122" t="str">
            <v>韩丙村</v>
          </cell>
        </row>
        <row r="123">
          <cell r="B123" t="str">
            <v>制造部</v>
          </cell>
          <cell r="C123" t="str">
            <v>王磊</v>
          </cell>
        </row>
        <row r="124">
          <cell r="B124" t="str">
            <v>制造部</v>
          </cell>
          <cell r="C124" t="str">
            <v>姬胜阳</v>
          </cell>
        </row>
        <row r="125">
          <cell r="B125" t="str">
            <v>制造部</v>
          </cell>
          <cell r="C125" t="str">
            <v>向利新</v>
          </cell>
        </row>
        <row r="126">
          <cell r="B126" t="str">
            <v>制造部</v>
          </cell>
          <cell r="C126" t="str">
            <v>翟凤娟</v>
          </cell>
        </row>
        <row r="127">
          <cell r="B127" t="str">
            <v>制造部</v>
          </cell>
          <cell r="C127" t="str">
            <v>王海旭</v>
          </cell>
        </row>
        <row r="128">
          <cell r="B128" t="str">
            <v>制造部</v>
          </cell>
          <cell r="C128" t="str">
            <v>米芝霖</v>
          </cell>
        </row>
        <row r="129">
          <cell r="B129" t="str">
            <v>制造部</v>
          </cell>
          <cell r="C129" t="str">
            <v>王伟</v>
          </cell>
        </row>
        <row r="130">
          <cell r="B130" t="str">
            <v>制造部</v>
          </cell>
          <cell r="C130" t="str">
            <v>王发</v>
          </cell>
        </row>
        <row r="131">
          <cell r="B131" t="str">
            <v>制造部</v>
          </cell>
          <cell r="C131" t="str">
            <v>宋连利</v>
          </cell>
        </row>
        <row r="132">
          <cell r="B132" t="str">
            <v>制造部</v>
          </cell>
          <cell r="C132" t="str">
            <v>张亚霖</v>
          </cell>
        </row>
        <row r="133">
          <cell r="B133" t="str">
            <v>制造部</v>
          </cell>
          <cell r="C133" t="str">
            <v>张博赟</v>
          </cell>
        </row>
        <row r="134">
          <cell r="B134" t="str">
            <v>TPM管理科</v>
          </cell>
          <cell r="C134" t="str">
            <v>王孟力</v>
          </cell>
        </row>
        <row r="135">
          <cell r="B135" t="str">
            <v>TPM管理科</v>
          </cell>
          <cell r="C135" t="str">
            <v>张庆雨</v>
          </cell>
        </row>
        <row r="136">
          <cell r="B136" t="str">
            <v>TPM管理科</v>
          </cell>
          <cell r="C136" t="str">
            <v>张泽</v>
          </cell>
        </row>
        <row r="137">
          <cell r="B137" t="str">
            <v>TPM管理科</v>
          </cell>
          <cell r="C137" t="str">
            <v>田增军</v>
          </cell>
        </row>
        <row r="138">
          <cell r="B138" t="str">
            <v>TPM管理科</v>
          </cell>
          <cell r="C138" t="str">
            <v>薛维新</v>
          </cell>
        </row>
        <row r="139">
          <cell r="B139" t="str">
            <v>TPM管理科</v>
          </cell>
          <cell r="C139" t="str">
            <v>闫建波</v>
          </cell>
        </row>
        <row r="140">
          <cell r="B140" t="str">
            <v>TPM管理科</v>
          </cell>
          <cell r="C140" t="str">
            <v>张长江</v>
          </cell>
        </row>
        <row r="141">
          <cell r="B141" t="str">
            <v>TPM管理科</v>
          </cell>
          <cell r="C141" t="str">
            <v>李亚会</v>
          </cell>
        </row>
        <row r="142">
          <cell r="B142" t="str">
            <v>TPM管理科</v>
          </cell>
          <cell r="C142" t="str">
            <v>王化涛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686.6822916667" refreshedBy="MuQun" recordCount="441">
  <cacheSource type="worksheet">
    <worksheetSource ref="Y2:AA443" sheet="4月"/>
  </cacheSource>
  <cacheFields count="3">
    <cacheField name="总合计" numFmtId="176">
      <sharedItems containsString="0" containsBlank="1" containsNumber="1" minValue="0" maxValue="2072.6" count="19">
        <m/>
        <n v="1710.609"/>
        <n v="1810.609"/>
        <n v="1964.6"/>
        <n v="1571.609"/>
        <n v="1392.609"/>
        <n v="1864.6"/>
        <n v="1647.009"/>
        <n v="58.4172"/>
        <n v="869.769"/>
        <n v="1048.769"/>
        <n v="1571.635"/>
        <n v="1710.635"/>
        <n v="1736.68765"/>
        <n v="1392.635"/>
        <n v="1810.635"/>
        <n v="1500.635"/>
        <n v="869.795"/>
        <n v="2072.6"/>
      </sharedItems>
    </cacheField>
    <cacheField name="备注" numFmtId="176">
      <sharedItems containsString="0" containsBlank="1" containsNonDate="0" count="1">
        <m/>
      </sharedItems>
    </cacheField>
    <cacheField name="科目分类" numFmtId="176">
      <sharedItems containsBlank="1" count="28">
        <m/>
        <s v="管理费用+总经办"/>
        <s v="研发费用+研发"/>
        <s v="管理费用+综合"/>
        <s v="福利费用+综合"/>
        <s v="销售费用+销售"/>
        <s v="生产成本+座椅总装工序"/>
        <s v="管理费用+财务"/>
        <s v="管理费用+安技"/>
        <s v="制造费用+座椅"/>
        <s v="制造费用+弯管冲压工序"/>
        <s v="制造费用+焊接工序"/>
        <s v="制造费用+底座模块化组装工序"/>
        <s v="管理费用+生产管理部"/>
        <s v="制造费用+缝纫工序"/>
        <s v="制造费用+发泡工序"/>
        <s v="生产成本+弯管冲压工序"/>
        <s v="生产成本+焊接工序"/>
        <s v="生产成本+底座模块化组装工序"/>
        <s v="生产成本+电泳工序"/>
        <s v="生产成本+发泡工序"/>
        <s v="生产成本+缝纫工序"/>
        <s v="生产成本+注塑工序"/>
        <s v="制造费用+喷涂工序"/>
        <s v="制造费用+组装"/>
        <s v="生产成本+喷涂工序"/>
        <s v="制造费用+注塑工序"/>
        <s v="生产成本+组装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64.3889467593" refreshedBy="MuQun" recordCount="465">
  <cacheSource type="worksheet">
    <worksheetSource ref="A1:H1048576" sheet="Sheet1"/>
  </cacheSource>
  <cacheFields count="8">
    <cacheField name="工伤_x000a_（0%）" numFmtId="0">
      <sharedItems containsString="0" containsBlank="1" containsNumber="1" minValue="58.4172" maxValue="68.76" count="4">
        <n v="58.4172"/>
        <n v="68.76"/>
        <n v="60.16842"/>
        <m/>
      </sharedItems>
    </cacheField>
    <cacheField name="养老_x000a_（8%）" numFmtId="0">
      <sharedItems containsString="0" containsBlank="1" containsNumber="1" minValue="0" maxValue="916.8" count="6">
        <n v="778.894"/>
        <n v="916.8"/>
        <n v="0"/>
        <n v="778.92"/>
        <n v="802.2504"/>
        <m/>
      </sharedItems>
    </cacheField>
    <cacheField name="医疗_x000a_（2%）" numFmtId="0">
      <sharedItems containsString="0" containsBlank="1" containsNumber="1" minValue="0" maxValue="566.48" count="3">
        <n v="566.48"/>
        <n v="0"/>
        <m/>
      </sharedItems>
    </cacheField>
    <cacheField name="失业_x000a_（0.3%）" numFmtId="0">
      <sharedItems containsString="0" containsBlank="1" containsNumber="1" minValue="0" maxValue="38.2" count="6">
        <n v="32.4578"/>
        <n v="38.2"/>
        <n v="0"/>
        <n v="33.42883"/>
        <n v="32.4585"/>
        <m/>
      </sharedItems>
    </cacheField>
    <cacheField name="公积金" numFmtId="0">
      <sharedItems containsString="0" containsBlank="1" containsNumber="1" minValue="0" maxValue="418" count="6">
        <n v="318"/>
        <n v="418"/>
        <n v="179"/>
        <n v="0"/>
        <n v="254.4"/>
        <m/>
      </sharedItems>
    </cacheField>
    <cacheField name="大额医疗" numFmtId="0">
      <sharedItems containsString="0" containsBlank="1" containsNumber="1" containsInteger="1" minValue="0" maxValue="108" count="3">
        <n v="0"/>
        <n v="108"/>
        <m/>
      </sharedItems>
    </cacheField>
    <cacheField name="合计" numFmtId="0">
      <sharedItems containsString="0" containsBlank="1" containsNumber="1" minValue="58.4172" maxValue="2008.24" count="23">
        <n v="1754.249"/>
        <n v="1854.249"/>
        <n v="2008.24"/>
        <n v="1615.249"/>
        <n v="1436.249"/>
        <n v="1908.24"/>
        <n v="1690.649"/>
        <n v="58.4172"/>
        <n v="869.769"/>
        <n v="1615.275"/>
        <n v="1754.275"/>
        <n v="1780.32765"/>
        <n v="1436.275"/>
        <n v="1854.275"/>
        <n v="1590.24"/>
        <n v="68.76"/>
        <n v="1698.24"/>
        <n v="765.3557"/>
        <n v="1862.2757"/>
        <n v="1544.2757"/>
        <n v="1436.2757"/>
        <n v="657.3557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生产成本"/>
        <s v="制造费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1">
  <r>
    <x v="0"/>
    <x v="0"/>
    <x v="0"/>
  </r>
  <r>
    <x v="1"/>
    <x v="0"/>
    <x v="1"/>
  </r>
  <r>
    <x v="1"/>
    <x v="0"/>
    <x v="2"/>
  </r>
  <r>
    <x v="1"/>
    <x v="0"/>
    <x v="2"/>
  </r>
  <r>
    <x v="1"/>
    <x v="0"/>
    <x v="2"/>
  </r>
  <r>
    <x v="2"/>
    <x v="0"/>
    <x v="2"/>
  </r>
  <r>
    <x v="1"/>
    <x v="0"/>
    <x v="2"/>
  </r>
  <r>
    <x v="2"/>
    <x v="0"/>
    <x v="2"/>
  </r>
  <r>
    <x v="2"/>
    <x v="0"/>
    <x v="2"/>
  </r>
  <r>
    <x v="3"/>
    <x v="0"/>
    <x v="2"/>
  </r>
  <r>
    <x v="1"/>
    <x v="0"/>
    <x v="2"/>
  </r>
  <r>
    <x v="1"/>
    <x v="0"/>
    <x v="2"/>
  </r>
  <r>
    <x v="4"/>
    <x v="0"/>
    <x v="2"/>
  </r>
  <r>
    <x v="4"/>
    <x v="0"/>
    <x v="2"/>
  </r>
  <r>
    <x v="4"/>
    <x v="0"/>
    <x v="2"/>
  </r>
  <r>
    <x v="4"/>
    <x v="0"/>
    <x v="2"/>
  </r>
  <r>
    <x v="1"/>
    <x v="0"/>
    <x v="2"/>
  </r>
  <r>
    <x v="1"/>
    <x v="0"/>
    <x v="2"/>
  </r>
  <r>
    <x v="1"/>
    <x v="0"/>
    <x v="2"/>
  </r>
  <r>
    <x v="1"/>
    <x v="0"/>
    <x v="2"/>
  </r>
  <r>
    <x v="3"/>
    <x v="0"/>
    <x v="3"/>
  </r>
  <r>
    <x v="1"/>
    <x v="0"/>
    <x v="4"/>
  </r>
  <r>
    <x v="1"/>
    <x v="0"/>
    <x v="3"/>
  </r>
  <r>
    <x v="1"/>
    <x v="0"/>
    <x v="3"/>
  </r>
  <r>
    <x v="1"/>
    <x v="0"/>
    <x v="3"/>
  </r>
  <r>
    <x v="1"/>
    <x v="0"/>
    <x v="4"/>
  </r>
  <r>
    <x v="1"/>
    <x v="0"/>
    <x v="3"/>
  </r>
  <r>
    <x v="1"/>
    <x v="0"/>
    <x v="4"/>
  </r>
  <r>
    <x v="1"/>
    <x v="0"/>
    <x v="3"/>
  </r>
  <r>
    <x v="1"/>
    <x v="0"/>
    <x v="5"/>
  </r>
  <r>
    <x v="1"/>
    <x v="0"/>
    <x v="6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5"/>
    <x v="0"/>
    <x v="7"/>
  </r>
  <r>
    <x v="1"/>
    <x v="0"/>
    <x v="7"/>
  </r>
  <r>
    <x v="1"/>
    <x v="0"/>
    <x v="7"/>
  </r>
  <r>
    <x v="1"/>
    <x v="0"/>
    <x v="7"/>
  </r>
  <r>
    <x v="1"/>
    <x v="0"/>
    <x v="7"/>
  </r>
  <r>
    <x v="1"/>
    <x v="0"/>
    <x v="7"/>
  </r>
  <r>
    <x v="1"/>
    <x v="0"/>
    <x v="2"/>
  </r>
  <r>
    <x v="6"/>
    <x v="0"/>
    <x v="5"/>
  </r>
  <r>
    <x v="3"/>
    <x v="0"/>
    <x v="5"/>
  </r>
  <r>
    <x v="1"/>
    <x v="0"/>
    <x v="2"/>
  </r>
  <r>
    <x v="1"/>
    <x v="0"/>
    <x v="5"/>
  </r>
  <r>
    <x v="3"/>
    <x v="0"/>
    <x v="2"/>
  </r>
  <r>
    <x v="1"/>
    <x v="0"/>
    <x v="2"/>
  </r>
  <r>
    <x v="1"/>
    <x v="0"/>
    <x v="8"/>
  </r>
  <r>
    <x v="2"/>
    <x v="0"/>
    <x v="2"/>
  </r>
  <r>
    <x v="1"/>
    <x v="0"/>
    <x v="9"/>
  </r>
  <r>
    <x v="7"/>
    <x v="0"/>
    <x v="10"/>
  </r>
  <r>
    <x v="1"/>
    <x v="0"/>
    <x v="11"/>
  </r>
  <r>
    <x v="1"/>
    <x v="0"/>
    <x v="12"/>
  </r>
  <r>
    <x v="1"/>
    <x v="0"/>
    <x v="9"/>
  </r>
  <r>
    <x v="3"/>
    <x v="0"/>
    <x v="8"/>
  </r>
  <r>
    <x v="1"/>
    <x v="0"/>
    <x v="8"/>
  </r>
  <r>
    <x v="1"/>
    <x v="0"/>
    <x v="8"/>
  </r>
  <r>
    <x v="6"/>
    <x v="0"/>
    <x v="5"/>
  </r>
  <r>
    <x v="1"/>
    <x v="0"/>
    <x v="9"/>
  </r>
  <r>
    <x v="4"/>
    <x v="0"/>
    <x v="5"/>
  </r>
  <r>
    <x v="1"/>
    <x v="0"/>
    <x v="13"/>
  </r>
  <r>
    <x v="1"/>
    <x v="0"/>
    <x v="13"/>
  </r>
  <r>
    <x v="1"/>
    <x v="0"/>
    <x v="5"/>
  </r>
  <r>
    <x v="2"/>
    <x v="0"/>
    <x v="2"/>
  </r>
  <r>
    <x v="1"/>
    <x v="0"/>
    <x v="13"/>
  </r>
  <r>
    <x v="1"/>
    <x v="0"/>
    <x v="13"/>
  </r>
  <r>
    <x v="1"/>
    <x v="0"/>
    <x v="5"/>
  </r>
  <r>
    <x v="3"/>
    <x v="0"/>
    <x v="13"/>
  </r>
  <r>
    <x v="3"/>
    <x v="0"/>
    <x v="5"/>
  </r>
  <r>
    <x v="1"/>
    <x v="0"/>
    <x v="13"/>
  </r>
  <r>
    <x v="1"/>
    <x v="0"/>
    <x v="5"/>
  </r>
  <r>
    <x v="1"/>
    <x v="0"/>
    <x v="5"/>
  </r>
  <r>
    <x v="1"/>
    <x v="0"/>
    <x v="13"/>
  </r>
  <r>
    <x v="2"/>
    <x v="0"/>
    <x v="13"/>
  </r>
  <r>
    <x v="2"/>
    <x v="0"/>
    <x v="13"/>
  </r>
  <r>
    <x v="1"/>
    <x v="0"/>
    <x v="13"/>
  </r>
  <r>
    <x v="2"/>
    <x v="0"/>
    <x v="13"/>
  </r>
  <r>
    <x v="4"/>
    <x v="0"/>
    <x v="13"/>
  </r>
  <r>
    <x v="1"/>
    <x v="0"/>
    <x v="9"/>
  </r>
  <r>
    <x v="1"/>
    <x v="0"/>
    <x v="5"/>
  </r>
  <r>
    <x v="1"/>
    <x v="0"/>
    <x v="13"/>
  </r>
  <r>
    <x v="1"/>
    <x v="0"/>
    <x v="13"/>
  </r>
  <r>
    <x v="1"/>
    <x v="0"/>
    <x v="13"/>
  </r>
  <r>
    <x v="1"/>
    <x v="0"/>
    <x v="13"/>
  </r>
  <r>
    <x v="4"/>
    <x v="0"/>
    <x v="13"/>
  </r>
  <r>
    <x v="1"/>
    <x v="0"/>
    <x v="13"/>
  </r>
  <r>
    <x v="4"/>
    <x v="0"/>
    <x v="13"/>
  </r>
  <r>
    <x v="1"/>
    <x v="0"/>
    <x v="5"/>
  </r>
  <r>
    <x v="2"/>
    <x v="0"/>
    <x v="12"/>
  </r>
  <r>
    <x v="1"/>
    <x v="0"/>
    <x v="11"/>
  </r>
  <r>
    <x v="2"/>
    <x v="0"/>
    <x v="2"/>
  </r>
  <r>
    <x v="1"/>
    <x v="0"/>
    <x v="2"/>
  </r>
  <r>
    <x v="1"/>
    <x v="0"/>
    <x v="2"/>
  </r>
  <r>
    <x v="3"/>
    <x v="0"/>
    <x v="2"/>
  </r>
  <r>
    <x v="1"/>
    <x v="0"/>
    <x v="14"/>
  </r>
  <r>
    <x v="4"/>
    <x v="0"/>
    <x v="6"/>
  </r>
  <r>
    <x v="2"/>
    <x v="0"/>
    <x v="15"/>
  </r>
  <r>
    <x v="4"/>
    <x v="0"/>
    <x v="16"/>
  </r>
  <r>
    <x v="4"/>
    <x v="0"/>
    <x v="16"/>
  </r>
  <r>
    <x v="4"/>
    <x v="0"/>
    <x v="16"/>
  </r>
  <r>
    <x v="4"/>
    <x v="0"/>
    <x v="16"/>
  </r>
  <r>
    <x v="4"/>
    <x v="0"/>
    <x v="16"/>
  </r>
  <r>
    <x v="4"/>
    <x v="0"/>
    <x v="16"/>
  </r>
  <r>
    <x v="5"/>
    <x v="0"/>
    <x v="16"/>
  </r>
  <r>
    <x v="4"/>
    <x v="0"/>
    <x v="16"/>
  </r>
  <r>
    <x v="7"/>
    <x v="0"/>
    <x v="16"/>
  </r>
  <r>
    <x v="4"/>
    <x v="0"/>
    <x v="16"/>
  </r>
  <r>
    <x v="8"/>
    <x v="0"/>
    <x v="16"/>
  </r>
  <r>
    <x v="4"/>
    <x v="0"/>
    <x v="17"/>
  </r>
  <r>
    <x v="7"/>
    <x v="0"/>
    <x v="17"/>
  </r>
  <r>
    <x v="7"/>
    <x v="0"/>
    <x v="16"/>
  </r>
  <r>
    <x v="4"/>
    <x v="0"/>
    <x v="17"/>
  </r>
  <r>
    <x v="7"/>
    <x v="0"/>
    <x v="17"/>
  </r>
  <r>
    <x v="4"/>
    <x v="0"/>
    <x v="17"/>
  </r>
  <r>
    <x v="7"/>
    <x v="0"/>
    <x v="17"/>
  </r>
  <r>
    <x v="4"/>
    <x v="0"/>
    <x v="17"/>
  </r>
  <r>
    <x v="4"/>
    <x v="0"/>
    <x v="17"/>
  </r>
  <r>
    <x v="7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7"/>
  </r>
  <r>
    <x v="7"/>
    <x v="0"/>
    <x v="17"/>
  </r>
  <r>
    <x v="4"/>
    <x v="0"/>
    <x v="17"/>
  </r>
  <r>
    <x v="4"/>
    <x v="0"/>
    <x v="17"/>
  </r>
  <r>
    <x v="7"/>
    <x v="0"/>
    <x v="17"/>
  </r>
  <r>
    <x v="7"/>
    <x v="0"/>
    <x v="17"/>
  </r>
  <r>
    <x v="7"/>
    <x v="0"/>
    <x v="17"/>
  </r>
  <r>
    <x v="7"/>
    <x v="0"/>
    <x v="17"/>
  </r>
  <r>
    <x v="1"/>
    <x v="0"/>
    <x v="17"/>
  </r>
  <r>
    <x v="4"/>
    <x v="0"/>
    <x v="17"/>
  </r>
  <r>
    <x v="5"/>
    <x v="0"/>
    <x v="17"/>
  </r>
  <r>
    <x v="4"/>
    <x v="0"/>
    <x v="17"/>
  </r>
  <r>
    <x v="4"/>
    <x v="0"/>
    <x v="17"/>
  </r>
  <r>
    <x v="9"/>
    <x v="0"/>
    <x v="17"/>
  </r>
  <r>
    <x v="4"/>
    <x v="0"/>
    <x v="17"/>
  </r>
  <r>
    <x v="7"/>
    <x v="0"/>
    <x v="16"/>
  </r>
  <r>
    <x v="7"/>
    <x v="0"/>
    <x v="17"/>
  </r>
  <r>
    <x v="4"/>
    <x v="0"/>
    <x v="2"/>
  </r>
  <r>
    <x v="4"/>
    <x v="0"/>
    <x v="17"/>
  </r>
  <r>
    <x v="4"/>
    <x v="0"/>
    <x v="17"/>
  </r>
  <r>
    <x v="4"/>
    <x v="0"/>
    <x v="17"/>
  </r>
  <r>
    <x v="4"/>
    <x v="0"/>
    <x v="17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9"/>
  </r>
  <r>
    <x v="4"/>
    <x v="0"/>
    <x v="18"/>
  </r>
  <r>
    <x v="10"/>
    <x v="0"/>
    <x v="18"/>
  </r>
  <r>
    <x v="5"/>
    <x v="0"/>
    <x v="18"/>
  </r>
  <r>
    <x v="4"/>
    <x v="0"/>
    <x v="18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20"/>
  </r>
  <r>
    <x v="4"/>
    <x v="0"/>
    <x v="20"/>
  </r>
  <r>
    <x v="4"/>
    <x v="0"/>
    <x v="20"/>
  </r>
  <r>
    <x v="4"/>
    <x v="0"/>
    <x v="20"/>
  </r>
  <r>
    <x v="4"/>
    <x v="0"/>
    <x v="20"/>
  </r>
  <r>
    <x v="4"/>
    <x v="0"/>
    <x v="20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21"/>
  </r>
  <r>
    <x v="4"/>
    <x v="0"/>
    <x v="6"/>
  </r>
  <r>
    <x v="4"/>
    <x v="0"/>
    <x v="6"/>
  </r>
  <r>
    <x v="4"/>
    <x v="0"/>
    <x v="6"/>
  </r>
  <r>
    <x v="2"/>
    <x v="0"/>
    <x v="6"/>
  </r>
  <r>
    <x v="2"/>
    <x v="0"/>
    <x v="6"/>
  </r>
  <r>
    <x v="2"/>
    <x v="0"/>
    <x v="6"/>
  </r>
  <r>
    <x v="2"/>
    <x v="0"/>
    <x v="5"/>
  </r>
  <r>
    <x v="2"/>
    <x v="0"/>
    <x v="6"/>
  </r>
  <r>
    <x v="2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5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4"/>
    <x v="0"/>
    <x v="6"/>
  </r>
  <r>
    <x v="5"/>
    <x v="0"/>
    <x v="6"/>
  </r>
  <r>
    <x v="4"/>
    <x v="0"/>
    <x v="6"/>
  </r>
  <r>
    <x v="1"/>
    <x v="0"/>
    <x v="2"/>
  </r>
  <r>
    <x v="1"/>
    <x v="0"/>
    <x v="5"/>
  </r>
  <r>
    <x v="1"/>
    <x v="0"/>
    <x v="2"/>
  </r>
  <r>
    <x v="4"/>
    <x v="0"/>
    <x v="16"/>
  </r>
  <r>
    <x v="4"/>
    <x v="0"/>
    <x v="6"/>
  </r>
  <r>
    <x v="3"/>
    <x v="0"/>
    <x v="9"/>
  </r>
  <r>
    <x v="11"/>
    <x v="0"/>
    <x v="18"/>
  </r>
  <r>
    <x v="11"/>
    <x v="0"/>
    <x v="20"/>
  </r>
  <r>
    <x v="11"/>
    <x v="0"/>
    <x v="16"/>
  </r>
  <r>
    <x v="11"/>
    <x v="0"/>
    <x v="16"/>
  </r>
  <r>
    <x v="11"/>
    <x v="0"/>
    <x v="16"/>
  </r>
  <r>
    <x v="11"/>
    <x v="0"/>
    <x v="6"/>
  </r>
  <r>
    <x v="11"/>
    <x v="0"/>
    <x v="5"/>
  </r>
  <r>
    <x v="12"/>
    <x v="0"/>
    <x v="5"/>
  </r>
  <r>
    <x v="11"/>
    <x v="0"/>
    <x v="5"/>
  </r>
  <r>
    <x v="3"/>
    <x v="0"/>
    <x v="9"/>
  </r>
  <r>
    <x v="1"/>
    <x v="0"/>
    <x v="7"/>
  </r>
  <r>
    <x v="1"/>
    <x v="0"/>
    <x v="3"/>
  </r>
  <r>
    <x v="1"/>
    <x v="0"/>
    <x v="2"/>
  </r>
  <r>
    <x v="1"/>
    <x v="0"/>
    <x v="2"/>
  </r>
  <r>
    <x v="1"/>
    <x v="0"/>
    <x v="22"/>
  </r>
  <r>
    <x v="1"/>
    <x v="0"/>
    <x v="23"/>
  </r>
  <r>
    <x v="4"/>
    <x v="0"/>
    <x v="13"/>
  </r>
  <r>
    <x v="1"/>
    <x v="0"/>
    <x v="5"/>
  </r>
  <r>
    <x v="13"/>
    <x v="0"/>
    <x v="13"/>
  </r>
  <r>
    <x v="1"/>
    <x v="0"/>
    <x v="13"/>
  </r>
  <r>
    <x v="3"/>
    <x v="0"/>
    <x v="13"/>
  </r>
  <r>
    <x v="1"/>
    <x v="0"/>
    <x v="13"/>
  </r>
  <r>
    <x v="3"/>
    <x v="0"/>
    <x v="13"/>
  </r>
  <r>
    <x v="1"/>
    <x v="0"/>
    <x v="5"/>
  </r>
  <r>
    <x v="1"/>
    <x v="0"/>
    <x v="5"/>
  </r>
  <r>
    <x v="1"/>
    <x v="0"/>
    <x v="5"/>
  </r>
  <r>
    <x v="1"/>
    <x v="0"/>
    <x v="2"/>
  </r>
  <r>
    <x v="2"/>
    <x v="0"/>
    <x v="24"/>
  </r>
  <r>
    <x v="2"/>
    <x v="0"/>
    <x v="2"/>
  </r>
  <r>
    <x v="4"/>
    <x v="0"/>
    <x v="25"/>
  </r>
  <r>
    <x v="4"/>
    <x v="0"/>
    <x v="25"/>
  </r>
  <r>
    <x v="1"/>
    <x v="0"/>
    <x v="25"/>
  </r>
  <r>
    <x v="4"/>
    <x v="0"/>
    <x v="25"/>
  </r>
  <r>
    <x v="1"/>
    <x v="0"/>
    <x v="25"/>
  </r>
  <r>
    <x v="4"/>
    <x v="0"/>
    <x v="25"/>
  </r>
  <r>
    <x v="1"/>
    <x v="0"/>
    <x v="26"/>
  </r>
  <r>
    <x v="4"/>
    <x v="0"/>
    <x v="22"/>
  </r>
  <r>
    <x v="4"/>
    <x v="0"/>
    <x v="22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1"/>
    <x v="0"/>
    <x v="6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5"/>
    <x v="0"/>
    <x v="27"/>
  </r>
  <r>
    <x v="5"/>
    <x v="0"/>
    <x v="27"/>
  </r>
  <r>
    <x v="4"/>
    <x v="0"/>
    <x v="27"/>
  </r>
  <r>
    <x v="4"/>
    <x v="0"/>
    <x v="27"/>
  </r>
  <r>
    <x v="4"/>
    <x v="0"/>
    <x v="27"/>
  </r>
  <r>
    <x v="4"/>
    <x v="0"/>
    <x v="27"/>
  </r>
  <r>
    <x v="1"/>
    <x v="0"/>
    <x v="4"/>
  </r>
  <r>
    <x v="4"/>
    <x v="0"/>
    <x v="22"/>
  </r>
  <r>
    <x v="4"/>
    <x v="0"/>
    <x v="27"/>
  </r>
  <r>
    <x v="4"/>
    <x v="0"/>
    <x v="27"/>
  </r>
  <r>
    <x v="4"/>
    <x v="0"/>
    <x v="27"/>
  </r>
  <r>
    <x v="4"/>
    <x v="0"/>
    <x v="27"/>
  </r>
  <r>
    <x v="4"/>
    <x v="0"/>
    <x v="22"/>
  </r>
  <r>
    <x v="4"/>
    <x v="0"/>
    <x v="27"/>
  </r>
  <r>
    <x v="4"/>
    <x v="0"/>
    <x v="22"/>
  </r>
  <r>
    <x v="1"/>
    <x v="0"/>
    <x v="13"/>
  </r>
  <r>
    <x v="5"/>
    <x v="0"/>
    <x v="25"/>
  </r>
  <r>
    <x v="4"/>
    <x v="0"/>
    <x v="22"/>
  </r>
  <r>
    <x v="3"/>
    <x v="0"/>
    <x v="13"/>
  </r>
  <r>
    <x v="4"/>
    <x v="0"/>
    <x v="22"/>
  </r>
  <r>
    <x v="1"/>
    <x v="0"/>
    <x v="2"/>
  </r>
  <r>
    <x v="4"/>
    <x v="0"/>
    <x v="27"/>
  </r>
  <r>
    <x v="4"/>
    <x v="0"/>
    <x v="22"/>
  </r>
  <r>
    <x v="4"/>
    <x v="0"/>
    <x v="22"/>
  </r>
  <r>
    <x v="14"/>
    <x v="0"/>
    <x v="3"/>
  </r>
  <r>
    <x v="14"/>
    <x v="0"/>
    <x v="3"/>
  </r>
  <r>
    <x v="14"/>
    <x v="0"/>
    <x v="3"/>
  </r>
  <r>
    <x v="15"/>
    <x v="0"/>
    <x v="6"/>
  </r>
  <r>
    <x v="15"/>
    <x v="0"/>
    <x v="6"/>
  </r>
  <r>
    <x v="11"/>
    <x v="0"/>
    <x v="6"/>
  </r>
  <r>
    <x v="12"/>
    <x v="0"/>
    <x v="4"/>
  </r>
  <r>
    <x v="12"/>
    <x v="0"/>
    <x v="13"/>
  </r>
  <r>
    <x v="12"/>
    <x v="0"/>
    <x v="13"/>
  </r>
  <r>
    <x v="12"/>
    <x v="0"/>
    <x v="13"/>
  </r>
  <r>
    <x v="12"/>
    <x v="0"/>
    <x v="13"/>
  </r>
  <r>
    <x v="12"/>
    <x v="0"/>
    <x v="13"/>
  </r>
  <r>
    <x v="11"/>
    <x v="0"/>
    <x v="21"/>
  </r>
  <r>
    <x v="11"/>
    <x v="0"/>
    <x v="20"/>
  </r>
  <r>
    <x v="11"/>
    <x v="0"/>
    <x v="19"/>
  </r>
  <r>
    <x v="11"/>
    <x v="0"/>
    <x v="18"/>
  </r>
  <r>
    <x v="12"/>
    <x v="0"/>
    <x v="24"/>
  </r>
  <r>
    <x v="11"/>
    <x v="0"/>
    <x v="19"/>
  </r>
  <r>
    <x v="11"/>
    <x v="0"/>
    <x v="18"/>
  </r>
  <r>
    <x v="11"/>
    <x v="0"/>
    <x v="18"/>
  </r>
  <r>
    <x v="11"/>
    <x v="0"/>
    <x v="6"/>
  </r>
  <r>
    <x v="12"/>
    <x v="0"/>
    <x v="2"/>
  </r>
  <r>
    <x v="12"/>
    <x v="0"/>
    <x v="5"/>
  </r>
  <r>
    <x v="12"/>
    <x v="0"/>
    <x v="13"/>
  </r>
  <r>
    <x v="12"/>
    <x v="0"/>
    <x v="13"/>
  </r>
  <r>
    <x v="14"/>
    <x v="0"/>
    <x v="2"/>
  </r>
  <r>
    <x v="11"/>
    <x v="0"/>
    <x v="17"/>
  </r>
  <r>
    <x v="11"/>
    <x v="0"/>
    <x v="21"/>
  </r>
  <r>
    <x v="14"/>
    <x v="0"/>
    <x v="7"/>
  </r>
  <r>
    <x v="14"/>
    <x v="0"/>
    <x v="7"/>
  </r>
  <r>
    <x v="8"/>
    <x v="0"/>
    <x v="18"/>
  </r>
  <r>
    <x v="12"/>
    <x v="0"/>
    <x v="9"/>
  </r>
  <r>
    <x v="14"/>
    <x v="0"/>
    <x v="16"/>
  </r>
  <r>
    <x v="14"/>
    <x v="0"/>
    <x v="13"/>
  </r>
  <r>
    <x v="8"/>
    <x v="0"/>
    <x v="25"/>
  </r>
  <r>
    <x v="14"/>
    <x v="0"/>
    <x v="6"/>
  </r>
  <r>
    <x v="14"/>
    <x v="0"/>
    <x v="25"/>
  </r>
  <r>
    <x v="14"/>
    <x v="0"/>
    <x v="25"/>
  </r>
  <r>
    <x v="8"/>
    <x v="0"/>
    <x v="6"/>
  </r>
  <r>
    <x v="14"/>
    <x v="0"/>
    <x v="6"/>
  </r>
  <r>
    <x v="14"/>
    <x v="0"/>
    <x v="13"/>
  </r>
  <r>
    <x v="14"/>
    <x v="0"/>
    <x v="13"/>
  </r>
  <r>
    <x v="14"/>
    <x v="0"/>
    <x v="18"/>
  </r>
  <r>
    <x v="14"/>
    <x v="0"/>
    <x v="6"/>
  </r>
  <r>
    <x v="8"/>
    <x v="0"/>
    <x v="6"/>
  </r>
  <r>
    <x v="8"/>
    <x v="0"/>
    <x v="6"/>
  </r>
  <r>
    <x v="11"/>
    <x v="0"/>
    <x v="6"/>
  </r>
  <r>
    <x v="14"/>
    <x v="0"/>
    <x v="6"/>
  </r>
  <r>
    <x v="14"/>
    <x v="0"/>
    <x v="6"/>
  </r>
  <r>
    <x v="8"/>
    <x v="0"/>
    <x v="6"/>
  </r>
  <r>
    <x v="14"/>
    <x v="0"/>
    <x v="6"/>
  </r>
  <r>
    <x v="14"/>
    <x v="0"/>
    <x v="11"/>
  </r>
  <r>
    <x v="14"/>
    <x v="0"/>
    <x v="22"/>
  </r>
  <r>
    <x v="14"/>
    <x v="0"/>
    <x v="13"/>
  </r>
  <r>
    <x v="14"/>
    <x v="0"/>
    <x v="27"/>
  </r>
  <r>
    <x v="14"/>
    <x v="0"/>
    <x v="6"/>
  </r>
  <r>
    <x v="14"/>
    <x v="0"/>
    <x v="17"/>
  </r>
  <r>
    <x v="14"/>
    <x v="0"/>
    <x v="6"/>
  </r>
  <r>
    <x v="14"/>
    <x v="0"/>
    <x v="13"/>
  </r>
  <r>
    <x v="14"/>
    <x v="0"/>
    <x v="6"/>
  </r>
  <r>
    <x v="14"/>
    <x v="0"/>
    <x v="6"/>
  </r>
  <r>
    <x v="14"/>
    <x v="0"/>
    <x v="13"/>
  </r>
  <r>
    <x v="14"/>
    <x v="0"/>
    <x v="6"/>
  </r>
  <r>
    <x v="14"/>
    <x v="0"/>
    <x v="6"/>
  </r>
  <r>
    <x v="14"/>
    <x v="0"/>
    <x v="6"/>
  </r>
  <r>
    <x v="14"/>
    <x v="0"/>
    <x v="6"/>
  </r>
  <r>
    <x v="14"/>
    <x v="0"/>
    <x v="2"/>
  </r>
  <r>
    <x v="14"/>
    <x v="0"/>
    <x v="2"/>
  </r>
  <r>
    <x v="14"/>
    <x v="0"/>
    <x v="27"/>
  </r>
  <r>
    <x v="16"/>
    <x v="0"/>
    <x v="6"/>
  </r>
  <r>
    <x v="16"/>
    <x v="0"/>
    <x v="6"/>
  </r>
  <r>
    <x v="16"/>
    <x v="0"/>
    <x v="6"/>
  </r>
  <r>
    <x v="16"/>
    <x v="0"/>
    <x v="6"/>
  </r>
  <r>
    <x v="14"/>
    <x v="0"/>
    <x v="6"/>
  </r>
  <r>
    <x v="14"/>
    <x v="0"/>
    <x v="6"/>
  </r>
  <r>
    <x v="14"/>
    <x v="0"/>
    <x v="6"/>
  </r>
  <r>
    <x v="16"/>
    <x v="0"/>
    <x v="6"/>
  </r>
  <r>
    <x v="16"/>
    <x v="0"/>
    <x v="6"/>
  </r>
  <r>
    <x v="14"/>
    <x v="0"/>
    <x v="6"/>
  </r>
  <r>
    <x v="16"/>
    <x v="0"/>
    <x v="6"/>
  </r>
  <r>
    <x v="16"/>
    <x v="0"/>
    <x v="6"/>
  </r>
  <r>
    <x v="16"/>
    <x v="0"/>
    <x v="6"/>
  </r>
  <r>
    <x v="16"/>
    <x v="0"/>
    <x v="6"/>
  </r>
  <r>
    <x v="14"/>
    <x v="0"/>
    <x v="6"/>
  </r>
  <r>
    <x v="14"/>
    <x v="0"/>
    <x v="2"/>
  </r>
  <r>
    <x v="16"/>
    <x v="0"/>
    <x v="5"/>
  </r>
  <r>
    <x v="17"/>
    <x v="0"/>
    <x v="8"/>
  </r>
  <r>
    <x v="14"/>
    <x v="0"/>
    <x v="2"/>
  </r>
  <r>
    <x v="16"/>
    <x v="0"/>
    <x v="13"/>
  </r>
  <r>
    <x v="14"/>
    <x v="0"/>
    <x v="13"/>
  </r>
  <r>
    <x v="16"/>
    <x v="0"/>
    <x v="13"/>
  </r>
  <r>
    <x v="16"/>
    <x v="0"/>
    <x v="13"/>
  </r>
  <r>
    <x v="12"/>
    <x v="0"/>
    <x v="13"/>
  </r>
  <r>
    <x v="16"/>
    <x v="0"/>
    <x v="25"/>
  </r>
  <r>
    <x v="16"/>
    <x v="0"/>
    <x v="25"/>
  </r>
  <r>
    <x v="16"/>
    <x v="0"/>
    <x v="25"/>
  </r>
  <r>
    <x v="16"/>
    <x v="0"/>
    <x v="2"/>
  </r>
  <r>
    <x v="16"/>
    <x v="0"/>
    <x v="27"/>
  </r>
  <r>
    <x v="16"/>
    <x v="0"/>
    <x v="27"/>
  </r>
  <r>
    <x v="16"/>
    <x v="0"/>
    <x v="27"/>
  </r>
  <r>
    <x v="16"/>
    <x v="0"/>
    <x v="17"/>
  </r>
  <r>
    <x v="16"/>
    <x v="0"/>
    <x v="17"/>
  </r>
  <r>
    <x v="16"/>
    <x v="0"/>
    <x v="17"/>
  </r>
  <r>
    <x v="16"/>
    <x v="0"/>
    <x v="17"/>
  </r>
  <r>
    <x v="16"/>
    <x v="0"/>
    <x v="17"/>
  </r>
  <r>
    <x v="16"/>
    <x v="0"/>
    <x v="21"/>
  </r>
  <r>
    <x v="14"/>
    <x v="0"/>
    <x v="20"/>
  </r>
  <r>
    <x v="16"/>
    <x v="0"/>
    <x v="18"/>
  </r>
  <r>
    <x v="16"/>
    <x v="0"/>
    <x v="18"/>
  </r>
  <r>
    <x v="16"/>
    <x v="0"/>
    <x v="24"/>
  </r>
  <r>
    <x v="18"/>
    <x v="0"/>
    <x v="13"/>
  </r>
  <r>
    <x v="18"/>
    <x v="0"/>
    <x v="13"/>
  </r>
  <r>
    <x v="16"/>
    <x v="0"/>
    <x v="6"/>
  </r>
  <r>
    <x v="14"/>
    <x v="0"/>
    <x v="22"/>
  </r>
  <r>
    <x v="8"/>
    <x v="0"/>
    <x v="6"/>
  </r>
  <r>
    <x v="8"/>
    <x v="0"/>
    <x v="6"/>
  </r>
  <r>
    <x v="8"/>
    <x v="0"/>
    <x v="6"/>
  </r>
  <r>
    <x v="8"/>
    <x v="0"/>
    <x v="6"/>
  </r>
  <r>
    <x v="8"/>
    <x v="0"/>
    <x v="22"/>
  </r>
  <r>
    <x v="8"/>
    <x v="0"/>
    <x v="13"/>
  </r>
  <r>
    <x v="8"/>
    <x v="0"/>
    <x v="17"/>
  </r>
  <r>
    <x v="8"/>
    <x v="0"/>
    <x v="20"/>
  </r>
  <r>
    <x v="8"/>
    <x v="0"/>
    <x v="20"/>
  </r>
  <r>
    <x v="8"/>
    <x v="0"/>
    <x v="20"/>
  </r>
  <r>
    <x v="8"/>
    <x v="0"/>
    <x v="18"/>
  </r>
  <r>
    <x v="8"/>
    <x v="0"/>
    <x v="18"/>
  </r>
  <r>
    <x v="8"/>
    <x v="0"/>
    <x v="9"/>
  </r>
  <r>
    <x v="8"/>
    <x v="0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5"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0"/>
  </r>
  <r>
    <x v="0"/>
    <x v="0"/>
    <x v="0"/>
    <x v="0"/>
    <x v="0"/>
    <x v="0"/>
    <x v="0"/>
    <x v="2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1"/>
    <x v="0"/>
    <x v="1"/>
    <x v="3"/>
  </r>
  <r>
    <x v="0"/>
    <x v="0"/>
    <x v="0"/>
    <x v="0"/>
    <x v="0"/>
    <x v="0"/>
    <x v="0"/>
    <x v="4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1"/>
    <x v="1"/>
    <x v="0"/>
    <x v="1"/>
    <x v="0"/>
    <x v="0"/>
    <x v="5"/>
    <x v="3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5"/>
  </r>
  <r>
    <x v="0"/>
    <x v="0"/>
    <x v="0"/>
    <x v="0"/>
    <x v="4"/>
    <x v="0"/>
    <x v="6"/>
    <x v="5"/>
  </r>
  <r>
    <x v="0"/>
    <x v="0"/>
    <x v="0"/>
    <x v="0"/>
    <x v="0"/>
    <x v="0"/>
    <x v="0"/>
    <x v="5"/>
  </r>
  <r>
    <x v="0"/>
    <x v="0"/>
    <x v="0"/>
    <x v="0"/>
    <x v="0"/>
    <x v="0"/>
    <x v="0"/>
    <x v="5"/>
  </r>
  <r>
    <x v="0"/>
    <x v="0"/>
    <x v="0"/>
    <x v="0"/>
    <x v="0"/>
    <x v="0"/>
    <x v="0"/>
    <x v="5"/>
  </r>
  <r>
    <x v="1"/>
    <x v="1"/>
    <x v="0"/>
    <x v="1"/>
    <x v="1"/>
    <x v="0"/>
    <x v="2"/>
    <x v="0"/>
  </r>
  <r>
    <x v="0"/>
    <x v="0"/>
    <x v="0"/>
    <x v="0"/>
    <x v="0"/>
    <x v="0"/>
    <x v="0"/>
    <x v="0"/>
  </r>
  <r>
    <x v="1"/>
    <x v="1"/>
    <x v="0"/>
    <x v="1"/>
    <x v="0"/>
    <x v="0"/>
    <x v="5"/>
    <x v="3"/>
  </r>
  <r>
    <x v="0"/>
    <x v="0"/>
    <x v="0"/>
    <x v="0"/>
    <x v="0"/>
    <x v="0"/>
    <x v="0"/>
    <x v="5"/>
  </r>
  <r>
    <x v="0"/>
    <x v="0"/>
    <x v="0"/>
    <x v="0"/>
    <x v="2"/>
    <x v="0"/>
    <x v="3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1"/>
    <x v="1"/>
    <x v="0"/>
    <x v="1"/>
    <x v="1"/>
    <x v="0"/>
    <x v="2"/>
    <x v="0"/>
  </r>
  <r>
    <x v="1"/>
    <x v="1"/>
    <x v="0"/>
    <x v="1"/>
    <x v="1"/>
    <x v="0"/>
    <x v="2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5"/>
  </r>
  <r>
    <x v="0"/>
    <x v="0"/>
    <x v="0"/>
    <x v="0"/>
    <x v="0"/>
    <x v="0"/>
    <x v="0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5"/>
  </r>
  <r>
    <x v="0"/>
    <x v="0"/>
    <x v="0"/>
    <x v="0"/>
    <x v="0"/>
    <x v="0"/>
    <x v="0"/>
    <x v="5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1"/>
  </r>
  <r>
    <x v="0"/>
    <x v="0"/>
    <x v="0"/>
    <x v="0"/>
    <x v="1"/>
    <x v="0"/>
    <x v="1"/>
    <x v="5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2"/>
    <x v="1"/>
    <x v="2"/>
    <x v="3"/>
    <x v="0"/>
    <x v="7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4"/>
    <x v="0"/>
    <x v="6"/>
    <x v="4"/>
  </r>
  <r>
    <x v="0"/>
    <x v="0"/>
    <x v="0"/>
    <x v="0"/>
    <x v="4"/>
    <x v="0"/>
    <x v="6"/>
    <x v="4"/>
  </r>
  <r>
    <x v="0"/>
    <x v="0"/>
    <x v="0"/>
    <x v="0"/>
    <x v="4"/>
    <x v="0"/>
    <x v="6"/>
    <x v="4"/>
  </r>
  <r>
    <x v="0"/>
    <x v="0"/>
    <x v="0"/>
    <x v="0"/>
    <x v="0"/>
    <x v="0"/>
    <x v="0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2"/>
    <x v="1"/>
    <x v="2"/>
    <x v="3"/>
    <x v="0"/>
    <x v="7"/>
    <x v="4"/>
  </r>
  <r>
    <x v="0"/>
    <x v="0"/>
    <x v="0"/>
    <x v="0"/>
    <x v="2"/>
    <x v="0"/>
    <x v="3"/>
    <x v="4"/>
  </r>
  <r>
    <x v="0"/>
    <x v="0"/>
    <x v="1"/>
    <x v="0"/>
    <x v="3"/>
    <x v="0"/>
    <x v="8"/>
    <x v="4"/>
  </r>
  <r>
    <x v="0"/>
    <x v="0"/>
    <x v="0"/>
    <x v="0"/>
    <x v="2"/>
    <x v="0"/>
    <x v="3"/>
    <x v="4"/>
  </r>
  <r>
    <x v="0"/>
    <x v="0"/>
    <x v="0"/>
    <x v="0"/>
    <x v="4"/>
    <x v="0"/>
    <x v="6"/>
    <x v="4"/>
  </r>
  <r>
    <x v="0"/>
    <x v="0"/>
    <x v="0"/>
    <x v="0"/>
    <x v="4"/>
    <x v="0"/>
    <x v="6"/>
    <x v="4"/>
  </r>
  <r>
    <x v="0"/>
    <x v="0"/>
    <x v="0"/>
    <x v="0"/>
    <x v="2"/>
    <x v="0"/>
    <x v="3"/>
    <x v="1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1"/>
    <x v="0"/>
    <x v="1"/>
    <x v="4"/>
  </r>
  <r>
    <x v="0"/>
    <x v="0"/>
    <x v="0"/>
    <x v="0"/>
    <x v="1"/>
    <x v="0"/>
    <x v="1"/>
    <x v="4"/>
  </r>
  <r>
    <x v="0"/>
    <x v="0"/>
    <x v="0"/>
    <x v="0"/>
    <x v="1"/>
    <x v="0"/>
    <x v="1"/>
    <x v="4"/>
  </r>
  <r>
    <x v="0"/>
    <x v="0"/>
    <x v="0"/>
    <x v="0"/>
    <x v="1"/>
    <x v="0"/>
    <x v="1"/>
    <x v="3"/>
  </r>
  <r>
    <x v="0"/>
    <x v="0"/>
    <x v="0"/>
    <x v="0"/>
    <x v="1"/>
    <x v="0"/>
    <x v="1"/>
    <x v="4"/>
  </r>
  <r>
    <x v="0"/>
    <x v="0"/>
    <x v="0"/>
    <x v="0"/>
    <x v="1"/>
    <x v="0"/>
    <x v="1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0"/>
    <x v="0"/>
    <x v="0"/>
    <x v="0"/>
    <x v="0"/>
    <x v="0"/>
    <x v="0"/>
    <x v="1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1"/>
    <x v="1"/>
    <x v="0"/>
    <x v="1"/>
    <x v="1"/>
    <x v="0"/>
    <x v="2"/>
    <x v="5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3"/>
  </r>
  <r>
    <x v="0"/>
    <x v="3"/>
    <x v="0"/>
    <x v="0"/>
    <x v="0"/>
    <x v="0"/>
    <x v="10"/>
    <x v="3"/>
  </r>
  <r>
    <x v="0"/>
    <x v="3"/>
    <x v="0"/>
    <x v="0"/>
    <x v="2"/>
    <x v="0"/>
    <x v="9"/>
    <x v="3"/>
  </r>
  <r>
    <x v="1"/>
    <x v="1"/>
    <x v="0"/>
    <x v="1"/>
    <x v="1"/>
    <x v="0"/>
    <x v="2"/>
    <x v="5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4"/>
  </r>
  <r>
    <x v="0"/>
    <x v="0"/>
    <x v="0"/>
    <x v="0"/>
    <x v="1"/>
    <x v="0"/>
    <x v="1"/>
    <x v="5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2"/>
    <x v="4"/>
    <x v="0"/>
    <x v="3"/>
    <x v="0"/>
    <x v="0"/>
    <x v="11"/>
    <x v="0"/>
  </r>
  <r>
    <x v="0"/>
    <x v="0"/>
    <x v="0"/>
    <x v="0"/>
    <x v="0"/>
    <x v="0"/>
    <x v="0"/>
    <x v="0"/>
  </r>
  <r>
    <x v="1"/>
    <x v="1"/>
    <x v="0"/>
    <x v="1"/>
    <x v="1"/>
    <x v="0"/>
    <x v="2"/>
    <x v="0"/>
  </r>
  <r>
    <x v="0"/>
    <x v="0"/>
    <x v="0"/>
    <x v="0"/>
    <x v="0"/>
    <x v="0"/>
    <x v="0"/>
    <x v="0"/>
  </r>
  <r>
    <x v="1"/>
    <x v="1"/>
    <x v="0"/>
    <x v="1"/>
    <x v="1"/>
    <x v="0"/>
    <x v="2"/>
    <x v="0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1"/>
  </r>
  <r>
    <x v="0"/>
    <x v="0"/>
    <x v="0"/>
    <x v="0"/>
    <x v="1"/>
    <x v="0"/>
    <x v="1"/>
    <x v="5"/>
  </r>
  <r>
    <x v="0"/>
    <x v="0"/>
    <x v="0"/>
    <x v="0"/>
    <x v="1"/>
    <x v="0"/>
    <x v="1"/>
    <x v="1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5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3"/>
    <x v="0"/>
    <x v="4"/>
    <x v="4"/>
  </r>
  <r>
    <x v="0"/>
    <x v="0"/>
    <x v="0"/>
    <x v="0"/>
    <x v="3"/>
    <x v="0"/>
    <x v="4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2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0"/>
    <x v="0"/>
    <x v="0"/>
    <x v="0"/>
    <x v="0"/>
    <x v="0"/>
    <x v="0"/>
  </r>
  <r>
    <x v="0"/>
    <x v="0"/>
    <x v="0"/>
    <x v="0"/>
    <x v="3"/>
    <x v="0"/>
    <x v="4"/>
    <x v="4"/>
  </r>
  <r>
    <x v="1"/>
    <x v="1"/>
    <x v="0"/>
    <x v="1"/>
    <x v="1"/>
    <x v="0"/>
    <x v="2"/>
    <x v="0"/>
  </r>
  <r>
    <x v="0"/>
    <x v="0"/>
    <x v="0"/>
    <x v="0"/>
    <x v="0"/>
    <x v="0"/>
    <x v="0"/>
    <x v="1"/>
  </r>
  <r>
    <x v="0"/>
    <x v="0"/>
    <x v="0"/>
    <x v="0"/>
    <x v="2"/>
    <x v="0"/>
    <x v="3"/>
    <x v="4"/>
  </r>
  <r>
    <x v="0"/>
    <x v="0"/>
    <x v="0"/>
    <x v="0"/>
    <x v="2"/>
    <x v="0"/>
    <x v="3"/>
    <x v="4"/>
  </r>
  <r>
    <x v="0"/>
    <x v="3"/>
    <x v="0"/>
    <x v="0"/>
    <x v="3"/>
    <x v="0"/>
    <x v="12"/>
    <x v="0"/>
  </r>
  <r>
    <x v="0"/>
    <x v="3"/>
    <x v="0"/>
    <x v="0"/>
    <x v="3"/>
    <x v="0"/>
    <x v="12"/>
    <x v="0"/>
  </r>
  <r>
    <x v="0"/>
    <x v="3"/>
    <x v="0"/>
    <x v="0"/>
    <x v="3"/>
    <x v="0"/>
    <x v="12"/>
    <x v="0"/>
  </r>
  <r>
    <x v="0"/>
    <x v="3"/>
    <x v="0"/>
    <x v="0"/>
    <x v="1"/>
    <x v="0"/>
    <x v="13"/>
    <x v="4"/>
  </r>
  <r>
    <x v="0"/>
    <x v="3"/>
    <x v="0"/>
    <x v="0"/>
    <x v="1"/>
    <x v="0"/>
    <x v="13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2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5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1"/>
  </r>
  <r>
    <x v="0"/>
    <x v="3"/>
    <x v="0"/>
    <x v="0"/>
    <x v="0"/>
    <x v="0"/>
    <x v="10"/>
    <x v="3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1"/>
  </r>
  <r>
    <x v="0"/>
    <x v="3"/>
    <x v="0"/>
    <x v="0"/>
    <x v="2"/>
    <x v="0"/>
    <x v="9"/>
    <x v="4"/>
  </r>
  <r>
    <x v="0"/>
    <x v="3"/>
    <x v="0"/>
    <x v="0"/>
    <x v="0"/>
    <x v="0"/>
    <x v="10"/>
    <x v="0"/>
  </r>
  <r>
    <x v="0"/>
    <x v="3"/>
    <x v="0"/>
    <x v="0"/>
    <x v="3"/>
    <x v="0"/>
    <x v="12"/>
    <x v="4"/>
  </r>
  <r>
    <x v="0"/>
    <x v="3"/>
    <x v="0"/>
    <x v="0"/>
    <x v="0"/>
    <x v="0"/>
    <x v="10"/>
    <x v="5"/>
  </r>
  <r>
    <x v="0"/>
    <x v="3"/>
    <x v="0"/>
    <x v="0"/>
    <x v="3"/>
    <x v="0"/>
    <x v="12"/>
    <x v="4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3"/>
    <x v="0"/>
    <x v="12"/>
    <x v="4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3"/>
    <x v="0"/>
    <x v="12"/>
    <x v="4"/>
  </r>
  <r>
    <x v="0"/>
    <x v="3"/>
    <x v="0"/>
    <x v="0"/>
    <x v="0"/>
    <x v="0"/>
    <x v="10"/>
    <x v="1"/>
  </r>
  <r>
    <x v="0"/>
    <x v="3"/>
    <x v="0"/>
    <x v="0"/>
    <x v="0"/>
    <x v="0"/>
    <x v="10"/>
    <x v="1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1"/>
  </r>
  <r>
    <x v="0"/>
    <x v="3"/>
    <x v="0"/>
    <x v="0"/>
    <x v="3"/>
    <x v="0"/>
    <x v="12"/>
    <x v="3"/>
  </r>
  <r>
    <x v="0"/>
    <x v="3"/>
    <x v="0"/>
    <x v="0"/>
    <x v="0"/>
    <x v="0"/>
    <x v="10"/>
    <x v="0"/>
  </r>
  <r>
    <x v="0"/>
    <x v="3"/>
    <x v="0"/>
    <x v="0"/>
    <x v="0"/>
    <x v="0"/>
    <x v="10"/>
    <x v="1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4"/>
  </r>
  <r>
    <x v="0"/>
    <x v="3"/>
    <x v="0"/>
    <x v="0"/>
    <x v="0"/>
    <x v="0"/>
    <x v="10"/>
    <x v="1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3"/>
    <x v="0"/>
    <x v="12"/>
    <x v="4"/>
  </r>
  <r>
    <x v="0"/>
    <x v="3"/>
    <x v="0"/>
    <x v="0"/>
    <x v="2"/>
    <x v="0"/>
    <x v="9"/>
    <x v="5"/>
  </r>
  <r>
    <x v="1"/>
    <x v="1"/>
    <x v="0"/>
    <x v="1"/>
    <x v="1"/>
    <x v="0"/>
    <x v="2"/>
    <x v="0"/>
  </r>
  <r>
    <x v="1"/>
    <x v="1"/>
    <x v="0"/>
    <x v="1"/>
    <x v="1"/>
    <x v="0"/>
    <x v="2"/>
    <x v="0"/>
  </r>
  <r>
    <x v="0"/>
    <x v="3"/>
    <x v="0"/>
    <x v="0"/>
    <x v="1"/>
    <x v="0"/>
    <x v="13"/>
    <x v="4"/>
  </r>
  <r>
    <x v="0"/>
    <x v="3"/>
    <x v="0"/>
    <x v="0"/>
    <x v="0"/>
    <x v="0"/>
    <x v="10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0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0"/>
    <x v="3"/>
    <x v="0"/>
    <x v="0"/>
    <x v="0"/>
    <x v="0"/>
    <x v="10"/>
    <x v="5"/>
  </r>
  <r>
    <x v="0"/>
    <x v="3"/>
    <x v="0"/>
    <x v="0"/>
    <x v="2"/>
    <x v="0"/>
    <x v="9"/>
    <x v="4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2"/>
    <x v="1"/>
    <x v="2"/>
    <x v="3"/>
    <x v="0"/>
    <x v="7"/>
    <x v="4"/>
  </r>
  <r>
    <x v="0"/>
    <x v="3"/>
    <x v="0"/>
    <x v="0"/>
    <x v="0"/>
    <x v="0"/>
    <x v="10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1"/>
    <x v="1"/>
    <x v="0"/>
    <x v="1"/>
    <x v="1"/>
    <x v="0"/>
    <x v="2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3"/>
    <x v="0"/>
    <x v="12"/>
    <x v="4"/>
  </r>
  <r>
    <x v="0"/>
    <x v="3"/>
    <x v="0"/>
    <x v="0"/>
    <x v="3"/>
    <x v="0"/>
    <x v="12"/>
    <x v="1"/>
  </r>
  <r>
    <x v="0"/>
    <x v="3"/>
    <x v="0"/>
    <x v="0"/>
    <x v="3"/>
    <x v="0"/>
    <x v="12"/>
    <x v="4"/>
  </r>
  <r>
    <x v="0"/>
    <x v="3"/>
    <x v="0"/>
    <x v="0"/>
    <x v="3"/>
    <x v="0"/>
    <x v="12"/>
    <x v="1"/>
  </r>
  <r>
    <x v="1"/>
    <x v="1"/>
    <x v="0"/>
    <x v="1"/>
    <x v="1"/>
    <x v="0"/>
    <x v="2"/>
    <x v="1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0"/>
    <x v="3"/>
    <x v="0"/>
    <x v="0"/>
    <x v="2"/>
    <x v="0"/>
    <x v="9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1"/>
    <x v="1"/>
    <x v="0"/>
    <x v="1"/>
    <x v="1"/>
    <x v="0"/>
    <x v="2"/>
    <x v="1"/>
  </r>
  <r>
    <x v="0"/>
    <x v="3"/>
    <x v="0"/>
    <x v="0"/>
    <x v="3"/>
    <x v="0"/>
    <x v="12"/>
    <x v="1"/>
  </r>
  <r>
    <x v="0"/>
    <x v="2"/>
    <x v="1"/>
    <x v="2"/>
    <x v="3"/>
    <x v="0"/>
    <x v="7"/>
    <x v="0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2"/>
    <x v="0"/>
    <x v="9"/>
    <x v="4"/>
  </r>
  <r>
    <x v="0"/>
    <x v="3"/>
    <x v="0"/>
    <x v="0"/>
    <x v="3"/>
    <x v="0"/>
    <x v="12"/>
    <x v="5"/>
  </r>
  <r>
    <x v="1"/>
    <x v="1"/>
    <x v="0"/>
    <x v="1"/>
    <x v="3"/>
    <x v="0"/>
    <x v="14"/>
    <x v="5"/>
  </r>
  <r>
    <x v="0"/>
    <x v="3"/>
    <x v="0"/>
    <x v="0"/>
    <x v="3"/>
    <x v="0"/>
    <x v="12"/>
    <x v="1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0"/>
  </r>
  <r>
    <x v="0"/>
    <x v="3"/>
    <x v="0"/>
    <x v="0"/>
    <x v="3"/>
    <x v="0"/>
    <x v="12"/>
    <x v="0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0"/>
    <x v="3"/>
    <x v="0"/>
    <x v="0"/>
    <x v="3"/>
    <x v="0"/>
    <x v="12"/>
    <x v="4"/>
  </r>
  <r>
    <x v="1"/>
    <x v="2"/>
    <x v="1"/>
    <x v="2"/>
    <x v="3"/>
    <x v="0"/>
    <x v="15"/>
    <x v="0"/>
  </r>
  <r>
    <x v="0"/>
    <x v="3"/>
    <x v="0"/>
    <x v="0"/>
    <x v="3"/>
    <x v="0"/>
    <x v="12"/>
    <x v="0"/>
  </r>
  <r>
    <x v="0"/>
    <x v="2"/>
    <x v="1"/>
    <x v="2"/>
    <x v="3"/>
    <x v="0"/>
    <x v="7"/>
    <x v="0"/>
  </r>
  <r>
    <x v="1"/>
    <x v="1"/>
    <x v="0"/>
    <x v="1"/>
    <x v="3"/>
    <x v="1"/>
    <x v="16"/>
    <x v="0"/>
  </r>
  <r>
    <x v="1"/>
    <x v="2"/>
    <x v="1"/>
    <x v="2"/>
    <x v="3"/>
    <x v="0"/>
    <x v="15"/>
    <x v="0"/>
  </r>
  <r>
    <x v="0"/>
    <x v="2"/>
    <x v="0"/>
    <x v="4"/>
    <x v="3"/>
    <x v="1"/>
    <x v="17"/>
    <x v="4"/>
  </r>
  <r>
    <x v="0"/>
    <x v="3"/>
    <x v="0"/>
    <x v="4"/>
    <x v="0"/>
    <x v="1"/>
    <x v="18"/>
    <x v="0"/>
  </r>
  <r>
    <x v="0"/>
    <x v="3"/>
    <x v="0"/>
    <x v="4"/>
    <x v="3"/>
    <x v="1"/>
    <x v="19"/>
    <x v="0"/>
  </r>
  <r>
    <x v="0"/>
    <x v="2"/>
    <x v="0"/>
    <x v="4"/>
    <x v="3"/>
    <x v="1"/>
    <x v="17"/>
    <x v="0"/>
  </r>
  <r>
    <x v="0"/>
    <x v="3"/>
    <x v="0"/>
    <x v="4"/>
    <x v="3"/>
    <x v="1"/>
    <x v="19"/>
    <x v="0"/>
  </r>
  <r>
    <x v="0"/>
    <x v="3"/>
    <x v="0"/>
    <x v="4"/>
    <x v="3"/>
    <x v="0"/>
    <x v="20"/>
    <x v="4"/>
  </r>
  <r>
    <x v="0"/>
    <x v="3"/>
    <x v="0"/>
    <x v="4"/>
    <x v="3"/>
    <x v="1"/>
    <x v="19"/>
    <x v="4"/>
  </r>
  <r>
    <x v="0"/>
    <x v="3"/>
    <x v="0"/>
    <x v="4"/>
    <x v="3"/>
    <x v="1"/>
    <x v="19"/>
    <x v="4"/>
  </r>
  <r>
    <x v="0"/>
    <x v="3"/>
    <x v="0"/>
    <x v="4"/>
    <x v="3"/>
    <x v="1"/>
    <x v="19"/>
    <x v="4"/>
  </r>
  <r>
    <x v="1"/>
    <x v="1"/>
    <x v="0"/>
    <x v="1"/>
    <x v="3"/>
    <x v="1"/>
    <x v="16"/>
    <x v="5"/>
  </r>
  <r>
    <x v="1"/>
    <x v="1"/>
    <x v="0"/>
    <x v="1"/>
    <x v="3"/>
    <x v="0"/>
    <x v="14"/>
    <x v="1"/>
  </r>
  <r>
    <x v="0"/>
    <x v="2"/>
    <x v="1"/>
    <x v="2"/>
    <x v="3"/>
    <x v="0"/>
    <x v="7"/>
    <x v="4"/>
  </r>
  <r>
    <x v="0"/>
    <x v="3"/>
    <x v="0"/>
    <x v="4"/>
    <x v="3"/>
    <x v="1"/>
    <x v="19"/>
    <x v="4"/>
  </r>
  <r>
    <x v="0"/>
    <x v="3"/>
    <x v="0"/>
    <x v="4"/>
    <x v="3"/>
    <x v="1"/>
    <x v="19"/>
    <x v="4"/>
  </r>
  <r>
    <x v="0"/>
    <x v="3"/>
    <x v="0"/>
    <x v="4"/>
    <x v="3"/>
    <x v="1"/>
    <x v="19"/>
    <x v="4"/>
  </r>
  <r>
    <x v="0"/>
    <x v="2"/>
    <x v="1"/>
    <x v="2"/>
    <x v="3"/>
    <x v="0"/>
    <x v="7"/>
    <x v="4"/>
  </r>
  <r>
    <x v="0"/>
    <x v="3"/>
    <x v="0"/>
    <x v="4"/>
    <x v="3"/>
    <x v="1"/>
    <x v="19"/>
    <x v="4"/>
  </r>
  <r>
    <x v="0"/>
    <x v="2"/>
    <x v="0"/>
    <x v="4"/>
    <x v="3"/>
    <x v="1"/>
    <x v="17"/>
    <x v="4"/>
  </r>
  <r>
    <x v="0"/>
    <x v="2"/>
    <x v="0"/>
    <x v="4"/>
    <x v="3"/>
    <x v="0"/>
    <x v="21"/>
    <x v="4"/>
  </r>
  <r>
    <x v="0"/>
    <x v="3"/>
    <x v="0"/>
    <x v="4"/>
    <x v="3"/>
    <x v="0"/>
    <x v="20"/>
    <x v="4"/>
  </r>
  <r>
    <x v="0"/>
    <x v="3"/>
    <x v="0"/>
    <x v="4"/>
    <x v="3"/>
    <x v="1"/>
    <x v="19"/>
    <x v="4"/>
  </r>
  <r>
    <x v="0"/>
    <x v="2"/>
    <x v="0"/>
    <x v="4"/>
    <x v="3"/>
    <x v="0"/>
    <x v="21"/>
    <x v="4"/>
  </r>
  <r>
    <x v="0"/>
    <x v="3"/>
    <x v="0"/>
    <x v="4"/>
    <x v="3"/>
    <x v="1"/>
    <x v="19"/>
    <x v="4"/>
  </r>
  <r>
    <x v="3"/>
    <x v="5"/>
    <x v="2"/>
    <x v="5"/>
    <x v="5"/>
    <x v="2"/>
    <x v="2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30" firstHeaderRow="1" firstDataRow="1" firstDataCol="1"/>
  <pivotFields count="3">
    <pivotField dataField="1" compact="0" showAll="0">
      <items count="20">
        <item x="8"/>
        <item x="9"/>
        <item x="17"/>
        <item x="10"/>
        <item x="5"/>
        <item x="14"/>
        <item x="16"/>
        <item x="4"/>
        <item x="11"/>
        <item x="7"/>
        <item x="1"/>
        <item x="12"/>
        <item x="13"/>
        <item x="2"/>
        <item x="15"/>
        <item x="6"/>
        <item x="3"/>
        <item x="18"/>
        <item x="0"/>
        <item t="default"/>
      </items>
    </pivotField>
    <pivotField compact="0" showAll="0"/>
    <pivotField axis="axisRow" compact="0" multipleItemSelectionAllowed="1" showAll="0">
      <items count="29">
        <item x="4"/>
        <item x="8"/>
        <item x="7"/>
        <item x="13"/>
        <item x="3"/>
        <item x="1"/>
        <item x="18"/>
        <item x="19"/>
        <item x="20"/>
        <item x="21"/>
        <item x="17"/>
        <item x="25"/>
        <item x="16"/>
        <item x="22"/>
        <item x="27"/>
        <item x="6"/>
        <item x="5"/>
        <item x="2"/>
        <item x="12"/>
        <item x="15"/>
        <item x="14"/>
        <item x="11"/>
        <item x="23"/>
        <item x="10"/>
        <item x="26"/>
        <item x="24"/>
        <item x="9"/>
        <item h="1" x="0"/>
        <item t="default"/>
      </items>
    </pivotField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求和项:总合计" fld="0" baseField="0" baseItem="0"/>
  </dataFields>
  <formats count="7">
    <format dxfId="0">
      <pivotArea type="all" dataOnly="0" outline="0" fieldPosition="0"/>
    </format>
    <format dxfId="1">
      <pivotArea type="all" dataOnly="0" outline="0" fieldPosition="0"/>
    </format>
    <format dxfId="2">
      <pivotArea grandRow="1" collapsedLevelsAreSubtotals="1" fieldPosition="0"/>
    </format>
    <format dxfId="3">
      <pivotArea grandRow="1" collapsedLevelsAreSubtotals="1" fieldPosition="0"/>
    </format>
    <format dxfId="4">
      <pivotArea grandRow="1" collapsedLevelsAreSubtotals="1" fieldPosition="0"/>
    </format>
    <format dxfId="5">
      <pivotArea grandRow="1" collapsedLevelsAreSubtotals="1" fieldPosition="0"/>
    </format>
    <format dxfId="6">
      <pivotArea grandRow="1"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8:R16" firstHeaderRow="0" firstDataRow="1" firstDataCol="1"/>
  <pivotFields count="8"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axis="axisRow" compact="0" showAll="0">
      <items count="8">
        <item x="2"/>
        <item x="0"/>
        <item x="4"/>
        <item x="3"/>
        <item x="1"/>
        <item x="5"/>
        <item x="6"/>
        <item t="default"/>
      </items>
    </pivotField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0%）" fld="0" baseField="0" baseItem="0"/>
    <dataField name="求和项:养老_x000a_（8%）" fld="1" baseField="0" baseItem="0"/>
    <dataField name="求和项:医疗_x000a_（2%）" fld="2" baseField="0" baseItem="0"/>
    <dataField name="求和项:失业_x000a_（0.3%）" fld="3" baseField="0" baseItem="0"/>
    <dataField name="求和项:公积金" fld="4" baseField="0" baseItem="0"/>
    <dataField name="求和项:大额医疗" fld="5" baseField="0" baseItem="0"/>
    <dataField name="求和项:合计" fld="6" baseField="0" baseItem="0"/>
  </dataFields>
  <formats count="5">
    <format dxfId="7">
      <pivotArea collapsedLevelsAreSubtotals="1" fieldPosition="0"/>
    </format>
    <format dxfId="8">
      <pivotArea collapsedLevelsAreSubtotals="1" fieldPosition="0"/>
    </format>
    <format dxfId="9">
      <pivotArea collapsedLevelsAreSubtotals="1" fieldPosition="0"/>
    </format>
    <format dxfId="10">
      <pivotArea collapsedLevelsAreSubtotals="1" fieldPosition="0"/>
    </format>
    <format dxfId="11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H8" sqref="H8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262"/>
      <c r="C1" s="262"/>
      <c r="D1" s="262"/>
      <c r="E1" s="262"/>
      <c r="F1" s="262"/>
      <c r="G1" s="262"/>
    </row>
    <row r="2" s="261" customFormat="1" ht="20.25" spans="1:7">
      <c r="A2" s="261" t="s">
        <v>0</v>
      </c>
      <c r="B2" s="263"/>
      <c r="C2" s="263"/>
      <c r="D2" s="263"/>
      <c r="E2" s="263"/>
      <c r="F2" s="263"/>
      <c r="G2" s="263"/>
    </row>
    <row r="3" s="261" customFormat="1" ht="20.25" spans="1:7">
      <c r="A3" s="264" t="s">
        <v>1</v>
      </c>
      <c r="B3" s="263"/>
      <c r="C3" s="263"/>
      <c r="D3" s="263"/>
      <c r="E3" s="263"/>
      <c r="F3" s="263"/>
      <c r="G3" s="263"/>
    </row>
    <row r="4" s="261" customFormat="1" ht="20.25" spans="1:7">
      <c r="A4" s="264" t="s">
        <v>2</v>
      </c>
      <c r="B4" s="263"/>
      <c r="C4" s="263"/>
      <c r="D4" s="263"/>
      <c r="E4" s="263"/>
      <c r="F4" s="263"/>
      <c r="G4" s="263"/>
    </row>
    <row r="5" s="261" customFormat="1" ht="20.25" spans="1:7">
      <c r="A5" s="265"/>
      <c r="B5" s="263"/>
      <c r="C5" s="263"/>
      <c r="D5" s="263"/>
      <c r="E5" s="263"/>
      <c r="F5" s="263"/>
      <c r="G5" s="263"/>
    </row>
    <row r="6" s="261" customFormat="1" ht="20.25" spans="2:7">
      <c r="B6" s="263"/>
      <c r="C6" s="263"/>
      <c r="D6" s="263"/>
      <c r="E6" s="263"/>
      <c r="F6" s="263"/>
      <c r="G6" s="263"/>
    </row>
    <row r="7" s="261" customFormat="1" ht="20.25" spans="2:7">
      <c r="B7" s="263"/>
      <c r="C7" s="263"/>
      <c r="D7" s="263"/>
      <c r="E7" s="263"/>
      <c r="F7" s="263"/>
      <c r="G7" s="263"/>
    </row>
    <row r="8" s="261" customFormat="1" ht="20.25" spans="2:7">
      <c r="B8" s="263"/>
      <c r="C8" s="263"/>
      <c r="D8" s="263"/>
      <c r="E8" s="263"/>
      <c r="F8" s="263"/>
      <c r="G8" s="263"/>
    </row>
    <row r="9" s="261" customFormat="1" ht="20.25" spans="2:7">
      <c r="B9" s="263"/>
      <c r="C9" s="263"/>
      <c r="D9" s="263"/>
      <c r="E9" s="263"/>
      <c r="F9" s="263"/>
      <c r="G9" s="263"/>
    </row>
    <row r="10" spans="2:7">
      <c r="B10" s="262"/>
      <c r="C10" s="262"/>
      <c r="D10" s="262"/>
      <c r="E10" s="262"/>
      <c r="F10" s="262"/>
      <c r="G10" s="262"/>
    </row>
    <row r="11" spans="2:7">
      <c r="B11" s="262"/>
      <c r="C11" s="262"/>
      <c r="D11" s="262"/>
      <c r="E11" s="262"/>
      <c r="F11" s="262"/>
      <c r="G11" s="262"/>
    </row>
    <row r="12" spans="2:7">
      <c r="B12" s="262"/>
      <c r="C12" s="262"/>
      <c r="D12" s="262"/>
      <c r="E12" s="262"/>
      <c r="F12" s="262"/>
      <c r="G12" s="262"/>
    </row>
    <row r="13" spans="2:7">
      <c r="B13" s="262"/>
      <c r="C13" s="262"/>
      <c r="D13" s="262"/>
      <c r="E13" s="262"/>
      <c r="F13" s="262"/>
      <c r="G13" s="262"/>
    </row>
    <row r="14" spans="2:7">
      <c r="B14" s="262"/>
      <c r="C14" s="262"/>
      <c r="D14" s="262"/>
      <c r="E14" s="262"/>
      <c r="F14" s="262"/>
      <c r="G14" s="262"/>
    </row>
    <row r="15" spans="2:7">
      <c r="B15" s="262"/>
      <c r="C15" s="262"/>
      <c r="D15" s="262"/>
      <c r="E15" s="262"/>
      <c r="F15" s="262"/>
      <c r="G15" s="262"/>
    </row>
    <row r="16" spans="2:7">
      <c r="B16" s="262"/>
      <c r="C16" s="262"/>
      <c r="D16" s="262"/>
      <c r="E16" s="262"/>
      <c r="F16" s="262"/>
      <c r="G16" s="262"/>
    </row>
    <row r="17" spans="2:7">
      <c r="B17" s="262"/>
      <c r="C17" s="262"/>
      <c r="D17" s="262"/>
      <c r="E17" s="262"/>
      <c r="F17" s="262"/>
      <c r="G17" s="262"/>
    </row>
    <row r="18" spans="2:7">
      <c r="B18" s="262"/>
      <c r="C18" s="262"/>
      <c r="D18" s="262"/>
      <c r="E18" s="262"/>
      <c r="F18" s="262"/>
      <c r="G18" s="262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5"/>
  <sheetViews>
    <sheetView workbookViewId="0">
      <selection activeCell="O28" sqref="O28"/>
    </sheetView>
  </sheetViews>
  <sheetFormatPr defaultColWidth="9" defaultRowHeight="13.5"/>
  <cols>
    <col min="7" max="7" width="9.375"/>
    <col min="11" max="11" width="11.375"/>
    <col min="12" max="14" width="19.75" customWidth="1"/>
    <col min="15" max="15" width="22.25" customWidth="1"/>
    <col min="16" max="16" width="15" customWidth="1"/>
    <col min="17" max="17" width="17.25" customWidth="1"/>
    <col min="18" max="18" width="14.125" customWidth="1"/>
  </cols>
  <sheetData>
    <row r="1" ht="24" spans="1:8">
      <c r="A1" s="1" t="s">
        <v>64</v>
      </c>
      <c r="B1" s="1" t="s">
        <v>65</v>
      </c>
      <c r="C1" s="1" t="s">
        <v>67</v>
      </c>
      <c r="D1" s="1" t="s">
        <v>66</v>
      </c>
      <c r="E1" s="1" t="s">
        <v>57</v>
      </c>
      <c r="F1" s="1" t="s">
        <v>56</v>
      </c>
      <c r="G1" s="1" t="s">
        <v>63</v>
      </c>
      <c r="H1" s="2" t="s">
        <v>3</v>
      </c>
    </row>
    <row r="2" spans="1:8">
      <c r="A2" s="3">
        <v>58.4172</v>
      </c>
      <c r="B2" s="3">
        <v>778.894</v>
      </c>
      <c r="C2" s="3">
        <v>566.48</v>
      </c>
      <c r="D2" s="3">
        <v>32.4578</v>
      </c>
      <c r="E2" s="3">
        <v>318</v>
      </c>
      <c r="F2" s="3">
        <v>0</v>
      </c>
      <c r="G2" s="3">
        <v>1754.249</v>
      </c>
      <c r="H2" s="4" t="s">
        <v>1107</v>
      </c>
    </row>
    <row r="3" spans="1:8">
      <c r="A3" s="3">
        <v>58.4172</v>
      </c>
      <c r="B3" s="3">
        <v>778.894</v>
      </c>
      <c r="C3" s="3">
        <v>566.48</v>
      </c>
      <c r="D3" s="3">
        <v>32.4578</v>
      </c>
      <c r="E3" s="3">
        <v>318</v>
      </c>
      <c r="F3" s="3">
        <v>0</v>
      </c>
      <c r="G3" s="3">
        <v>1754.249</v>
      </c>
      <c r="H3" s="4" t="s">
        <v>1108</v>
      </c>
    </row>
    <row r="4" spans="1:8">
      <c r="A4" s="3">
        <v>58.4172</v>
      </c>
      <c r="B4" s="3">
        <v>778.894</v>
      </c>
      <c r="C4" s="3">
        <v>566.48</v>
      </c>
      <c r="D4" s="3">
        <v>32.4578</v>
      </c>
      <c r="E4" s="3">
        <v>318</v>
      </c>
      <c r="F4" s="3">
        <v>0</v>
      </c>
      <c r="G4" s="3">
        <v>1754.249</v>
      </c>
      <c r="H4" s="4" t="s">
        <v>1108</v>
      </c>
    </row>
    <row r="5" spans="1:8">
      <c r="A5" s="3">
        <v>58.4172</v>
      </c>
      <c r="B5" s="3">
        <v>778.894</v>
      </c>
      <c r="C5" s="3">
        <v>566.48</v>
      </c>
      <c r="D5" s="3">
        <v>32.4578</v>
      </c>
      <c r="E5" s="3">
        <v>318</v>
      </c>
      <c r="F5" s="3">
        <v>0</v>
      </c>
      <c r="G5" s="3">
        <v>1754.249</v>
      </c>
      <c r="H5" s="4" t="s">
        <v>1108</v>
      </c>
    </row>
    <row r="6" spans="1:8">
      <c r="A6" s="3">
        <v>58.4172</v>
      </c>
      <c r="B6" s="3">
        <v>778.894</v>
      </c>
      <c r="C6" s="3">
        <v>566.48</v>
      </c>
      <c r="D6" s="3">
        <v>32.4578</v>
      </c>
      <c r="E6" s="3">
        <v>418</v>
      </c>
      <c r="F6" s="3">
        <v>0</v>
      </c>
      <c r="G6" s="3">
        <v>1854.249</v>
      </c>
      <c r="H6" s="4" t="s">
        <v>1108</v>
      </c>
    </row>
    <row r="7" spans="1:8">
      <c r="A7" s="3">
        <v>58.4172</v>
      </c>
      <c r="B7" s="3">
        <v>778.894</v>
      </c>
      <c r="C7" s="3">
        <v>566.48</v>
      </c>
      <c r="D7" s="3">
        <v>32.4578</v>
      </c>
      <c r="E7" s="3">
        <v>318</v>
      </c>
      <c r="F7" s="3">
        <v>0</v>
      </c>
      <c r="G7" s="3">
        <v>1754.249</v>
      </c>
      <c r="H7" s="4" t="s">
        <v>1108</v>
      </c>
    </row>
    <row r="8" spans="1:18">
      <c r="A8" s="3">
        <v>58.4172</v>
      </c>
      <c r="B8" s="3">
        <v>778.894</v>
      </c>
      <c r="C8" s="3">
        <v>566.48</v>
      </c>
      <c r="D8" s="3">
        <v>32.4578</v>
      </c>
      <c r="E8" s="3">
        <v>418</v>
      </c>
      <c r="F8" s="3">
        <v>0</v>
      </c>
      <c r="G8" s="3">
        <v>1854.249</v>
      </c>
      <c r="H8" s="4" t="s">
        <v>1108</v>
      </c>
      <c r="K8" t="s">
        <v>3</v>
      </c>
      <c r="L8" t="s">
        <v>1298</v>
      </c>
      <c r="M8" t="s">
        <v>1299</v>
      </c>
      <c r="N8" t="s">
        <v>1300</v>
      </c>
      <c r="O8" t="s">
        <v>1301</v>
      </c>
      <c r="P8" t="s">
        <v>1302</v>
      </c>
      <c r="Q8" t="s">
        <v>1303</v>
      </c>
      <c r="R8" t="s">
        <v>1304</v>
      </c>
    </row>
    <row r="9" spans="1:18">
      <c r="A9" s="3">
        <v>68.76</v>
      </c>
      <c r="B9" s="3">
        <v>916.8</v>
      </c>
      <c r="C9" s="3">
        <v>566.48</v>
      </c>
      <c r="D9" s="3">
        <v>38.2</v>
      </c>
      <c r="E9" s="3">
        <v>418</v>
      </c>
      <c r="F9" s="3">
        <v>0</v>
      </c>
      <c r="G9" s="3">
        <v>2008.24</v>
      </c>
      <c r="H9" s="4" t="s">
        <v>1108</v>
      </c>
      <c r="K9" t="s">
        <v>1109</v>
      </c>
      <c r="L9" s="5">
        <v>292.086</v>
      </c>
      <c r="M9" s="5">
        <v>3894.496</v>
      </c>
      <c r="N9" s="5">
        <v>2832.4</v>
      </c>
      <c r="O9" s="5">
        <v>162.289</v>
      </c>
      <c r="P9" s="5">
        <v>1590</v>
      </c>
      <c r="Q9" s="5">
        <v>0</v>
      </c>
      <c r="R9" s="5">
        <v>8771.271</v>
      </c>
    </row>
    <row r="10" spans="1:18">
      <c r="A10" s="3">
        <v>58.4172</v>
      </c>
      <c r="B10" s="3">
        <v>778.894</v>
      </c>
      <c r="C10" s="3">
        <v>566.48</v>
      </c>
      <c r="D10" s="3">
        <v>32.4578</v>
      </c>
      <c r="E10" s="3">
        <v>318</v>
      </c>
      <c r="F10" s="3">
        <v>0</v>
      </c>
      <c r="G10" s="3">
        <v>1754.249</v>
      </c>
      <c r="H10" s="4" t="s">
        <v>1108</v>
      </c>
      <c r="K10" t="s">
        <v>1107</v>
      </c>
      <c r="L10" s="5">
        <v>4857.65802</v>
      </c>
      <c r="M10" s="5">
        <v>60599.1144</v>
      </c>
      <c r="N10" s="5">
        <v>43618.96</v>
      </c>
      <c r="O10" s="5">
        <v>2557.64643</v>
      </c>
      <c r="P10" s="5">
        <v>22232</v>
      </c>
      <c r="Q10" s="5">
        <v>540</v>
      </c>
      <c r="R10" s="5">
        <v>134405.37885</v>
      </c>
    </row>
    <row r="11" spans="1:18">
      <c r="A11" s="3">
        <v>58.4172</v>
      </c>
      <c r="B11" s="3">
        <v>778.894</v>
      </c>
      <c r="C11" s="3">
        <v>566.48</v>
      </c>
      <c r="D11" s="3">
        <v>32.4578</v>
      </c>
      <c r="E11" s="3">
        <v>318</v>
      </c>
      <c r="F11" s="3">
        <v>0</v>
      </c>
      <c r="G11" s="3">
        <v>1754.249</v>
      </c>
      <c r="H11" s="4" t="s">
        <v>1108</v>
      </c>
      <c r="K11" t="s">
        <v>1111</v>
      </c>
      <c r="L11" s="5">
        <v>16239.9816</v>
      </c>
      <c r="M11" s="5">
        <v>209525.242000001</v>
      </c>
      <c r="N11" s="5">
        <v>154082.56</v>
      </c>
      <c r="O11" s="5">
        <v>8860.98990000003</v>
      </c>
      <c r="P11" s="5">
        <v>43487.8</v>
      </c>
      <c r="Q11" s="5">
        <v>1188</v>
      </c>
      <c r="R11" s="5">
        <v>433384.573500003</v>
      </c>
    </row>
    <row r="12" spans="1:18">
      <c r="A12" s="3">
        <v>58.4172</v>
      </c>
      <c r="B12" s="3">
        <v>778.894</v>
      </c>
      <c r="C12" s="3">
        <v>566.48</v>
      </c>
      <c r="D12" s="3">
        <v>32.4578</v>
      </c>
      <c r="E12" s="3">
        <v>179</v>
      </c>
      <c r="F12" s="3">
        <v>0</v>
      </c>
      <c r="G12" s="3">
        <v>1615.249</v>
      </c>
      <c r="H12" s="4" t="s">
        <v>1108</v>
      </c>
      <c r="K12" t="s">
        <v>1110</v>
      </c>
      <c r="L12" s="5">
        <v>1666.71</v>
      </c>
      <c r="M12" s="5">
        <v>22222.88</v>
      </c>
      <c r="N12" s="5">
        <v>15861.44</v>
      </c>
      <c r="O12" s="5">
        <v>926.045</v>
      </c>
      <c r="P12" s="5">
        <v>8469</v>
      </c>
      <c r="Q12" s="5">
        <v>0</v>
      </c>
      <c r="R12" s="5">
        <v>49146.075</v>
      </c>
    </row>
    <row r="13" spans="1:18">
      <c r="A13" s="3">
        <v>58.4172</v>
      </c>
      <c r="B13" s="3">
        <v>778.894</v>
      </c>
      <c r="C13" s="3">
        <v>566.48</v>
      </c>
      <c r="D13" s="3">
        <v>32.4578</v>
      </c>
      <c r="E13" s="3">
        <v>179</v>
      </c>
      <c r="F13" s="3">
        <v>0</v>
      </c>
      <c r="G13" s="3">
        <v>1615.249</v>
      </c>
      <c r="H13" s="4" t="s">
        <v>1108</v>
      </c>
      <c r="K13" t="s">
        <v>1108</v>
      </c>
      <c r="L13" s="5">
        <v>2924.4996</v>
      </c>
      <c r="M13" s="5">
        <v>38993.528</v>
      </c>
      <c r="N13" s="5">
        <v>27757.52</v>
      </c>
      <c r="O13" s="5">
        <v>1624.8854</v>
      </c>
      <c r="P13" s="5">
        <v>14497</v>
      </c>
      <c r="Q13" s="5">
        <v>0</v>
      </c>
      <c r="R13" s="5">
        <v>85797.433</v>
      </c>
    </row>
    <row r="14" spans="1:18">
      <c r="A14" s="3">
        <v>58.4172</v>
      </c>
      <c r="B14" s="3">
        <v>778.894</v>
      </c>
      <c r="C14" s="3">
        <v>566.48</v>
      </c>
      <c r="D14" s="3">
        <v>32.4578</v>
      </c>
      <c r="E14" s="3">
        <v>179</v>
      </c>
      <c r="F14" s="3">
        <v>0</v>
      </c>
      <c r="G14" s="3">
        <v>1615.249</v>
      </c>
      <c r="H14" s="4" t="s">
        <v>1108</v>
      </c>
      <c r="K14" t="s">
        <v>1112</v>
      </c>
      <c r="L14" s="5">
        <v>1384.9668</v>
      </c>
      <c r="M14" s="5">
        <v>18466.342</v>
      </c>
      <c r="N14" s="5">
        <v>13029.04</v>
      </c>
      <c r="O14" s="5">
        <v>769.4982</v>
      </c>
      <c r="P14" s="5">
        <v>6757.4</v>
      </c>
      <c r="Q14" s="5">
        <v>108</v>
      </c>
      <c r="R14" s="5">
        <v>40515.247</v>
      </c>
    </row>
    <row r="15" spans="1:18">
      <c r="A15" s="3">
        <v>58.4172</v>
      </c>
      <c r="B15" s="3">
        <v>778.894</v>
      </c>
      <c r="C15" s="3">
        <v>566.48</v>
      </c>
      <c r="D15" s="3">
        <v>32.4578</v>
      </c>
      <c r="E15" s="3">
        <v>179</v>
      </c>
      <c r="F15" s="3">
        <v>0</v>
      </c>
      <c r="G15" s="3">
        <v>1615.249</v>
      </c>
      <c r="H15" s="4" t="s">
        <v>1108</v>
      </c>
      <c r="K15" t="s">
        <v>1305</v>
      </c>
      <c r="L15" s="5"/>
      <c r="M15" s="5"/>
      <c r="N15" s="5"/>
      <c r="O15" s="5"/>
      <c r="P15" s="5"/>
      <c r="Q15" s="5"/>
      <c r="R15" s="5"/>
    </row>
    <row r="16" spans="1:18">
      <c r="A16" s="3">
        <v>58.4172</v>
      </c>
      <c r="B16" s="3">
        <v>778.894</v>
      </c>
      <c r="C16" s="3">
        <v>566.48</v>
      </c>
      <c r="D16" s="3">
        <v>32.4578</v>
      </c>
      <c r="E16" s="3">
        <v>418</v>
      </c>
      <c r="F16" s="3">
        <v>0</v>
      </c>
      <c r="G16" s="3">
        <v>1854.249</v>
      </c>
      <c r="H16" s="4" t="s">
        <v>1108</v>
      </c>
      <c r="K16" t="s">
        <v>41</v>
      </c>
      <c r="L16" s="5">
        <v>27365.90202</v>
      </c>
      <c r="M16" s="5">
        <v>353701.602400001</v>
      </c>
      <c r="N16" s="5">
        <v>257181.92</v>
      </c>
      <c r="O16" s="5">
        <v>14901.35393</v>
      </c>
      <c r="P16" s="5">
        <v>97033.2</v>
      </c>
      <c r="Q16" s="5">
        <v>1836</v>
      </c>
      <c r="R16" s="5">
        <v>752019.978350003</v>
      </c>
    </row>
    <row r="17" spans="1:8">
      <c r="A17" s="3">
        <v>58.4172</v>
      </c>
      <c r="B17" s="3">
        <v>778.894</v>
      </c>
      <c r="C17" s="3">
        <v>566.48</v>
      </c>
      <c r="D17" s="3">
        <v>32.4578</v>
      </c>
      <c r="E17" s="3">
        <v>318</v>
      </c>
      <c r="F17" s="3">
        <v>0</v>
      </c>
      <c r="G17" s="3">
        <v>1754.249</v>
      </c>
      <c r="H17" s="4" t="s">
        <v>1108</v>
      </c>
    </row>
    <row r="18" spans="1:8">
      <c r="A18" s="3">
        <v>58.4172</v>
      </c>
      <c r="B18" s="3">
        <v>778.894</v>
      </c>
      <c r="C18" s="3">
        <v>566.48</v>
      </c>
      <c r="D18" s="3">
        <v>32.4578</v>
      </c>
      <c r="E18" s="3">
        <v>318</v>
      </c>
      <c r="F18" s="3">
        <v>0</v>
      </c>
      <c r="G18" s="3">
        <v>1754.249</v>
      </c>
      <c r="H18" s="4" t="s">
        <v>1108</v>
      </c>
    </row>
    <row r="19" spans="1:8">
      <c r="A19" s="3">
        <v>58.4172</v>
      </c>
      <c r="B19" s="3">
        <v>778.894</v>
      </c>
      <c r="C19" s="3">
        <v>566.48</v>
      </c>
      <c r="D19" s="3">
        <v>32.4578</v>
      </c>
      <c r="E19" s="3">
        <v>318</v>
      </c>
      <c r="F19" s="3">
        <v>0</v>
      </c>
      <c r="G19" s="3">
        <v>1754.249</v>
      </c>
      <c r="H19" s="4" t="s">
        <v>1108</v>
      </c>
    </row>
    <row r="20" spans="1:8">
      <c r="A20" s="3">
        <v>68.76</v>
      </c>
      <c r="B20" s="3">
        <v>916.8</v>
      </c>
      <c r="C20" s="3">
        <v>566.48</v>
      </c>
      <c r="D20" s="3">
        <v>38.2</v>
      </c>
      <c r="E20" s="3">
        <v>418</v>
      </c>
      <c r="F20" s="3">
        <v>0</v>
      </c>
      <c r="G20" s="3">
        <v>2008.24</v>
      </c>
      <c r="H20" s="4" t="s">
        <v>1107</v>
      </c>
    </row>
    <row r="21" spans="1:8">
      <c r="A21" s="3">
        <v>58.4172</v>
      </c>
      <c r="B21" s="3">
        <v>778.894</v>
      </c>
      <c r="C21" s="3">
        <v>566.48</v>
      </c>
      <c r="D21" s="3">
        <v>32.4578</v>
      </c>
      <c r="E21" s="3">
        <v>318</v>
      </c>
      <c r="F21" s="3">
        <v>0</v>
      </c>
      <c r="G21" s="3">
        <v>1754.249</v>
      </c>
      <c r="H21" s="4" t="s">
        <v>1109</v>
      </c>
    </row>
    <row r="22" spans="1:15">
      <c r="A22" s="3">
        <v>58.4172</v>
      </c>
      <c r="B22" s="3">
        <v>778.894</v>
      </c>
      <c r="C22" s="3">
        <v>566.48</v>
      </c>
      <c r="D22" s="3">
        <v>32.4578</v>
      </c>
      <c r="E22" s="3">
        <v>418</v>
      </c>
      <c r="F22" s="3">
        <v>0</v>
      </c>
      <c r="G22" s="3">
        <v>1854.249</v>
      </c>
      <c r="H22" s="4" t="s">
        <v>1107</v>
      </c>
      <c r="O22" s="6">
        <f ca="1">GETPIVOTDATA("求和项:医疗
（2%）",$K$8,"科目分类","管理费用")+GETPIVOTDATA("求和项:大额医疗",$K$8,"科目分类","管理费用")</f>
        <v>44158.96</v>
      </c>
    </row>
    <row r="23" spans="1:15">
      <c r="A23" s="3">
        <v>58.4172</v>
      </c>
      <c r="B23" s="3">
        <v>778.894</v>
      </c>
      <c r="C23" s="3">
        <v>566.48</v>
      </c>
      <c r="D23" s="3">
        <v>32.4578</v>
      </c>
      <c r="E23" s="3">
        <v>318</v>
      </c>
      <c r="F23" s="3">
        <v>0</v>
      </c>
      <c r="G23" s="3">
        <v>1754.249</v>
      </c>
      <c r="H23" s="4" t="s">
        <v>1107</v>
      </c>
      <c r="O23" s="6">
        <f ca="1">GETPIVOTDATA("求和项:医疗
（2%）",$K$8,"科目分类","生产成本")+GETPIVOTDATA("求和项:大额医疗",$K$8,"科目分类","生产成本")</f>
        <v>155270.56</v>
      </c>
    </row>
    <row r="24" spans="1:15">
      <c r="A24" s="3">
        <v>58.4172</v>
      </c>
      <c r="B24" s="3">
        <v>778.894</v>
      </c>
      <c r="C24" s="3">
        <v>566.48</v>
      </c>
      <c r="D24" s="3">
        <v>32.4578</v>
      </c>
      <c r="E24" s="3">
        <v>418</v>
      </c>
      <c r="F24" s="3">
        <v>0</v>
      </c>
      <c r="G24" s="3">
        <v>1854.249</v>
      </c>
      <c r="H24" s="4" t="s">
        <v>1107</v>
      </c>
      <c r="O24" s="6">
        <f ca="1">GETPIVOTDATA("求和项:医疗
（2%）",$K$8,"科目分类","制造费用")+GETPIVOTDATA("求和项:大额医疗",$K$8,"科目分类","制造费用")</f>
        <v>13137.04</v>
      </c>
    </row>
    <row r="25" spans="1:8">
      <c r="A25" s="3">
        <v>58.4172</v>
      </c>
      <c r="B25" s="3">
        <v>778.894</v>
      </c>
      <c r="C25" s="3">
        <v>566.48</v>
      </c>
      <c r="D25" s="3">
        <v>32.4578</v>
      </c>
      <c r="E25" s="3">
        <v>318</v>
      </c>
      <c r="F25" s="3">
        <v>0</v>
      </c>
      <c r="G25" s="3">
        <v>1754.249</v>
      </c>
      <c r="H25" s="4" t="s">
        <v>1109</v>
      </c>
    </row>
    <row r="26" spans="1:8">
      <c r="A26" s="3">
        <v>58.4172</v>
      </c>
      <c r="B26" s="3">
        <v>778.894</v>
      </c>
      <c r="C26" s="3">
        <v>566.48</v>
      </c>
      <c r="D26" s="3">
        <v>32.4578</v>
      </c>
      <c r="E26" s="3">
        <v>318</v>
      </c>
      <c r="F26" s="3">
        <v>0</v>
      </c>
      <c r="G26" s="3">
        <v>1754.249</v>
      </c>
      <c r="H26" s="4" t="s">
        <v>1107</v>
      </c>
    </row>
    <row r="27" spans="1:8">
      <c r="A27" s="3">
        <v>58.4172</v>
      </c>
      <c r="B27" s="3">
        <v>778.894</v>
      </c>
      <c r="C27" s="3">
        <v>566.48</v>
      </c>
      <c r="D27" s="3">
        <v>32.4578</v>
      </c>
      <c r="E27" s="3">
        <v>318</v>
      </c>
      <c r="F27" s="3">
        <v>0</v>
      </c>
      <c r="G27" s="3">
        <v>1754.249</v>
      </c>
      <c r="H27" s="4" t="s">
        <v>1109</v>
      </c>
    </row>
    <row r="28" spans="1:8">
      <c r="A28" s="3">
        <v>58.4172</v>
      </c>
      <c r="B28" s="3">
        <v>778.894</v>
      </c>
      <c r="C28" s="3">
        <v>566.48</v>
      </c>
      <c r="D28" s="3">
        <v>32.4578</v>
      </c>
      <c r="E28" s="3">
        <v>318</v>
      </c>
      <c r="F28" s="3">
        <v>0</v>
      </c>
      <c r="G28" s="3">
        <v>1754.249</v>
      </c>
      <c r="H28" s="4" t="s">
        <v>1107</v>
      </c>
    </row>
    <row r="29" spans="1:8">
      <c r="A29" s="3">
        <v>58.4172</v>
      </c>
      <c r="B29" s="3">
        <v>778.894</v>
      </c>
      <c r="C29" s="3">
        <v>566.48</v>
      </c>
      <c r="D29" s="3">
        <v>32.4578</v>
      </c>
      <c r="E29" s="3">
        <v>418</v>
      </c>
      <c r="F29" s="3">
        <v>0</v>
      </c>
      <c r="G29" s="3">
        <v>1854.249</v>
      </c>
      <c r="H29" s="4" t="s">
        <v>1110</v>
      </c>
    </row>
    <row r="30" spans="1:8">
      <c r="A30" s="3">
        <v>58.4172</v>
      </c>
      <c r="B30" s="3">
        <v>778.894</v>
      </c>
      <c r="C30" s="3">
        <v>566.48</v>
      </c>
      <c r="D30" s="3">
        <v>32.4578</v>
      </c>
      <c r="E30" s="3">
        <v>318</v>
      </c>
      <c r="F30" s="3">
        <v>0</v>
      </c>
      <c r="G30" s="3">
        <v>1754.249</v>
      </c>
      <c r="H30" s="4" t="s">
        <v>1111</v>
      </c>
    </row>
    <row r="31" spans="1:8">
      <c r="A31" s="3">
        <v>58.4172</v>
      </c>
      <c r="B31" s="3">
        <v>778.894</v>
      </c>
      <c r="C31" s="3">
        <v>566.48</v>
      </c>
      <c r="D31" s="3">
        <v>32.4578</v>
      </c>
      <c r="E31" s="3">
        <v>318</v>
      </c>
      <c r="F31" s="3">
        <v>0</v>
      </c>
      <c r="G31" s="3">
        <v>1754.249</v>
      </c>
      <c r="H31" s="4" t="s">
        <v>1110</v>
      </c>
    </row>
    <row r="32" spans="1:8">
      <c r="A32" s="3">
        <v>58.4172</v>
      </c>
      <c r="B32" s="3">
        <v>778.894</v>
      </c>
      <c r="C32" s="3">
        <v>566.48</v>
      </c>
      <c r="D32" s="3">
        <v>32.4578</v>
      </c>
      <c r="E32" s="3">
        <v>318</v>
      </c>
      <c r="F32" s="3">
        <v>0</v>
      </c>
      <c r="G32" s="3">
        <v>1754.249</v>
      </c>
      <c r="H32" s="4" t="s">
        <v>1110</v>
      </c>
    </row>
    <row r="33" spans="1:8">
      <c r="A33" s="3">
        <v>58.4172</v>
      </c>
      <c r="B33" s="3">
        <v>778.894</v>
      </c>
      <c r="C33" s="3">
        <v>566.48</v>
      </c>
      <c r="D33" s="3">
        <v>32.4578</v>
      </c>
      <c r="E33" s="3">
        <v>318</v>
      </c>
      <c r="F33" s="3">
        <v>0</v>
      </c>
      <c r="G33" s="3">
        <v>1754.249</v>
      </c>
      <c r="H33" s="4" t="s">
        <v>1110</v>
      </c>
    </row>
    <row r="34" spans="1:8">
      <c r="A34" s="3">
        <v>58.4172</v>
      </c>
      <c r="B34" s="3">
        <v>778.894</v>
      </c>
      <c r="C34" s="3">
        <v>566.48</v>
      </c>
      <c r="D34" s="3">
        <v>32.4578</v>
      </c>
      <c r="E34" s="3">
        <v>318</v>
      </c>
      <c r="F34" s="3">
        <v>0</v>
      </c>
      <c r="G34" s="3">
        <v>1754.249</v>
      </c>
      <c r="H34" s="4" t="s">
        <v>1110</v>
      </c>
    </row>
    <row r="35" spans="1:8">
      <c r="A35" s="3">
        <v>58.4172</v>
      </c>
      <c r="B35" s="3">
        <v>778.894</v>
      </c>
      <c r="C35" s="3">
        <v>566.48</v>
      </c>
      <c r="D35" s="3">
        <v>32.4578</v>
      </c>
      <c r="E35" s="3">
        <v>318</v>
      </c>
      <c r="F35" s="3">
        <v>0</v>
      </c>
      <c r="G35" s="3">
        <v>1754.249</v>
      </c>
      <c r="H35" s="4" t="s">
        <v>1110</v>
      </c>
    </row>
    <row r="36" spans="1:8">
      <c r="A36" s="3">
        <v>58.4172</v>
      </c>
      <c r="B36" s="3">
        <v>778.894</v>
      </c>
      <c r="C36" s="3">
        <v>566.48</v>
      </c>
      <c r="D36" s="3">
        <v>32.4578</v>
      </c>
      <c r="E36" s="3">
        <v>0</v>
      </c>
      <c r="F36" s="3">
        <v>0</v>
      </c>
      <c r="G36" s="3">
        <v>1436.249</v>
      </c>
      <c r="H36" s="4" t="s">
        <v>1107</v>
      </c>
    </row>
    <row r="37" spans="1:8">
      <c r="A37" s="3">
        <v>58.4172</v>
      </c>
      <c r="B37" s="3">
        <v>778.894</v>
      </c>
      <c r="C37" s="3">
        <v>566.48</v>
      </c>
      <c r="D37" s="3">
        <v>32.4578</v>
      </c>
      <c r="E37" s="3">
        <v>318</v>
      </c>
      <c r="F37" s="3">
        <v>0</v>
      </c>
      <c r="G37" s="3">
        <v>1754.249</v>
      </c>
      <c r="H37" s="4" t="s">
        <v>1107</v>
      </c>
    </row>
    <row r="38" spans="1:8">
      <c r="A38" s="3">
        <v>58.4172</v>
      </c>
      <c r="B38" s="3">
        <v>778.894</v>
      </c>
      <c r="C38" s="3">
        <v>566.48</v>
      </c>
      <c r="D38" s="3">
        <v>32.4578</v>
      </c>
      <c r="E38" s="3">
        <v>418</v>
      </c>
      <c r="F38" s="3">
        <v>0</v>
      </c>
      <c r="G38" s="3">
        <v>1854.249</v>
      </c>
      <c r="H38" s="4" t="s">
        <v>1107</v>
      </c>
    </row>
    <row r="39" spans="1:8">
      <c r="A39" s="3">
        <v>58.4172</v>
      </c>
      <c r="B39" s="3">
        <v>778.894</v>
      </c>
      <c r="C39" s="3">
        <v>566.48</v>
      </c>
      <c r="D39" s="3">
        <v>32.4578</v>
      </c>
      <c r="E39" s="3">
        <v>318</v>
      </c>
      <c r="F39" s="3">
        <v>0</v>
      </c>
      <c r="G39" s="3">
        <v>1754.249</v>
      </c>
      <c r="H39" s="4" t="s">
        <v>1107</v>
      </c>
    </row>
    <row r="40" spans="1:8">
      <c r="A40" s="3">
        <v>58.4172</v>
      </c>
      <c r="B40" s="3">
        <v>778.894</v>
      </c>
      <c r="C40" s="3">
        <v>566.48</v>
      </c>
      <c r="D40" s="3">
        <v>32.4578</v>
      </c>
      <c r="E40" s="3">
        <v>318</v>
      </c>
      <c r="F40" s="3">
        <v>0</v>
      </c>
      <c r="G40" s="3">
        <v>1754.249</v>
      </c>
      <c r="H40" s="4" t="s">
        <v>1107</v>
      </c>
    </row>
    <row r="41" spans="1:8">
      <c r="A41" s="3">
        <v>58.4172</v>
      </c>
      <c r="B41" s="3">
        <v>778.894</v>
      </c>
      <c r="C41" s="3">
        <v>566.48</v>
      </c>
      <c r="D41" s="3">
        <v>32.4578</v>
      </c>
      <c r="E41" s="3">
        <v>318</v>
      </c>
      <c r="F41" s="3">
        <v>0</v>
      </c>
      <c r="G41" s="3">
        <v>1754.249</v>
      </c>
      <c r="H41" s="4" t="s">
        <v>1107</v>
      </c>
    </row>
    <row r="42" spans="1:8">
      <c r="A42" s="3">
        <v>58.4172</v>
      </c>
      <c r="B42" s="3">
        <v>778.894</v>
      </c>
      <c r="C42" s="3">
        <v>566.48</v>
      </c>
      <c r="D42" s="3">
        <v>32.4578</v>
      </c>
      <c r="E42" s="3">
        <v>318</v>
      </c>
      <c r="F42" s="3">
        <v>0</v>
      </c>
      <c r="G42" s="3">
        <v>1754.249</v>
      </c>
      <c r="H42" s="4" t="s">
        <v>1108</v>
      </c>
    </row>
    <row r="43" spans="1:8">
      <c r="A43" s="3">
        <v>68.76</v>
      </c>
      <c r="B43" s="3">
        <v>916.8</v>
      </c>
      <c r="C43" s="3">
        <v>566.48</v>
      </c>
      <c r="D43" s="3">
        <v>38.2</v>
      </c>
      <c r="E43" s="3">
        <v>318</v>
      </c>
      <c r="F43" s="3">
        <v>0</v>
      </c>
      <c r="G43" s="3">
        <v>1908.24</v>
      </c>
      <c r="H43" s="4" t="s">
        <v>1110</v>
      </c>
    </row>
    <row r="44" spans="1:8">
      <c r="A44" s="3">
        <v>58.4172</v>
      </c>
      <c r="B44" s="3">
        <v>778.894</v>
      </c>
      <c r="C44" s="3">
        <v>566.48</v>
      </c>
      <c r="D44" s="3">
        <v>32.4578</v>
      </c>
      <c r="E44" s="3">
        <v>318</v>
      </c>
      <c r="F44" s="3">
        <v>0</v>
      </c>
      <c r="G44" s="3">
        <v>1754.249</v>
      </c>
      <c r="H44" s="4" t="s">
        <v>1108</v>
      </c>
    </row>
    <row r="45" spans="1:8">
      <c r="A45" s="3">
        <v>58.4172</v>
      </c>
      <c r="B45" s="3">
        <v>778.894</v>
      </c>
      <c r="C45" s="3">
        <v>566.48</v>
      </c>
      <c r="D45" s="3">
        <v>32.4578</v>
      </c>
      <c r="E45" s="3">
        <v>318</v>
      </c>
      <c r="F45" s="3">
        <v>0</v>
      </c>
      <c r="G45" s="3">
        <v>1754.249</v>
      </c>
      <c r="H45" s="4" t="s">
        <v>1110</v>
      </c>
    </row>
    <row r="46" spans="1:8">
      <c r="A46" s="3">
        <v>68.76</v>
      </c>
      <c r="B46" s="3">
        <v>916.8</v>
      </c>
      <c r="C46" s="3">
        <v>566.48</v>
      </c>
      <c r="D46" s="3">
        <v>38.2</v>
      </c>
      <c r="E46" s="3">
        <v>418</v>
      </c>
      <c r="F46" s="3">
        <v>0</v>
      </c>
      <c r="G46" s="3">
        <v>2008.24</v>
      </c>
      <c r="H46" s="4" t="s">
        <v>1108</v>
      </c>
    </row>
    <row r="47" spans="1:8">
      <c r="A47" s="3">
        <v>58.4172</v>
      </c>
      <c r="B47" s="3">
        <v>778.894</v>
      </c>
      <c r="C47" s="3">
        <v>566.48</v>
      </c>
      <c r="D47" s="3">
        <v>32.4578</v>
      </c>
      <c r="E47" s="3">
        <v>318</v>
      </c>
      <c r="F47" s="3">
        <v>0</v>
      </c>
      <c r="G47" s="3">
        <v>1754.249</v>
      </c>
      <c r="H47" s="4" t="s">
        <v>1108</v>
      </c>
    </row>
    <row r="48" spans="1:8">
      <c r="A48" s="3">
        <v>58.4172</v>
      </c>
      <c r="B48" s="3">
        <v>778.894</v>
      </c>
      <c r="C48" s="3">
        <v>566.48</v>
      </c>
      <c r="D48" s="3">
        <v>32.4578</v>
      </c>
      <c r="E48" s="3">
        <v>318</v>
      </c>
      <c r="F48" s="3">
        <v>0</v>
      </c>
      <c r="G48" s="3">
        <v>1754.249</v>
      </c>
      <c r="H48" s="4" t="s">
        <v>1107</v>
      </c>
    </row>
    <row r="49" spans="1:8">
      <c r="A49" s="3">
        <v>58.4172</v>
      </c>
      <c r="B49" s="3">
        <v>778.894</v>
      </c>
      <c r="C49" s="3">
        <v>566.48</v>
      </c>
      <c r="D49" s="3">
        <v>32.4578</v>
      </c>
      <c r="E49" s="3">
        <v>418</v>
      </c>
      <c r="F49" s="3">
        <v>0</v>
      </c>
      <c r="G49" s="3">
        <v>1854.249</v>
      </c>
      <c r="H49" s="4" t="s">
        <v>1108</v>
      </c>
    </row>
    <row r="50" spans="1:8">
      <c r="A50" s="3">
        <v>58.4172</v>
      </c>
      <c r="B50" s="3">
        <v>778.894</v>
      </c>
      <c r="C50" s="3">
        <v>566.48</v>
      </c>
      <c r="D50" s="3">
        <v>32.4578</v>
      </c>
      <c r="E50" s="3">
        <v>318</v>
      </c>
      <c r="F50" s="3">
        <v>0</v>
      </c>
      <c r="G50" s="3">
        <v>1754.249</v>
      </c>
      <c r="H50" s="4" t="s">
        <v>1112</v>
      </c>
    </row>
    <row r="51" spans="1:8">
      <c r="A51" s="3">
        <v>58.4172</v>
      </c>
      <c r="B51" s="3">
        <v>778.894</v>
      </c>
      <c r="C51" s="3">
        <v>566.48</v>
      </c>
      <c r="D51" s="3">
        <v>32.4578</v>
      </c>
      <c r="E51" s="3">
        <v>254.4</v>
      </c>
      <c r="F51" s="3">
        <v>0</v>
      </c>
      <c r="G51" s="3">
        <v>1690.649</v>
      </c>
      <c r="H51" s="4" t="s">
        <v>1112</v>
      </c>
    </row>
    <row r="52" spans="1:8">
      <c r="A52" s="3">
        <v>58.4172</v>
      </c>
      <c r="B52" s="3">
        <v>778.894</v>
      </c>
      <c r="C52" s="3">
        <v>566.48</v>
      </c>
      <c r="D52" s="3">
        <v>32.4578</v>
      </c>
      <c r="E52" s="3">
        <v>318</v>
      </c>
      <c r="F52" s="3">
        <v>0</v>
      </c>
      <c r="G52" s="3">
        <v>1754.249</v>
      </c>
      <c r="H52" s="4" t="s">
        <v>1112</v>
      </c>
    </row>
    <row r="53" spans="1:8">
      <c r="A53" s="3">
        <v>58.4172</v>
      </c>
      <c r="B53" s="3">
        <v>778.894</v>
      </c>
      <c r="C53" s="3">
        <v>566.48</v>
      </c>
      <c r="D53" s="3">
        <v>32.4578</v>
      </c>
      <c r="E53" s="3">
        <v>318</v>
      </c>
      <c r="F53" s="3">
        <v>0</v>
      </c>
      <c r="G53" s="3">
        <v>1754.249</v>
      </c>
      <c r="H53" s="4" t="s">
        <v>1112</v>
      </c>
    </row>
    <row r="54" spans="1:8">
      <c r="A54" s="3">
        <v>58.4172</v>
      </c>
      <c r="B54" s="3">
        <v>778.894</v>
      </c>
      <c r="C54" s="3">
        <v>566.48</v>
      </c>
      <c r="D54" s="3">
        <v>32.4578</v>
      </c>
      <c r="E54" s="3">
        <v>318</v>
      </c>
      <c r="F54" s="3">
        <v>0</v>
      </c>
      <c r="G54" s="3">
        <v>1754.249</v>
      </c>
      <c r="H54" s="4" t="s">
        <v>1112</v>
      </c>
    </row>
    <row r="55" spans="1:8">
      <c r="A55" s="3">
        <v>68.76</v>
      </c>
      <c r="B55" s="3">
        <v>916.8</v>
      </c>
      <c r="C55" s="3">
        <v>566.48</v>
      </c>
      <c r="D55" s="3">
        <v>38.2</v>
      </c>
      <c r="E55" s="3">
        <v>418</v>
      </c>
      <c r="F55" s="3">
        <v>0</v>
      </c>
      <c r="G55" s="3">
        <v>2008.24</v>
      </c>
      <c r="H55" s="4" t="s">
        <v>1107</v>
      </c>
    </row>
    <row r="56" spans="1:8">
      <c r="A56" s="3">
        <v>58.4172</v>
      </c>
      <c r="B56" s="3">
        <v>778.894</v>
      </c>
      <c r="C56" s="3">
        <v>566.48</v>
      </c>
      <c r="D56" s="3">
        <v>32.4578</v>
      </c>
      <c r="E56" s="3">
        <v>318</v>
      </c>
      <c r="F56" s="3">
        <v>0</v>
      </c>
      <c r="G56" s="3">
        <v>1754.249</v>
      </c>
      <c r="H56" s="4" t="s">
        <v>1107</v>
      </c>
    </row>
    <row r="57" spans="1:8">
      <c r="A57" s="3">
        <v>68.76</v>
      </c>
      <c r="B57" s="3">
        <v>916.8</v>
      </c>
      <c r="C57" s="3">
        <v>566.48</v>
      </c>
      <c r="D57" s="3">
        <v>38.2</v>
      </c>
      <c r="E57" s="3">
        <v>318</v>
      </c>
      <c r="F57" s="3">
        <v>0</v>
      </c>
      <c r="G57" s="3">
        <v>1908.24</v>
      </c>
      <c r="H57" s="4" t="s">
        <v>1110</v>
      </c>
    </row>
    <row r="58" spans="1:8">
      <c r="A58" s="3">
        <v>58.4172</v>
      </c>
      <c r="B58" s="3">
        <v>778.894</v>
      </c>
      <c r="C58" s="3">
        <v>566.48</v>
      </c>
      <c r="D58" s="3">
        <v>32.4578</v>
      </c>
      <c r="E58" s="3">
        <v>318</v>
      </c>
      <c r="F58" s="3">
        <v>0</v>
      </c>
      <c r="G58" s="3">
        <v>1754.249</v>
      </c>
      <c r="H58" s="4" t="s">
        <v>1112</v>
      </c>
    </row>
    <row r="59" spans="1:8">
      <c r="A59" s="3">
        <v>58.4172</v>
      </c>
      <c r="B59" s="3">
        <v>778.894</v>
      </c>
      <c r="C59" s="3">
        <v>566.48</v>
      </c>
      <c r="D59" s="3">
        <v>32.4578</v>
      </c>
      <c r="E59" s="3">
        <v>179</v>
      </c>
      <c r="F59" s="3">
        <v>0</v>
      </c>
      <c r="G59" s="3">
        <v>1615.249</v>
      </c>
      <c r="H59" s="4" t="s">
        <v>1110</v>
      </c>
    </row>
    <row r="60" spans="1:8">
      <c r="A60" s="3">
        <v>58.4172</v>
      </c>
      <c r="B60" s="3">
        <v>778.894</v>
      </c>
      <c r="C60" s="3">
        <v>566.48</v>
      </c>
      <c r="D60" s="3">
        <v>32.4578</v>
      </c>
      <c r="E60" s="3">
        <v>318</v>
      </c>
      <c r="F60" s="3">
        <v>0</v>
      </c>
      <c r="G60" s="3">
        <v>1754.249</v>
      </c>
      <c r="H60" s="4" t="s">
        <v>1107</v>
      </c>
    </row>
    <row r="61" spans="1:8">
      <c r="A61" s="3">
        <v>58.4172</v>
      </c>
      <c r="B61" s="3">
        <v>778.894</v>
      </c>
      <c r="C61" s="3">
        <v>566.48</v>
      </c>
      <c r="D61" s="3">
        <v>32.4578</v>
      </c>
      <c r="E61" s="3">
        <v>318</v>
      </c>
      <c r="F61" s="3">
        <v>0</v>
      </c>
      <c r="G61" s="3">
        <v>1754.249</v>
      </c>
      <c r="H61" s="4" t="s">
        <v>1110</v>
      </c>
    </row>
    <row r="62" spans="1:8">
      <c r="A62" s="3">
        <v>58.4172</v>
      </c>
      <c r="B62" s="3">
        <v>778.894</v>
      </c>
      <c r="C62" s="3">
        <v>566.48</v>
      </c>
      <c r="D62" s="3">
        <v>32.4578</v>
      </c>
      <c r="E62" s="3">
        <v>418</v>
      </c>
      <c r="F62" s="3">
        <v>0</v>
      </c>
      <c r="G62" s="3">
        <v>1854.249</v>
      </c>
      <c r="H62" s="4" t="s">
        <v>1108</v>
      </c>
    </row>
    <row r="63" spans="1:8">
      <c r="A63" s="3">
        <v>58.4172</v>
      </c>
      <c r="B63" s="3">
        <v>778.894</v>
      </c>
      <c r="C63" s="3">
        <v>566.48</v>
      </c>
      <c r="D63" s="3">
        <v>32.4578</v>
      </c>
      <c r="E63" s="3">
        <v>318</v>
      </c>
      <c r="F63" s="3">
        <v>0</v>
      </c>
      <c r="G63" s="3">
        <v>1754.249</v>
      </c>
      <c r="H63" s="4" t="s">
        <v>1107</v>
      </c>
    </row>
    <row r="64" spans="1:8">
      <c r="A64" s="3">
        <v>58.4172</v>
      </c>
      <c r="B64" s="3">
        <v>778.894</v>
      </c>
      <c r="C64" s="3">
        <v>566.48</v>
      </c>
      <c r="D64" s="3">
        <v>32.4578</v>
      </c>
      <c r="E64" s="3">
        <v>318</v>
      </c>
      <c r="F64" s="3">
        <v>0</v>
      </c>
      <c r="G64" s="3">
        <v>1754.249</v>
      </c>
      <c r="H64" s="4" t="s">
        <v>1107</v>
      </c>
    </row>
    <row r="65" spans="1:8">
      <c r="A65" s="3">
        <v>58.4172</v>
      </c>
      <c r="B65" s="3">
        <v>778.894</v>
      </c>
      <c r="C65" s="3">
        <v>566.48</v>
      </c>
      <c r="D65" s="3">
        <v>32.4578</v>
      </c>
      <c r="E65" s="3">
        <v>318</v>
      </c>
      <c r="F65" s="3">
        <v>0</v>
      </c>
      <c r="G65" s="3">
        <v>1754.249</v>
      </c>
      <c r="H65" s="4" t="s">
        <v>1110</v>
      </c>
    </row>
    <row r="66" spans="1:8">
      <c r="A66" s="3">
        <v>68.76</v>
      </c>
      <c r="B66" s="3">
        <v>916.8</v>
      </c>
      <c r="C66" s="3">
        <v>566.48</v>
      </c>
      <c r="D66" s="3">
        <v>38.2</v>
      </c>
      <c r="E66" s="3">
        <v>418</v>
      </c>
      <c r="F66" s="3">
        <v>0</v>
      </c>
      <c r="G66" s="3">
        <v>2008.24</v>
      </c>
      <c r="H66" s="4" t="s">
        <v>1107</v>
      </c>
    </row>
    <row r="67" spans="1:8">
      <c r="A67" s="3">
        <v>68.76</v>
      </c>
      <c r="B67" s="3">
        <v>916.8</v>
      </c>
      <c r="C67" s="3">
        <v>566.48</v>
      </c>
      <c r="D67" s="3">
        <v>38.2</v>
      </c>
      <c r="E67" s="3">
        <v>418</v>
      </c>
      <c r="F67" s="3">
        <v>0</v>
      </c>
      <c r="G67" s="3">
        <v>2008.24</v>
      </c>
      <c r="H67" s="4" t="s">
        <v>1110</v>
      </c>
    </row>
    <row r="68" spans="1:8">
      <c r="A68" s="3">
        <v>58.4172</v>
      </c>
      <c r="B68" s="3">
        <v>778.894</v>
      </c>
      <c r="C68" s="3">
        <v>566.48</v>
      </c>
      <c r="D68" s="3">
        <v>32.4578</v>
      </c>
      <c r="E68" s="3">
        <v>318</v>
      </c>
      <c r="F68" s="3">
        <v>0</v>
      </c>
      <c r="G68" s="3">
        <v>1754.249</v>
      </c>
      <c r="H68" s="4" t="s">
        <v>1107</v>
      </c>
    </row>
    <row r="69" spans="1:8">
      <c r="A69" s="3">
        <v>58.4172</v>
      </c>
      <c r="B69" s="3">
        <v>778.894</v>
      </c>
      <c r="C69" s="3">
        <v>566.48</v>
      </c>
      <c r="D69" s="3">
        <v>32.4578</v>
      </c>
      <c r="E69" s="3">
        <v>318</v>
      </c>
      <c r="F69" s="3">
        <v>0</v>
      </c>
      <c r="G69" s="3">
        <v>1754.249</v>
      </c>
      <c r="H69" s="4" t="s">
        <v>1110</v>
      </c>
    </row>
    <row r="70" spans="1:8">
      <c r="A70" s="3">
        <v>58.4172</v>
      </c>
      <c r="B70" s="3">
        <v>778.894</v>
      </c>
      <c r="C70" s="3">
        <v>566.48</v>
      </c>
      <c r="D70" s="3">
        <v>32.4578</v>
      </c>
      <c r="E70" s="3">
        <v>318</v>
      </c>
      <c r="F70" s="3">
        <v>0</v>
      </c>
      <c r="G70" s="3">
        <v>1754.249</v>
      </c>
      <c r="H70" s="4" t="s">
        <v>1110</v>
      </c>
    </row>
    <row r="71" spans="1:8">
      <c r="A71" s="3">
        <v>58.4172</v>
      </c>
      <c r="B71" s="3">
        <v>778.894</v>
      </c>
      <c r="C71" s="3">
        <v>566.48</v>
      </c>
      <c r="D71" s="3">
        <v>32.4578</v>
      </c>
      <c r="E71" s="3">
        <v>418</v>
      </c>
      <c r="F71" s="3">
        <v>0</v>
      </c>
      <c r="G71" s="3">
        <v>1854.249</v>
      </c>
      <c r="H71" s="4" t="s">
        <v>1107</v>
      </c>
    </row>
    <row r="72" spans="1:8">
      <c r="A72" s="3">
        <v>58.4172</v>
      </c>
      <c r="B72" s="3">
        <v>778.894</v>
      </c>
      <c r="C72" s="3">
        <v>566.48</v>
      </c>
      <c r="D72" s="3">
        <v>32.4578</v>
      </c>
      <c r="E72" s="3">
        <v>418</v>
      </c>
      <c r="F72" s="3">
        <v>0</v>
      </c>
      <c r="G72" s="3">
        <v>1854.249</v>
      </c>
      <c r="H72" s="4" t="s">
        <v>1107</v>
      </c>
    </row>
    <row r="73" spans="1:8">
      <c r="A73" s="3">
        <v>58.4172</v>
      </c>
      <c r="B73" s="3">
        <v>778.894</v>
      </c>
      <c r="C73" s="3">
        <v>566.48</v>
      </c>
      <c r="D73" s="3">
        <v>32.4578</v>
      </c>
      <c r="E73" s="3">
        <v>418</v>
      </c>
      <c r="F73" s="3">
        <v>0</v>
      </c>
      <c r="G73" s="3">
        <v>1854.249</v>
      </c>
      <c r="H73" s="4" t="s">
        <v>1107</v>
      </c>
    </row>
    <row r="74" spans="1:8">
      <c r="A74" s="3">
        <v>58.4172</v>
      </c>
      <c r="B74" s="3">
        <v>778.894</v>
      </c>
      <c r="C74" s="3">
        <v>566.48</v>
      </c>
      <c r="D74" s="3">
        <v>32.4578</v>
      </c>
      <c r="E74" s="3">
        <v>318</v>
      </c>
      <c r="F74" s="3">
        <v>0</v>
      </c>
      <c r="G74" s="3">
        <v>1754.249</v>
      </c>
      <c r="H74" s="4" t="s">
        <v>1107</v>
      </c>
    </row>
    <row r="75" spans="1:8">
      <c r="A75" s="3">
        <v>58.4172</v>
      </c>
      <c r="B75" s="3">
        <v>778.894</v>
      </c>
      <c r="C75" s="3">
        <v>566.48</v>
      </c>
      <c r="D75" s="3">
        <v>32.4578</v>
      </c>
      <c r="E75" s="3">
        <v>418</v>
      </c>
      <c r="F75" s="3">
        <v>0</v>
      </c>
      <c r="G75" s="3">
        <v>1854.249</v>
      </c>
      <c r="H75" s="4" t="s">
        <v>1107</v>
      </c>
    </row>
    <row r="76" spans="1:8">
      <c r="A76" s="3">
        <v>58.4172</v>
      </c>
      <c r="B76" s="3">
        <v>778.894</v>
      </c>
      <c r="C76" s="3">
        <v>566.48</v>
      </c>
      <c r="D76" s="3">
        <v>32.4578</v>
      </c>
      <c r="E76" s="3">
        <v>179</v>
      </c>
      <c r="F76" s="3">
        <v>0</v>
      </c>
      <c r="G76" s="3">
        <v>1615.249</v>
      </c>
      <c r="H76" s="4" t="s">
        <v>1107</v>
      </c>
    </row>
    <row r="77" spans="1:8">
      <c r="A77" s="3">
        <v>58.4172</v>
      </c>
      <c r="B77" s="3">
        <v>778.894</v>
      </c>
      <c r="C77" s="3">
        <v>566.48</v>
      </c>
      <c r="D77" s="3">
        <v>32.4578</v>
      </c>
      <c r="E77" s="3">
        <v>318</v>
      </c>
      <c r="F77" s="3">
        <v>0</v>
      </c>
      <c r="G77" s="3">
        <v>1754.249</v>
      </c>
      <c r="H77" s="4" t="s">
        <v>1112</v>
      </c>
    </row>
    <row r="78" spans="1:8">
      <c r="A78" s="3">
        <v>58.4172</v>
      </c>
      <c r="B78" s="3">
        <v>778.894</v>
      </c>
      <c r="C78" s="3">
        <v>566.48</v>
      </c>
      <c r="D78" s="3">
        <v>32.4578</v>
      </c>
      <c r="E78" s="3">
        <v>318</v>
      </c>
      <c r="F78" s="3">
        <v>0</v>
      </c>
      <c r="G78" s="3">
        <v>1754.249</v>
      </c>
      <c r="H78" s="4" t="s">
        <v>1110</v>
      </c>
    </row>
    <row r="79" spans="1:8">
      <c r="A79" s="3">
        <v>58.4172</v>
      </c>
      <c r="B79" s="3">
        <v>778.894</v>
      </c>
      <c r="C79" s="3">
        <v>566.48</v>
      </c>
      <c r="D79" s="3">
        <v>32.4578</v>
      </c>
      <c r="E79" s="3">
        <v>318</v>
      </c>
      <c r="F79" s="3">
        <v>0</v>
      </c>
      <c r="G79" s="3">
        <v>1754.249</v>
      </c>
      <c r="H79" s="4" t="s">
        <v>1107</v>
      </c>
    </row>
    <row r="80" spans="1:8">
      <c r="A80" s="3">
        <v>58.4172</v>
      </c>
      <c r="B80" s="3">
        <v>778.894</v>
      </c>
      <c r="C80" s="3">
        <v>566.48</v>
      </c>
      <c r="D80" s="3">
        <v>32.4578</v>
      </c>
      <c r="E80" s="3">
        <v>318</v>
      </c>
      <c r="F80" s="3">
        <v>0</v>
      </c>
      <c r="G80" s="3">
        <v>1754.249</v>
      </c>
      <c r="H80" s="4" t="s">
        <v>1107</v>
      </c>
    </row>
    <row r="81" spans="1:8">
      <c r="A81" s="3">
        <v>58.4172</v>
      </c>
      <c r="B81" s="3">
        <v>778.894</v>
      </c>
      <c r="C81" s="3">
        <v>566.48</v>
      </c>
      <c r="D81" s="3">
        <v>32.4578</v>
      </c>
      <c r="E81" s="3">
        <v>318</v>
      </c>
      <c r="F81" s="3">
        <v>0</v>
      </c>
      <c r="G81" s="3">
        <v>1754.249</v>
      </c>
      <c r="H81" s="4" t="s">
        <v>1107</v>
      </c>
    </row>
    <row r="82" spans="1:8">
      <c r="A82" s="3">
        <v>58.4172</v>
      </c>
      <c r="B82" s="3">
        <v>778.894</v>
      </c>
      <c r="C82" s="3">
        <v>566.48</v>
      </c>
      <c r="D82" s="3">
        <v>32.4578</v>
      </c>
      <c r="E82" s="3">
        <v>179</v>
      </c>
      <c r="F82" s="3">
        <v>0</v>
      </c>
      <c r="G82" s="3">
        <v>1615.249</v>
      </c>
      <c r="H82" s="4" t="s">
        <v>1107</v>
      </c>
    </row>
    <row r="83" spans="1:8">
      <c r="A83" s="3">
        <v>58.4172</v>
      </c>
      <c r="B83" s="3">
        <v>778.894</v>
      </c>
      <c r="C83" s="3">
        <v>566.48</v>
      </c>
      <c r="D83" s="3">
        <v>32.4578</v>
      </c>
      <c r="E83" s="3">
        <v>318</v>
      </c>
      <c r="F83" s="3">
        <v>0</v>
      </c>
      <c r="G83" s="3">
        <v>1754.249</v>
      </c>
      <c r="H83" s="4" t="s">
        <v>1107</v>
      </c>
    </row>
    <row r="84" spans="1:8">
      <c r="A84" s="3">
        <v>58.4172</v>
      </c>
      <c r="B84" s="3">
        <v>778.894</v>
      </c>
      <c r="C84" s="3">
        <v>566.48</v>
      </c>
      <c r="D84" s="3">
        <v>32.4578</v>
      </c>
      <c r="E84" s="3">
        <v>179</v>
      </c>
      <c r="F84" s="3">
        <v>0</v>
      </c>
      <c r="G84" s="3">
        <v>1615.249</v>
      </c>
      <c r="H84" s="4" t="s">
        <v>1107</v>
      </c>
    </row>
    <row r="85" spans="1:8">
      <c r="A85" s="3">
        <v>58.4172</v>
      </c>
      <c r="B85" s="3">
        <v>778.894</v>
      </c>
      <c r="C85" s="3">
        <v>566.48</v>
      </c>
      <c r="D85" s="3">
        <v>32.4578</v>
      </c>
      <c r="E85" s="3">
        <v>318</v>
      </c>
      <c r="F85" s="3">
        <v>0</v>
      </c>
      <c r="G85" s="3">
        <v>1754.249</v>
      </c>
      <c r="H85" s="4" t="s">
        <v>1110</v>
      </c>
    </row>
    <row r="86" spans="1:8">
      <c r="A86" s="3">
        <v>58.4172</v>
      </c>
      <c r="B86" s="3">
        <v>778.894</v>
      </c>
      <c r="C86" s="3">
        <v>566.48</v>
      </c>
      <c r="D86" s="3">
        <v>32.4578</v>
      </c>
      <c r="E86" s="3">
        <v>418</v>
      </c>
      <c r="F86" s="3">
        <v>0</v>
      </c>
      <c r="G86" s="3">
        <v>1854.249</v>
      </c>
      <c r="H86" s="4" t="s">
        <v>1112</v>
      </c>
    </row>
    <row r="87" spans="1:8">
      <c r="A87" s="3">
        <v>58.4172</v>
      </c>
      <c r="B87" s="3">
        <v>778.894</v>
      </c>
      <c r="C87" s="3">
        <v>566.48</v>
      </c>
      <c r="D87" s="3">
        <v>32.4578</v>
      </c>
      <c r="E87" s="3">
        <v>318</v>
      </c>
      <c r="F87" s="3">
        <v>0</v>
      </c>
      <c r="G87" s="3">
        <v>1754.249</v>
      </c>
      <c r="H87" s="4" t="s">
        <v>1112</v>
      </c>
    </row>
    <row r="88" spans="1:8">
      <c r="A88" s="3">
        <v>58.4172</v>
      </c>
      <c r="B88" s="3">
        <v>778.894</v>
      </c>
      <c r="C88" s="3">
        <v>566.48</v>
      </c>
      <c r="D88" s="3">
        <v>32.4578</v>
      </c>
      <c r="E88" s="3">
        <v>418</v>
      </c>
      <c r="F88" s="3">
        <v>0</v>
      </c>
      <c r="G88" s="3">
        <v>1854.249</v>
      </c>
      <c r="H88" s="4" t="s">
        <v>1108</v>
      </c>
    </row>
    <row r="89" spans="1:8">
      <c r="A89" s="3">
        <v>58.4172</v>
      </c>
      <c r="B89" s="3">
        <v>778.894</v>
      </c>
      <c r="C89" s="3">
        <v>566.48</v>
      </c>
      <c r="D89" s="3">
        <v>32.4578</v>
      </c>
      <c r="E89" s="3">
        <v>318</v>
      </c>
      <c r="F89" s="3">
        <v>0</v>
      </c>
      <c r="G89" s="3">
        <v>1754.249</v>
      </c>
      <c r="H89" s="4" t="s">
        <v>1108</v>
      </c>
    </row>
    <row r="90" spans="1:8">
      <c r="A90" s="3">
        <v>58.4172</v>
      </c>
      <c r="B90" s="3">
        <v>778.894</v>
      </c>
      <c r="C90" s="3">
        <v>566.48</v>
      </c>
      <c r="D90" s="3">
        <v>32.4578</v>
      </c>
      <c r="E90" s="3">
        <v>318</v>
      </c>
      <c r="F90" s="3">
        <v>0</v>
      </c>
      <c r="G90" s="3">
        <v>1754.249</v>
      </c>
      <c r="H90" s="4" t="s">
        <v>1108</v>
      </c>
    </row>
    <row r="91" spans="1:8">
      <c r="A91" s="3">
        <v>68.76</v>
      </c>
      <c r="B91" s="3">
        <v>916.8</v>
      </c>
      <c r="C91" s="3">
        <v>566.48</v>
      </c>
      <c r="D91" s="3">
        <v>38.2</v>
      </c>
      <c r="E91" s="3">
        <v>418</v>
      </c>
      <c r="F91" s="3">
        <v>0</v>
      </c>
      <c r="G91" s="3">
        <v>2008.24</v>
      </c>
      <c r="H91" s="4" t="s">
        <v>1108</v>
      </c>
    </row>
    <row r="92" spans="1:8">
      <c r="A92" s="3">
        <v>58.4172</v>
      </c>
      <c r="B92" s="3">
        <v>778.894</v>
      </c>
      <c r="C92" s="3">
        <v>566.48</v>
      </c>
      <c r="D92" s="3">
        <v>32.4578</v>
      </c>
      <c r="E92" s="3">
        <v>418</v>
      </c>
      <c r="F92" s="3">
        <v>0</v>
      </c>
      <c r="G92" s="3">
        <v>1854.249</v>
      </c>
      <c r="H92" s="4" t="s">
        <v>1112</v>
      </c>
    </row>
    <row r="93" spans="1:8">
      <c r="A93" s="3">
        <v>58.4172</v>
      </c>
      <c r="B93" s="3">
        <v>778.894</v>
      </c>
      <c r="C93" s="3">
        <v>566.48</v>
      </c>
      <c r="D93" s="3">
        <v>32.4578</v>
      </c>
      <c r="E93" s="3">
        <v>179</v>
      </c>
      <c r="F93" s="3">
        <v>0</v>
      </c>
      <c r="G93" s="3">
        <v>1615.249</v>
      </c>
      <c r="H93" s="4" t="s">
        <v>1111</v>
      </c>
    </row>
    <row r="94" spans="1:8">
      <c r="A94" s="3">
        <v>58.4172</v>
      </c>
      <c r="B94" s="3">
        <v>778.894</v>
      </c>
      <c r="C94" s="3">
        <v>566.48</v>
      </c>
      <c r="D94" s="3">
        <v>32.4578</v>
      </c>
      <c r="E94" s="3">
        <v>179</v>
      </c>
      <c r="F94" s="3">
        <v>0</v>
      </c>
      <c r="G94" s="3">
        <v>1615.249</v>
      </c>
      <c r="H94" s="4" t="s">
        <v>1111</v>
      </c>
    </row>
    <row r="95" spans="1:8">
      <c r="A95" s="3">
        <v>58.4172</v>
      </c>
      <c r="B95" s="3">
        <v>778.894</v>
      </c>
      <c r="C95" s="3">
        <v>566.48</v>
      </c>
      <c r="D95" s="3">
        <v>32.4578</v>
      </c>
      <c r="E95" s="3">
        <v>179</v>
      </c>
      <c r="F95" s="3">
        <v>0</v>
      </c>
      <c r="G95" s="3">
        <v>1615.249</v>
      </c>
      <c r="H95" s="4" t="s">
        <v>1111</v>
      </c>
    </row>
    <row r="96" spans="1:8">
      <c r="A96" s="3">
        <v>58.4172</v>
      </c>
      <c r="B96" s="3">
        <v>778.894</v>
      </c>
      <c r="C96" s="3">
        <v>566.48</v>
      </c>
      <c r="D96" s="3">
        <v>32.4578</v>
      </c>
      <c r="E96" s="3">
        <v>179</v>
      </c>
      <c r="F96" s="3">
        <v>0</v>
      </c>
      <c r="G96" s="3">
        <v>1615.249</v>
      </c>
      <c r="H96" s="4" t="s">
        <v>1111</v>
      </c>
    </row>
    <row r="97" spans="1:8">
      <c r="A97" s="3">
        <v>58.4172</v>
      </c>
      <c r="B97" s="3">
        <v>778.894</v>
      </c>
      <c r="C97" s="3">
        <v>566.48</v>
      </c>
      <c r="D97" s="3">
        <v>32.4578</v>
      </c>
      <c r="E97" s="3">
        <v>179</v>
      </c>
      <c r="F97" s="3">
        <v>0</v>
      </c>
      <c r="G97" s="3">
        <v>1615.249</v>
      </c>
      <c r="H97" s="4" t="s">
        <v>1111</v>
      </c>
    </row>
    <row r="98" spans="1:8">
      <c r="A98" s="3">
        <v>58.4172</v>
      </c>
      <c r="B98" s="3">
        <v>778.894</v>
      </c>
      <c r="C98" s="3">
        <v>566.48</v>
      </c>
      <c r="D98" s="3">
        <v>32.4578</v>
      </c>
      <c r="E98" s="3">
        <v>179</v>
      </c>
      <c r="F98" s="3">
        <v>0</v>
      </c>
      <c r="G98" s="3">
        <v>1615.249</v>
      </c>
      <c r="H98" s="4" t="s">
        <v>1111</v>
      </c>
    </row>
    <row r="99" spans="1:8">
      <c r="A99" s="3">
        <v>58.4172</v>
      </c>
      <c r="B99" s="3">
        <v>778.894</v>
      </c>
      <c r="C99" s="3">
        <v>566.48</v>
      </c>
      <c r="D99" s="3">
        <v>32.4578</v>
      </c>
      <c r="E99" s="3">
        <v>179</v>
      </c>
      <c r="F99" s="3">
        <v>0</v>
      </c>
      <c r="G99" s="3">
        <v>1615.249</v>
      </c>
      <c r="H99" s="4" t="s">
        <v>1111</v>
      </c>
    </row>
    <row r="100" spans="1:8">
      <c r="A100" s="3">
        <v>58.4172</v>
      </c>
      <c r="B100" s="3">
        <v>778.894</v>
      </c>
      <c r="C100" s="3">
        <v>566.48</v>
      </c>
      <c r="D100" s="3">
        <v>32.4578</v>
      </c>
      <c r="E100" s="3">
        <v>0</v>
      </c>
      <c r="F100" s="3">
        <v>0</v>
      </c>
      <c r="G100" s="3">
        <v>1436.249</v>
      </c>
      <c r="H100" s="4" t="s">
        <v>1111</v>
      </c>
    </row>
    <row r="101" spans="1:8">
      <c r="A101" s="3">
        <v>58.4172</v>
      </c>
      <c r="B101" s="3">
        <v>778.894</v>
      </c>
      <c r="C101" s="3">
        <v>566.48</v>
      </c>
      <c r="D101" s="3">
        <v>32.4578</v>
      </c>
      <c r="E101" s="3">
        <v>179</v>
      </c>
      <c r="F101" s="3">
        <v>0</v>
      </c>
      <c r="G101" s="3">
        <v>1615.249</v>
      </c>
      <c r="H101" s="4" t="s">
        <v>1111</v>
      </c>
    </row>
    <row r="102" spans="1:8">
      <c r="A102" s="3">
        <v>58.4172</v>
      </c>
      <c r="B102" s="3">
        <v>778.894</v>
      </c>
      <c r="C102" s="3">
        <v>566.48</v>
      </c>
      <c r="D102" s="3">
        <v>32.4578</v>
      </c>
      <c r="E102" s="3">
        <v>179</v>
      </c>
      <c r="F102" s="3">
        <v>0</v>
      </c>
      <c r="G102" s="3">
        <v>1615.249</v>
      </c>
      <c r="H102" s="4" t="s">
        <v>1111</v>
      </c>
    </row>
    <row r="103" spans="1:8">
      <c r="A103" s="3">
        <v>58.4172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58.4172</v>
      </c>
      <c r="H103" s="4" t="s">
        <v>1111</v>
      </c>
    </row>
    <row r="104" spans="1:8">
      <c r="A104" s="3">
        <v>58.4172</v>
      </c>
      <c r="B104" s="3">
        <v>778.894</v>
      </c>
      <c r="C104" s="3">
        <v>566.48</v>
      </c>
      <c r="D104" s="3">
        <v>32.4578</v>
      </c>
      <c r="E104" s="3">
        <v>179</v>
      </c>
      <c r="F104" s="3">
        <v>0</v>
      </c>
      <c r="G104" s="3">
        <v>1615.249</v>
      </c>
      <c r="H104" s="4" t="s">
        <v>1111</v>
      </c>
    </row>
    <row r="105" spans="1:8">
      <c r="A105" s="3">
        <v>58.4172</v>
      </c>
      <c r="B105" s="3">
        <v>778.894</v>
      </c>
      <c r="C105" s="3">
        <v>566.48</v>
      </c>
      <c r="D105" s="3">
        <v>32.4578</v>
      </c>
      <c r="E105" s="3">
        <v>254.4</v>
      </c>
      <c r="F105" s="3">
        <v>0</v>
      </c>
      <c r="G105" s="3">
        <v>1690.649</v>
      </c>
      <c r="H105" s="4" t="s">
        <v>1111</v>
      </c>
    </row>
    <row r="106" spans="1:8">
      <c r="A106" s="3">
        <v>58.4172</v>
      </c>
      <c r="B106" s="3">
        <v>778.894</v>
      </c>
      <c r="C106" s="3">
        <v>566.48</v>
      </c>
      <c r="D106" s="3">
        <v>32.4578</v>
      </c>
      <c r="E106" s="3">
        <v>254.4</v>
      </c>
      <c r="F106" s="3">
        <v>0</v>
      </c>
      <c r="G106" s="3">
        <v>1690.649</v>
      </c>
      <c r="H106" s="4" t="s">
        <v>1111</v>
      </c>
    </row>
    <row r="107" spans="1:8">
      <c r="A107" s="3">
        <v>58.4172</v>
      </c>
      <c r="B107" s="3">
        <v>778.894</v>
      </c>
      <c r="C107" s="3">
        <v>566.48</v>
      </c>
      <c r="D107" s="3">
        <v>32.4578</v>
      </c>
      <c r="E107" s="3">
        <v>179</v>
      </c>
      <c r="F107" s="3">
        <v>0</v>
      </c>
      <c r="G107" s="3">
        <v>1615.249</v>
      </c>
      <c r="H107" s="4" t="s">
        <v>1111</v>
      </c>
    </row>
    <row r="108" spans="1:8">
      <c r="A108" s="3">
        <v>58.4172</v>
      </c>
      <c r="B108" s="3">
        <v>778.894</v>
      </c>
      <c r="C108" s="3">
        <v>566.48</v>
      </c>
      <c r="D108" s="3">
        <v>32.4578</v>
      </c>
      <c r="E108" s="3">
        <v>254.4</v>
      </c>
      <c r="F108" s="3">
        <v>0</v>
      </c>
      <c r="G108" s="3">
        <v>1690.649</v>
      </c>
      <c r="H108" s="4" t="s">
        <v>1111</v>
      </c>
    </row>
    <row r="109" spans="1:8">
      <c r="A109" s="3">
        <v>58.4172</v>
      </c>
      <c r="B109" s="3">
        <v>778.894</v>
      </c>
      <c r="C109" s="3">
        <v>566.48</v>
      </c>
      <c r="D109" s="3">
        <v>32.4578</v>
      </c>
      <c r="E109" s="3">
        <v>179</v>
      </c>
      <c r="F109" s="3">
        <v>0</v>
      </c>
      <c r="G109" s="3">
        <v>1615.249</v>
      </c>
      <c r="H109" s="4" t="s">
        <v>1111</v>
      </c>
    </row>
    <row r="110" spans="1:8">
      <c r="A110" s="3">
        <v>58.4172</v>
      </c>
      <c r="B110" s="3">
        <v>778.894</v>
      </c>
      <c r="C110" s="3">
        <v>566.48</v>
      </c>
      <c r="D110" s="3">
        <v>32.4578</v>
      </c>
      <c r="E110" s="3">
        <v>254.4</v>
      </c>
      <c r="F110" s="3">
        <v>0</v>
      </c>
      <c r="G110" s="3">
        <v>1690.649</v>
      </c>
      <c r="H110" s="4" t="s">
        <v>1111</v>
      </c>
    </row>
    <row r="111" spans="1:8">
      <c r="A111" s="3">
        <v>58.4172</v>
      </c>
      <c r="B111" s="3">
        <v>778.894</v>
      </c>
      <c r="C111" s="3">
        <v>566.48</v>
      </c>
      <c r="D111" s="3">
        <v>32.4578</v>
      </c>
      <c r="E111" s="3">
        <v>179</v>
      </c>
      <c r="F111" s="3">
        <v>0</v>
      </c>
      <c r="G111" s="3">
        <v>1615.249</v>
      </c>
      <c r="H111" s="4" t="s">
        <v>1111</v>
      </c>
    </row>
    <row r="112" spans="1:8">
      <c r="A112" s="3">
        <v>58.4172</v>
      </c>
      <c r="B112" s="3">
        <v>778.894</v>
      </c>
      <c r="C112" s="3">
        <v>566.48</v>
      </c>
      <c r="D112" s="3">
        <v>32.4578</v>
      </c>
      <c r="E112" s="3">
        <v>179</v>
      </c>
      <c r="F112" s="3">
        <v>0</v>
      </c>
      <c r="G112" s="3">
        <v>1615.249</v>
      </c>
      <c r="H112" s="4" t="s">
        <v>1111</v>
      </c>
    </row>
    <row r="113" spans="1:8">
      <c r="A113" s="3">
        <v>58.4172</v>
      </c>
      <c r="B113" s="3">
        <v>778.894</v>
      </c>
      <c r="C113" s="3">
        <v>566.48</v>
      </c>
      <c r="D113" s="3">
        <v>32.4578</v>
      </c>
      <c r="E113" s="3">
        <v>254.4</v>
      </c>
      <c r="F113" s="3">
        <v>0</v>
      </c>
      <c r="G113" s="3">
        <v>1690.649</v>
      </c>
      <c r="H113" s="4" t="s">
        <v>1111</v>
      </c>
    </row>
    <row r="114" spans="1:8">
      <c r="A114" s="3">
        <v>58.4172</v>
      </c>
      <c r="B114" s="3">
        <v>778.894</v>
      </c>
      <c r="C114" s="3">
        <v>566.48</v>
      </c>
      <c r="D114" s="3">
        <v>32.4578</v>
      </c>
      <c r="E114" s="3">
        <v>179</v>
      </c>
      <c r="F114" s="3">
        <v>0</v>
      </c>
      <c r="G114" s="3">
        <v>1615.249</v>
      </c>
      <c r="H114" s="4" t="s">
        <v>1111</v>
      </c>
    </row>
    <row r="115" spans="1:8">
      <c r="A115" s="3">
        <v>58.4172</v>
      </c>
      <c r="B115" s="3">
        <v>778.894</v>
      </c>
      <c r="C115" s="3">
        <v>566.48</v>
      </c>
      <c r="D115" s="3">
        <v>32.4578</v>
      </c>
      <c r="E115" s="3">
        <v>179</v>
      </c>
      <c r="F115" s="3">
        <v>0</v>
      </c>
      <c r="G115" s="3">
        <v>1615.249</v>
      </c>
      <c r="H115" s="4" t="s">
        <v>1111</v>
      </c>
    </row>
    <row r="116" spans="1:8">
      <c r="A116" s="3">
        <v>58.4172</v>
      </c>
      <c r="B116" s="3">
        <v>778.894</v>
      </c>
      <c r="C116" s="3">
        <v>566.48</v>
      </c>
      <c r="D116" s="3">
        <v>32.4578</v>
      </c>
      <c r="E116" s="3">
        <v>179</v>
      </c>
      <c r="F116" s="3">
        <v>0</v>
      </c>
      <c r="G116" s="3">
        <v>1615.249</v>
      </c>
      <c r="H116" s="4" t="s">
        <v>1111</v>
      </c>
    </row>
    <row r="117" spans="1:8">
      <c r="A117" s="3">
        <v>58.4172</v>
      </c>
      <c r="B117" s="3">
        <v>778.894</v>
      </c>
      <c r="C117" s="3">
        <v>566.48</v>
      </c>
      <c r="D117" s="3">
        <v>32.4578</v>
      </c>
      <c r="E117" s="3">
        <v>179</v>
      </c>
      <c r="F117" s="3">
        <v>0</v>
      </c>
      <c r="G117" s="3">
        <v>1615.249</v>
      </c>
      <c r="H117" s="4" t="s">
        <v>1111</v>
      </c>
    </row>
    <row r="118" spans="1:8">
      <c r="A118" s="3">
        <v>58.4172</v>
      </c>
      <c r="B118" s="3">
        <v>778.894</v>
      </c>
      <c r="C118" s="3">
        <v>566.48</v>
      </c>
      <c r="D118" s="3">
        <v>32.4578</v>
      </c>
      <c r="E118" s="3">
        <v>179</v>
      </c>
      <c r="F118" s="3">
        <v>0</v>
      </c>
      <c r="G118" s="3">
        <v>1615.249</v>
      </c>
      <c r="H118" s="4" t="s">
        <v>1111</v>
      </c>
    </row>
    <row r="119" spans="1:8">
      <c r="A119" s="3">
        <v>58.4172</v>
      </c>
      <c r="B119" s="3">
        <v>778.894</v>
      </c>
      <c r="C119" s="3">
        <v>566.48</v>
      </c>
      <c r="D119" s="3">
        <v>32.4578</v>
      </c>
      <c r="E119" s="3">
        <v>179</v>
      </c>
      <c r="F119" s="3">
        <v>0</v>
      </c>
      <c r="G119" s="3">
        <v>1615.249</v>
      </c>
      <c r="H119" s="4" t="s">
        <v>1111</v>
      </c>
    </row>
    <row r="120" spans="1:8">
      <c r="A120" s="3">
        <v>58.4172</v>
      </c>
      <c r="B120" s="3">
        <v>778.894</v>
      </c>
      <c r="C120" s="3">
        <v>566.48</v>
      </c>
      <c r="D120" s="3">
        <v>32.4578</v>
      </c>
      <c r="E120" s="3">
        <v>179</v>
      </c>
      <c r="F120" s="3">
        <v>0</v>
      </c>
      <c r="G120" s="3">
        <v>1615.249</v>
      </c>
      <c r="H120" s="4" t="s">
        <v>1111</v>
      </c>
    </row>
    <row r="121" spans="1:8">
      <c r="A121" s="3">
        <v>58.4172</v>
      </c>
      <c r="B121" s="3">
        <v>778.894</v>
      </c>
      <c r="C121" s="3">
        <v>566.48</v>
      </c>
      <c r="D121" s="3">
        <v>32.4578</v>
      </c>
      <c r="E121" s="3">
        <v>179</v>
      </c>
      <c r="F121" s="3">
        <v>0</v>
      </c>
      <c r="G121" s="3">
        <v>1615.249</v>
      </c>
      <c r="H121" s="4" t="s">
        <v>1111</v>
      </c>
    </row>
    <row r="122" spans="1:8">
      <c r="A122" s="3">
        <v>58.4172</v>
      </c>
      <c r="B122" s="3">
        <v>778.894</v>
      </c>
      <c r="C122" s="3">
        <v>566.48</v>
      </c>
      <c r="D122" s="3">
        <v>32.4578</v>
      </c>
      <c r="E122" s="3">
        <v>179</v>
      </c>
      <c r="F122" s="3">
        <v>0</v>
      </c>
      <c r="G122" s="3">
        <v>1615.249</v>
      </c>
      <c r="H122" s="4" t="s">
        <v>1111</v>
      </c>
    </row>
    <row r="123" spans="1:8">
      <c r="A123" s="3">
        <v>58.4172</v>
      </c>
      <c r="B123" s="3">
        <v>778.894</v>
      </c>
      <c r="C123" s="3">
        <v>566.48</v>
      </c>
      <c r="D123" s="3">
        <v>32.4578</v>
      </c>
      <c r="E123" s="3">
        <v>179</v>
      </c>
      <c r="F123" s="3">
        <v>0</v>
      </c>
      <c r="G123" s="3">
        <v>1615.249</v>
      </c>
      <c r="H123" s="4" t="s">
        <v>1111</v>
      </c>
    </row>
    <row r="124" spans="1:8">
      <c r="A124" s="3">
        <v>58.4172</v>
      </c>
      <c r="B124" s="3">
        <v>778.894</v>
      </c>
      <c r="C124" s="3">
        <v>566.48</v>
      </c>
      <c r="D124" s="3">
        <v>32.4578</v>
      </c>
      <c r="E124" s="3">
        <v>179</v>
      </c>
      <c r="F124" s="3">
        <v>0</v>
      </c>
      <c r="G124" s="3">
        <v>1615.249</v>
      </c>
      <c r="H124" s="4" t="s">
        <v>1111</v>
      </c>
    </row>
    <row r="125" spans="1:8">
      <c r="A125" s="3">
        <v>58.4172</v>
      </c>
      <c r="B125" s="3">
        <v>778.894</v>
      </c>
      <c r="C125" s="3">
        <v>566.48</v>
      </c>
      <c r="D125" s="3">
        <v>32.4578</v>
      </c>
      <c r="E125" s="3">
        <v>254.4</v>
      </c>
      <c r="F125" s="3">
        <v>0</v>
      </c>
      <c r="G125" s="3">
        <v>1690.649</v>
      </c>
      <c r="H125" s="4" t="s">
        <v>1111</v>
      </c>
    </row>
    <row r="126" spans="1:8">
      <c r="A126" s="3">
        <v>58.4172</v>
      </c>
      <c r="B126" s="3">
        <v>778.894</v>
      </c>
      <c r="C126" s="3">
        <v>566.48</v>
      </c>
      <c r="D126" s="3">
        <v>32.4578</v>
      </c>
      <c r="E126" s="3">
        <v>179</v>
      </c>
      <c r="F126" s="3">
        <v>0</v>
      </c>
      <c r="G126" s="3">
        <v>1615.249</v>
      </c>
      <c r="H126" s="4" t="s">
        <v>1111</v>
      </c>
    </row>
    <row r="127" spans="1:8">
      <c r="A127" s="3">
        <v>58.4172</v>
      </c>
      <c r="B127" s="3">
        <v>778.894</v>
      </c>
      <c r="C127" s="3">
        <v>566.48</v>
      </c>
      <c r="D127" s="3">
        <v>32.4578</v>
      </c>
      <c r="E127" s="3">
        <v>254.4</v>
      </c>
      <c r="F127" s="3">
        <v>0</v>
      </c>
      <c r="G127" s="3">
        <v>1690.649</v>
      </c>
      <c r="H127" s="4" t="s">
        <v>1111</v>
      </c>
    </row>
    <row r="128" spans="1:8">
      <c r="A128" s="3">
        <v>58.4172</v>
      </c>
      <c r="B128" s="3">
        <v>778.894</v>
      </c>
      <c r="C128" s="3">
        <v>566.48</v>
      </c>
      <c r="D128" s="3">
        <v>32.4578</v>
      </c>
      <c r="E128" s="3">
        <v>254.4</v>
      </c>
      <c r="F128" s="3">
        <v>0</v>
      </c>
      <c r="G128" s="3">
        <v>1690.649</v>
      </c>
      <c r="H128" s="4" t="s">
        <v>1111</v>
      </c>
    </row>
    <row r="129" spans="1:8">
      <c r="A129" s="3">
        <v>58.4172</v>
      </c>
      <c r="B129" s="3">
        <v>778.894</v>
      </c>
      <c r="C129" s="3">
        <v>566.48</v>
      </c>
      <c r="D129" s="3">
        <v>32.4578</v>
      </c>
      <c r="E129" s="3">
        <v>254.4</v>
      </c>
      <c r="F129" s="3">
        <v>0</v>
      </c>
      <c r="G129" s="3">
        <v>1690.649</v>
      </c>
      <c r="H129" s="4" t="s">
        <v>1111</v>
      </c>
    </row>
    <row r="130" spans="1:8">
      <c r="A130" s="3">
        <v>58.4172</v>
      </c>
      <c r="B130" s="3">
        <v>778.894</v>
      </c>
      <c r="C130" s="3">
        <v>566.48</v>
      </c>
      <c r="D130" s="3">
        <v>32.4578</v>
      </c>
      <c r="E130" s="3">
        <v>254.4</v>
      </c>
      <c r="F130" s="3">
        <v>0</v>
      </c>
      <c r="G130" s="3">
        <v>1690.649</v>
      </c>
      <c r="H130" s="4" t="s">
        <v>1111</v>
      </c>
    </row>
    <row r="131" spans="1:8">
      <c r="A131" s="3">
        <v>58.4172</v>
      </c>
      <c r="B131" s="3">
        <v>778.894</v>
      </c>
      <c r="C131" s="3">
        <v>566.48</v>
      </c>
      <c r="D131" s="3">
        <v>32.4578</v>
      </c>
      <c r="E131" s="3">
        <v>318</v>
      </c>
      <c r="F131" s="3">
        <v>0</v>
      </c>
      <c r="G131" s="3">
        <v>1754.249</v>
      </c>
      <c r="H131" s="4" t="s">
        <v>1111</v>
      </c>
    </row>
    <row r="132" spans="1:8">
      <c r="A132" s="3">
        <v>58.4172</v>
      </c>
      <c r="B132" s="3">
        <v>778.894</v>
      </c>
      <c r="C132" s="3">
        <v>566.48</v>
      </c>
      <c r="D132" s="3">
        <v>32.4578</v>
      </c>
      <c r="E132" s="3">
        <v>179</v>
      </c>
      <c r="F132" s="3">
        <v>0</v>
      </c>
      <c r="G132" s="3">
        <v>1615.249</v>
      </c>
      <c r="H132" s="4" t="s">
        <v>1111</v>
      </c>
    </row>
    <row r="133" spans="1:8">
      <c r="A133" s="3">
        <v>58.4172</v>
      </c>
      <c r="B133" s="3">
        <v>778.894</v>
      </c>
      <c r="C133" s="3">
        <v>566.48</v>
      </c>
      <c r="D133" s="3">
        <v>32.4578</v>
      </c>
      <c r="E133" s="3">
        <v>0</v>
      </c>
      <c r="F133" s="3">
        <v>0</v>
      </c>
      <c r="G133" s="3">
        <v>1436.249</v>
      </c>
      <c r="H133" s="4" t="s">
        <v>1111</v>
      </c>
    </row>
    <row r="134" spans="1:8">
      <c r="A134" s="7">
        <v>58.4172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58.4172</v>
      </c>
      <c r="H134" s="8" t="s">
        <v>1111</v>
      </c>
    </row>
    <row r="135" spans="1:8">
      <c r="A135" s="3">
        <v>58.4172</v>
      </c>
      <c r="B135" s="3">
        <v>778.894</v>
      </c>
      <c r="C135" s="3">
        <v>566.48</v>
      </c>
      <c r="D135" s="3">
        <v>32.4578</v>
      </c>
      <c r="E135" s="3">
        <v>179</v>
      </c>
      <c r="F135" s="3">
        <v>0</v>
      </c>
      <c r="G135" s="3">
        <v>1615.249</v>
      </c>
      <c r="H135" s="4" t="s">
        <v>1111</v>
      </c>
    </row>
    <row r="136" spans="1:8">
      <c r="A136" s="3">
        <v>58.4172</v>
      </c>
      <c r="B136" s="3">
        <v>778.894</v>
      </c>
      <c r="C136" s="3">
        <v>0</v>
      </c>
      <c r="D136" s="3">
        <v>32.4578</v>
      </c>
      <c r="E136" s="3">
        <v>0</v>
      </c>
      <c r="F136" s="3">
        <v>0</v>
      </c>
      <c r="G136" s="3">
        <v>869.769</v>
      </c>
      <c r="H136" s="4" t="s">
        <v>1111</v>
      </c>
    </row>
    <row r="137" spans="1:8">
      <c r="A137" s="3">
        <v>58.4172</v>
      </c>
      <c r="B137" s="3">
        <v>778.894</v>
      </c>
      <c r="C137" s="3">
        <v>566.48</v>
      </c>
      <c r="D137" s="3">
        <v>32.4578</v>
      </c>
      <c r="E137" s="3">
        <v>179</v>
      </c>
      <c r="F137" s="3">
        <v>0</v>
      </c>
      <c r="G137" s="3">
        <v>1615.249</v>
      </c>
      <c r="H137" s="4" t="s">
        <v>1111</v>
      </c>
    </row>
    <row r="138" spans="1:8">
      <c r="A138" s="3">
        <v>58.4172</v>
      </c>
      <c r="B138" s="3">
        <v>778.894</v>
      </c>
      <c r="C138" s="3">
        <v>566.48</v>
      </c>
      <c r="D138" s="3">
        <v>32.4578</v>
      </c>
      <c r="E138" s="3">
        <v>254.4</v>
      </c>
      <c r="F138" s="3">
        <v>0</v>
      </c>
      <c r="G138" s="3">
        <v>1690.649</v>
      </c>
      <c r="H138" s="4" t="s">
        <v>1111</v>
      </c>
    </row>
    <row r="139" spans="1:8">
      <c r="A139" s="3">
        <v>58.4172</v>
      </c>
      <c r="B139" s="3">
        <v>778.894</v>
      </c>
      <c r="C139" s="3">
        <v>566.48</v>
      </c>
      <c r="D139" s="3">
        <v>32.4578</v>
      </c>
      <c r="E139" s="3">
        <v>254.4</v>
      </c>
      <c r="F139" s="3">
        <v>0</v>
      </c>
      <c r="G139" s="3">
        <v>1690.649</v>
      </c>
      <c r="H139" s="4" t="s">
        <v>1111</v>
      </c>
    </row>
    <row r="140" spans="1:8">
      <c r="A140" s="3">
        <v>58.4172</v>
      </c>
      <c r="B140" s="3">
        <v>778.894</v>
      </c>
      <c r="C140" s="3">
        <v>566.48</v>
      </c>
      <c r="D140" s="3">
        <v>32.4578</v>
      </c>
      <c r="E140" s="3">
        <v>179</v>
      </c>
      <c r="F140" s="3">
        <v>0</v>
      </c>
      <c r="G140" s="3">
        <v>1615.249</v>
      </c>
      <c r="H140" s="4" t="s">
        <v>1108</v>
      </c>
    </row>
    <row r="141" spans="1:8">
      <c r="A141" s="3">
        <v>58.4172</v>
      </c>
      <c r="B141" s="3">
        <v>778.894</v>
      </c>
      <c r="C141" s="3">
        <v>566.48</v>
      </c>
      <c r="D141" s="3">
        <v>32.4578</v>
      </c>
      <c r="E141" s="3">
        <v>179</v>
      </c>
      <c r="F141" s="3">
        <v>0</v>
      </c>
      <c r="G141" s="3">
        <v>1615.249</v>
      </c>
      <c r="H141" s="4" t="s">
        <v>1111</v>
      </c>
    </row>
    <row r="142" spans="1:8">
      <c r="A142" s="3">
        <v>58.4172</v>
      </c>
      <c r="B142" s="3">
        <v>778.894</v>
      </c>
      <c r="C142" s="3">
        <v>566.48</v>
      </c>
      <c r="D142" s="3">
        <v>32.4578</v>
      </c>
      <c r="E142" s="3">
        <v>179</v>
      </c>
      <c r="F142" s="3">
        <v>0</v>
      </c>
      <c r="G142" s="3">
        <v>1615.249</v>
      </c>
      <c r="H142" s="4" t="s">
        <v>1111</v>
      </c>
    </row>
    <row r="143" spans="1:8">
      <c r="A143" s="3">
        <v>58.4172</v>
      </c>
      <c r="B143" s="3">
        <v>778.894</v>
      </c>
      <c r="C143" s="3">
        <v>566.48</v>
      </c>
      <c r="D143" s="3">
        <v>32.4578</v>
      </c>
      <c r="E143" s="3">
        <v>179</v>
      </c>
      <c r="F143" s="3">
        <v>0</v>
      </c>
      <c r="G143" s="3">
        <v>1615.249</v>
      </c>
      <c r="H143" s="4" t="s">
        <v>1111</v>
      </c>
    </row>
    <row r="144" spans="1:8">
      <c r="A144" s="3">
        <v>58.4172</v>
      </c>
      <c r="B144" s="3">
        <v>778.894</v>
      </c>
      <c r="C144" s="3">
        <v>566.48</v>
      </c>
      <c r="D144" s="3">
        <v>32.4578</v>
      </c>
      <c r="E144" s="3">
        <v>179</v>
      </c>
      <c r="F144" s="3">
        <v>0</v>
      </c>
      <c r="G144" s="3">
        <v>1615.249</v>
      </c>
      <c r="H144" s="4" t="s">
        <v>1111</v>
      </c>
    </row>
    <row r="145" spans="1:8">
      <c r="A145" s="3">
        <v>58.4172</v>
      </c>
      <c r="B145" s="3">
        <v>778.894</v>
      </c>
      <c r="C145" s="3">
        <v>566.48</v>
      </c>
      <c r="D145" s="3">
        <v>32.4578</v>
      </c>
      <c r="E145" s="3">
        <v>179</v>
      </c>
      <c r="F145" s="3">
        <v>0</v>
      </c>
      <c r="G145" s="3">
        <v>1615.249</v>
      </c>
      <c r="H145" s="4" t="s">
        <v>1111</v>
      </c>
    </row>
    <row r="146" spans="1:8">
      <c r="A146" s="3">
        <v>58.4172</v>
      </c>
      <c r="B146" s="3">
        <v>778.894</v>
      </c>
      <c r="C146" s="3">
        <v>566.48</v>
      </c>
      <c r="D146" s="3">
        <v>32.4578</v>
      </c>
      <c r="E146" s="3">
        <v>179</v>
      </c>
      <c r="F146" s="3">
        <v>0</v>
      </c>
      <c r="G146" s="3">
        <v>1615.249</v>
      </c>
      <c r="H146" s="4" t="s">
        <v>1111</v>
      </c>
    </row>
    <row r="147" spans="1:8">
      <c r="A147" s="3">
        <v>58.4172</v>
      </c>
      <c r="B147" s="3">
        <v>778.894</v>
      </c>
      <c r="C147" s="3">
        <v>566.48</v>
      </c>
      <c r="D147" s="3">
        <v>32.4578</v>
      </c>
      <c r="E147" s="3">
        <v>179</v>
      </c>
      <c r="F147" s="3">
        <v>0</v>
      </c>
      <c r="G147" s="3">
        <v>1615.249</v>
      </c>
      <c r="H147" s="4" t="s">
        <v>1111</v>
      </c>
    </row>
    <row r="148" spans="1:8">
      <c r="A148" s="3">
        <v>58.4172</v>
      </c>
      <c r="B148" s="3">
        <v>778.894</v>
      </c>
      <c r="C148" s="3">
        <v>566.48</v>
      </c>
      <c r="D148" s="3">
        <v>32.4578</v>
      </c>
      <c r="E148" s="3">
        <v>179</v>
      </c>
      <c r="F148" s="3">
        <v>0</v>
      </c>
      <c r="G148" s="3">
        <v>1615.249</v>
      </c>
      <c r="H148" s="4" t="s">
        <v>1111</v>
      </c>
    </row>
    <row r="149" spans="1:8">
      <c r="A149" s="3">
        <v>58.4172</v>
      </c>
      <c r="B149" s="3">
        <v>778.894</v>
      </c>
      <c r="C149" s="3">
        <v>566.48</v>
      </c>
      <c r="D149" s="3">
        <v>32.4578</v>
      </c>
      <c r="E149" s="3">
        <v>179</v>
      </c>
      <c r="F149" s="3">
        <v>0</v>
      </c>
      <c r="G149" s="3">
        <v>1615.249</v>
      </c>
      <c r="H149" s="4" t="s">
        <v>1111</v>
      </c>
    </row>
    <row r="150" spans="1:8">
      <c r="A150" s="3">
        <v>58.4172</v>
      </c>
      <c r="B150" s="3">
        <v>778.894</v>
      </c>
      <c r="C150" s="3">
        <v>566.48</v>
      </c>
      <c r="D150" s="3">
        <v>32.4578</v>
      </c>
      <c r="E150" s="3">
        <v>179</v>
      </c>
      <c r="F150" s="3">
        <v>0</v>
      </c>
      <c r="G150" s="3">
        <v>1615.249</v>
      </c>
      <c r="H150" s="4" t="s">
        <v>1111</v>
      </c>
    </row>
    <row r="151" spans="1:8">
      <c r="A151" s="3">
        <v>58.4172</v>
      </c>
      <c r="B151" s="3">
        <v>778.894</v>
      </c>
      <c r="C151" s="3">
        <v>566.48</v>
      </c>
      <c r="D151" s="3">
        <v>32.4578</v>
      </c>
      <c r="E151" s="3">
        <v>179</v>
      </c>
      <c r="F151" s="3">
        <v>0</v>
      </c>
      <c r="G151" s="3">
        <v>1615.249</v>
      </c>
      <c r="H151" s="4" t="s">
        <v>1111</v>
      </c>
    </row>
    <row r="152" spans="1:8">
      <c r="A152" s="3">
        <v>58.4172</v>
      </c>
      <c r="B152" s="3">
        <v>778.894</v>
      </c>
      <c r="C152" s="3">
        <v>566.48</v>
      </c>
      <c r="D152" s="3">
        <v>32.4578</v>
      </c>
      <c r="E152" s="3">
        <v>179</v>
      </c>
      <c r="F152" s="3">
        <v>0</v>
      </c>
      <c r="G152" s="3">
        <v>1615.249</v>
      </c>
      <c r="H152" s="4" t="s">
        <v>1111</v>
      </c>
    </row>
    <row r="153" spans="1:8">
      <c r="A153" s="3">
        <v>58.4172</v>
      </c>
      <c r="B153" s="3">
        <v>778.894</v>
      </c>
      <c r="C153" s="3">
        <v>566.48</v>
      </c>
      <c r="D153" s="3">
        <v>32.4578</v>
      </c>
      <c r="E153" s="3">
        <v>179</v>
      </c>
      <c r="F153" s="3">
        <v>0</v>
      </c>
      <c r="G153" s="3">
        <v>1615.249</v>
      </c>
      <c r="H153" s="4" t="s">
        <v>1111</v>
      </c>
    </row>
    <row r="154" spans="1:8">
      <c r="A154" s="3">
        <v>58.4172</v>
      </c>
      <c r="B154" s="3">
        <v>778.894</v>
      </c>
      <c r="C154" s="3">
        <v>566.48</v>
      </c>
      <c r="D154" s="3">
        <v>32.4578</v>
      </c>
      <c r="E154" s="3">
        <v>179</v>
      </c>
      <c r="F154" s="3">
        <v>0</v>
      </c>
      <c r="G154" s="3">
        <v>1615.249</v>
      </c>
      <c r="H154" s="4" t="s">
        <v>1111</v>
      </c>
    </row>
    <row r="155" spans="1:8">
      <c r="A155" s="3">
        <v>58.4172</v>
      </c>
      <c r="B155" s="3">
        <v>778.894</v>
      </c>
      <c r="C155" s="3">
        <v>566.48</v>
      </c>
      <c r="D155" s="3">
        <v>32.4578</v>
      </c>
      <c r="E155" s="3">
        <v>179</v>
      </c>
      <c r="F155" s="3">
        <v>0</v>
      </c>
      <c r="G155" s="3">
        <v>1615.249</v>
      </c>
      <c r="H155" s="4" t="s">
        <v>1111</v>
      </c>
    </row>
    <row r="156" spans="1:8">
      <c r="A156" s="3">
        <v>58.4172</v>
      </c>
      <c r="B156" s="3">
        <v>778.894</v>
      </c>
      <c r="C156" s="3">
        <v>566.48</v>
      </c>
      <c r="D156" s="3">
        <v>32.4578</v>
      </c>
      <c r="E156" s="3">
        <v>179</v>
      </c>
      <c r="F156" s="3">
        <v>0</v>
      </c>
      <c r="G156" s="3">
        <v>1615.249</v>
      </c>
      <c r="H156" s="4" t="s">
        <v>1111</v>
      </c>
    </row>
    <row r="157" spans="1:8">
      <c r="A157" s="3">
        <v>58.4172</v>
      </c>
      <c r="B157" s="3">
        <v>778.894</v>
      </c>
      <c r="C157" s="3">
        <v>566.48</v>
      </c>
      <c r="D157" s="3">
        <v>32.4578</v>
      </c>
      <c r="E157" s="3">
        <v>179</v>
      </c>
      <c r="F157" s="3">
        <v>0</v>
      </c>
      <c r="G157" s="3">
        <v>1615.249</v>
      </c>
      <c r="H157" s="4" t="s">
        <v>1111</v>
      </c>
    </row>
    <row r="158" spans="1:8">
      <c r="A158" s="3">
        <v>58.4172</v>
      </c>
      <c r="B158" s="3">
        <v>778.894</v>
      </c>
      <c r="C158" s="3">
        <v>566.48</v>
      </c>
      <c r="D158" s="3">
        <v>32.4578</v>
      </c>
      <c r="E158" s="3">
        <v>0</v>
      </c>
      <c r="F158" s="3">
        <v>0</v>
      </c>
      <c r="G158" s="3">
        <v>1436.249</v>
      </c>
      <c r="H158" s="4" t="s">
        <v>1111</v>
      </c>
    </row>
    <row r="159" spans="1:8">
      <c r="A159" s="3">
        <v>58.4172</v>
      </c>
      <c r="B159" s="3">
        <v>778.894</v>
      </c>
      <c r="C159" s="3">
        <v>566.48</v>
      </c>
      <c r="D159" s="3">
        <v>32.4578</v>
      </c>
      <c r="E159" s="3">
        <v>179</v>
      </c>
      <c r="F159" s="3">
        <v>0</v>
      </c>
      <c r="G159" s="3">
        <v>1615.249</v>
      </c>
      <c r="H159" s="4" t="s">
        <v>1111</v>
      </c>
    </row>
    <row r="160" spans="1:8">
      <c r="A160" s="3">
        <v>58.4172</v>
      </c>
      <c r="B160" s="3">
        <v>778.894</v>
      </c>
      <c r="C160" s="3">
        <v>566.48</v>
      </c>
      <c r="D160" s="3">
        <v>32.4578</v>
      </c>
      <c r="E160" s="3">
        <v>179</v>
      </c>
      <c r="F160" s="3">
        <v>0</v>
      </c>
      <c r="G160" s="3">
        <v>1615.249</v>
      </c>
      <c r="H160" s="4" t="s">
        <v>1111</v>
      </c>
    </row>
    <row r="161" spans="1:8">
      <c r="A161" s="3">
        <v>58.4172</v>
      </c>
      <c r="B161" s="3">
        <v>778.894</v>
      </c>
      <c r="C161" s="3">
        <v>566.48</v>
      </c>
      <c r="D161" s="3">
        <v>32.4578</v>
      </c>
      <c r="E161" s="3">
        <v>179</v>
      </c>
      <c r="F161" s="3">
        <v>0</v>
      </c>
      <c r="G161" s="3">
        <v>1615.249</v>
      </c>
      <c r="H161" s="4" t="s">
        <v>1111</v>
      </c>
    </row>
    <row r="162" spans="1:8">
      <c r="A162" s="3">
        <v>58.4172</v>
      </c>
      <c r="B162" s="3">
        <v>778.894</v>
      </c>
      <c r="C162" s="3">
        <v>566.48</v>
      </c>
      <c r="D162" s="3">
        <v>32.4578</v>
      </c>
      <c r="E162" s="3">
        <v>179</v>
      </c>
      <c r="F162" s="3">
        <v>0</v>
      </c>
      <c r="G162" s="3">
        <v>1615.249</v>
      </c>
      <c r="H162" s="4" t="s">
        <v>1111</v>
      </c>
    </row>
    <row r="163" spans="1:8">
      <c r="A163" s="3">
        <v>58.4172</v>
      </c>
      <c r="B163" s="3">
        <v>778.894</v>
      </c>
      <c r="C163" s="3">
        <v>566.48</v>
      </c>
      <c r="D163" s="3">
        <v>32.4578</v>
      </c>
      <c r="E163" s="3">
        <v>179</v>
      </c>
      <c r="F163" s="3">
        <v>0</v>
      </c>
      <c r="G163" s="3">
        <v>1615.249</v>
      </c>
      <c r="H163" s="4" t="s">
        <v>1111</v>
      </c>
    </row>
    <row r="164" spans="1:8">
      <c r="A164" s="3">
        <v>58.4172</v>
      </c>
      <c r="B164" s="3">
        <v>778.894</v>
      </c>
      <c r="C164" s="3">
        <v>566.48</v>
      </c>
      <c r="D164" s="3">
        <v>32.4578</v>
      </c>
      <c r="E164" s="3">
        <v>179</v>
      </c>
      <c r="F164" s="3">
        <v>0</v>
      </c>
      <c r="G164" s="3">
        <v>1615.249</v>
      </c>
      <c r="H164" s="4" t="s">
        <v>1111</v>
      </c>
    </row>
    <row r="165" spans="1:8">
      <c r="A165" s="3">
        <v>58.4172</v>
      </c>
      <c r="B165" s="3">
        <v>778.894</v>
      </c>
      <c r="C165" s="3">
        <v>566.48</v>
      </c>
      <c r="D165" s="3">
        <v>32.4578</v>
      </c>
      <c r="E165" s="3">
        <v>179</v>
      </c>
      <c r="F165" s="3">
        <v>0</v>
      </c>
      <c r="G165" s="3">
        <v>1615.249</v>
      </c>
      <c r="H165" s="4" t="s">
        <v>1111</v>
      </c>
    </row>
    <row r="166" spans="1:8">
      <c r="A166" s="3">
        <v>58.4172</v>
      </c>
      <c r="B166" s="3">
        <v>778.894</v>
      </c>
      <c r="C166" s="3">
        <v>566.48</v>
      </c>
      <c r="D166" s="3">
        <v>32.4578</v>
      </c>
      <c r="E166" s="3">
        <v>179</v>
      </c>
      <c r="F166" s="3">
        <v>0</v>
      </c>
      <c r="G166" s="3">
        <v>1615.249</v>
      </c>
      <c r="H166" s="4" t="s">
        <v>1111</v>
      </c>
    </row>
    <row r="167" spans="1:8">
      <c r="A167" s="3">
        <v>58.4172</v>
      </c>
      <c r="B167" s="3">
        <v>778.894</v>
      </c>
      <c r="C167" s="3">
        <v>566.48</v>
      </c>
      <c r="D167" s="3">
        <v>32.4578</v>
      </c>
      <c r="E167" s="3">
        <v>179</v>
      </c>
      <c r="F167" s="3">
        <v>0</v>
      </c>
      <c r="G167" s="3">
        <v>1615.249</v>
      </c>
      <c r="H167" s="4" t="s">
        <v>1111</v>
      </c>
    </row>
    <row r="168" spans="1:8">
      <c r="A168" s="3">
        <v>58.4172</v>
      </c>
      <c r="B168" s="3">
        <v>778.894</v>
      </c>
      <c r="C168" s="3">
        <v>566.48</v>
      </c>
      <c r="D168" s="3">
        <v>32.4578</v>
      </c>
      <c r="E168" s="3">
        <v>179</v>
      </c>
      <c r="F168" s="3">
        <v>0</v>
      </c>
      <c r="G168" s="3">
        <v>1615.249</v>
      </c>
      <c r="H168" s="4" t="s">
        <v>1111</v>
      </c>
    </row>
    <row r="169" spans="1:8">
      <c r="A169" s="3">
        <v>58.4172</v>
      </c>
      <c r="B169" s="3">
        <v>778.894</v>
      </c>
      <c r="C169" s="3">
        <v>566.48</v>
      </c>
      <c r="D169" s="3">
        <v>32.4578</v>
      </c>
      <c r="E169" s="3">
        <v>179</v>
      </c>
      <c r="F169" s="3">
        <v>0</v>
      </c>
      <c r="G169" s="3">
        <v>1615.249</v>
      </c>
      <c r="H169" s="4" t="s">
        <v>1111</v>
      </c>
    </row>
    <row r="170" spans="1:8">
      <c r="A170" s="3">
        <v>58.4172</v>
      </c>
      <c r="B170" s="3">
        <v>778.894</v>
      </c>
      <c r="C170" s="3">
        <v>566.48</v>
      </c>
      <c r="D170" s="3">
        <v>32.4578</v>
      </c>
      <c r="E170" s="3">
        <v>179</v>
      </c>
      <c r="F170" s="3">
        <v>0</v>
      </c>
      <c r="G170" s="3">
        <v>1615.249</v>
      </c>
      <c r="H170" s="4" t="s">
        <v>1111</v>
      </c>
    </row>
    <row r="171" spans="1:8">
      <c r="A171" s="3">
        <v>58.4172</v>
      </c>
      <c r="B171" s="3">
        <v>778.894</v>
      </c>
      <c r="C171" s="3">
        <v>566.48</v>
      </c>
      <c r="D171" s="3">
        <v>32.4578</v>
      </c>
      <c r="E171" s="3">
        <v>179</v>
      </c>
      <c r="F171" s="3">
        <v>0</v>
      </c>
      <c r="G171" s="3">
        <v>1615.249</v>
      </c>
      <c r="H171" s="4" t="s">
        <v>1111</v>
      </c>
    </row>
    <row r="172" spans="1:8">
      <c r="A172" s="3">
        <v>58.4172</v>
      </c>
      <c r="B172" s="3">
        <v>778.894</v>
      </c>
      <c r="C172" s="3">
        <v>566.48</v>
      </c>
      <c r="D172" s="3">
        <v>32.4578</v>
      </c>
      <c r="E172" s="3">
        <v>179</v>
      </c>
      <c r="F172" s="3">
        <v>0</v>
      </c>
      <c r="G172" s="3">
        <v>1615.249</v>
      </c>
      <c r="H172" s="4" t="s">
        <v>1111</v>
      </c>
    </row>
    <row r="173" spans="1:8">
      <c r="A173" s="3">
        <v>58.4172</v>
      </c>
      <c r="B173" s="3">
        <v>778.894</v>
      </c>
      <c r="C173" s="3">
        <v>566.48</v>
      </c>
      <c r="D173" s="3">
        <v>32.4578</v>
      </c>
      <c r="E173" s="3">
        <v>179</v>
      </c>
      <c r="F173" s="3">
        <v>0</v>
      </c>
      <c r="G173" s="3">
        <v>1615.249</v>
      </c>
      <c r="H173" s="4" t="s">
        <v>1111</v>
      </c>
    </row>
    <row r="174" spans="1:8">
      <c r="A174" s="3">
        <v>58.4172</v>
      </c>
      <c r="B174" s="3">
        <v>778.894</v>
      </c>
      <c r="C174" s="3">
        <v>566.48</v>
      </c>
      <c r="D174" s="3">
        <v>32.4578</v>
      </c>
      <c r="E174" s="3">
        <v>179</v>
      </c>
      <c r="F174" s="3">
        <v>0</v>
      </c>
      <c r="G174" s="3">
        <v>1615.249</v>
      </c>
      <c r="H174" s="4" t="s">
        <v>1111</v>
      </c>
    </row>
    <row r="175" spans="1:8">
      <c r="A175" s="3">
        <v>58.4172</v>
      </c>
      <c r="B175" s="3">
        <v>778.894</v>
      </c>
      <c r="C175" s="3">
        <v>566.48</v>
      </c>
      <c r="D175" s="3">
        <v>32.4578</v>
      </c>
      <c r="E175" s="3">
        <v>179</v>
      </c>
      <c r="F175" s="3">
        <v>0</v>
      </c>
      <c r="G175" s="3">
        <v>1615.249</v>
      </c>
      <c r="H175" s="4" t="s">
        <v>1111</v>
      </c>
    </row>
    <row r="176" spans="1:8">
      <c r="A176" s="3">
        <v>58.4172</v>
      </c>
      <c r="B176" s="3">
        <v>778.894</v>
      </c>
      <c r="C176" s="3">
        <v>566.48</v>
      </c>
      <c r="D176" s="3">
        <v>32.4578</v>
      </c>
      <c r="E176" s="3">
        <v>179</v>
      </c>
      <c r="F176" s="3">
        <v>0</v>
      </c>
      <c r="G176" s="3">
        <v>1615.249</v>
      </c>
      <c r="H176" s="4" t="s">
        <v>1111</v>
      </c>
    </row>
    <row r="177" spans="1:8">
      <c r="A177" s="3">
        <v>58.4172</v>
      </c>
      <c r="B177" s="3">
        <v>778.894</v>
      </c>
      <c r="C177" s="3">
        <v>566.48</v>
      </c>
      <c r="D177" s="3">
        <v>32.4578</v>
      </c>
      <c r="E177" s="3">
        <v>179</v>
      </c>
      <c r="F177" s="3">
        <v>0</v>
      </c>
      <c r="G177" s="3">
        <v>1615.249</v>
      </c>
      <c r="H177" s="4" t="s">
        <v>1111</v>
      </c>
    </row>
    <row r="178" spans="1:8">
      <c r="A178" s="3">
        <v>58.4172</v>
      </c>
      <c r="B178" s="3">
        <v>778.894</v>
      </c>
      <c r="C178" s="3">
        <v>566.48</v>
      </c>
      <c r="D178" s="3">
        <v>32.4578</v>
      </c>
      <c r="E178" s="3">
        <v>179</v>
      </c>
      <c r="F178" s="3">
        <v>0</v>
      </c>
      <c r="G178" s="3">
        <v>1615.249</v>
      </c>
      <c r="H178" s="4" t="s">
        <v>1111</v>
      </c>
    </row>
    <row r="179" spans="1:8">
      <c r="A179" s="3">
        <v>58.4172</v>
      </c>
      <c r="B179" s="3">
        <v>778.894</v>
      </c>
      <c r="C179" s="3">
        <v>566.48</v>
      </c>
      <c r="D179" s="3">
        <v>32.4578</v>
      </c>
      <c r="E179" s="3">
        <v>179</v>
      </c>
      <c r="F179" s="3">
        <v>0</v>
      </c>
      <c r="G179" s="3">
        <v>1615.249</v>
      </c>
      <c r="H179" s="4" t="s">
        <v>1111</v>
      </c>
    </row>
    <row r="180" spans="1:8">
      <c r="A180" s="3">
        <v>58.4172</v>
      </c>
      <c r="B180" s="3">
        <v>778.894</v>
      </c>
      <c r="C180" s="3">
        <v>566.48</v>
      </c>
      <c r="D180" s="3">
        <v>32.4578</v>
      </c>
      <c r="E180" s="3">
        <v>179</v>
      </c>
      <c r="F180" s="3">
        <v>0</v>
      </c>
      <c r="G180" s="3">
        <v>1615.249</v>
      </c>
      <c r="H180" s="4" t="s">
        <v>1111</v>
      </c>
    </row>
    <row r="181" spans="1:8">
      <c r="A181" s="3">
        <v>58.4172</v>
      </c>
      <c r="B181" s="3">
        <v>778.894</v>
      </c>
      <c r="C181" s="3">
        <v>566.48</v>
      </c>
      <c r="D181" s="3">
        <v>32.4578</v>
      </c>
      <c r="E181" s="3">
        <v>179</v>
      </c>
      <c r="F181" s="3">
        <v>0</v>
      </c>
      <c r="G181" s="3">
        <v>1615.249</v>
      </c>
      <c r="H181" s="4" t="s">
        <v>1111</v>
      </c>
    </row>
    <row r="182" spans="1:8">
      <c r="A182" s="3">
        <v>58.4172</v>
      </c>
      <c r="B182" s="3">
        <v>778.894</v>
      </c>
      <c r="C182" s="3">
        <v>566.48</v>
      </c>
      <c r="D182" s="3">
        <v>32.4578</v>
      </c>
      <c r="E182" s="3">
        <v>179</v>
      </c>
      <c r="F182" s="3">
        <v>0</v>
      </c>
      <c r="G182" s="3">
        <v>1615.249</v>
      </c>
      <c r="H182" s="4" t="s">
        <v>1111</v>
      </c>
    </row>
    <row r="183" spans="1:8">
      <c r="A183" s="3">
        <v>58.4172</v>
      </c>
      <c r="B183" s="3">
        <v>778.894</v>
      </c>
      <c r="C183" s="3">
        <v>566.48</v>
      </c>
      <c r="D183" s="3">
        <v>32.4578</v>
      </c>
      <c r="E183" s="3">
        <v>179</v>
      </c>
      <c r="F183" s="3">
        <v>0</v>
      </c>
      <c r="G183" s="3">
        <v>1615.249</v>
      </c>
      <c r="H183" s="4" t="s">
        <v>1111</v>
      </c>
    </row>
    <row r="184" spans="1:8">
      <c r="A184" s="3">
        <v>58.4172</v>
      </c>
      <c r="B184" s="3">
        <v>778.894</v>
      </c>
      <c r="C184" s="3">
        <v>566.48</v>
      </c>
      <c r="D184" s="3">
        <v>32.4578</v>
      </c>
      <c r="E184" s="3">
        <v>179</v>
      </c>
      <c r="F184" s="3">
        <v>0</v>
      </c>
      <c r="G184" s="3">
        <v>1615.249</v>
      </c>
      <c r="H184" s="4" t="s">
        <v>1111</v>
      </c>
    </row>
    <row r="185" spans="1:8">
      <c r="A185" s="3">
        <v>58.4172</v>
      </c>
      <c r="B185" s="3">
        <v>778.894</v>
      </c>
      <c r="C185" s="3">
        <v>566.48</v>
      </c>
      <c r="D185" s="3">
        <v>32.4578</v>
      </c>
      <c r="E185" s="3">
        <v>179</v>
      </c>
      <c r="F185" s="3">
        <v>0</v>
      </c>
      <c r="G185" s="3">
        <v>1615.249</v>
      </c>
      <c r="H185" s="4" t="s">
        <v>1111</v>
      </c>
    </row>
    <row r="186" spans="1:8">
      <c r="A186" s="3">
        <v>58.4172</v>
      </c>
      <c r="B186" s="3">
        <v>778.894</v>
      </c>
      <c r="C186" s="3">
        <v>566.48</v>
      </c>
      <c r="D186" s="3">
        <v>32.4578</v>
      </c>
      <c r="E186" s="3">
        <v>179</v>
      </c>
      <c r="F186" s="3">
        <v>0</v>
      </c>
      <c r="G186" s="3">
        <v>1615.249</v>
      </c>
      <c r="H186" s="4" t="s">
        <v>1111</v>
      </c>
    </row>
    <row r="187" spans="1:8">
      <c r="A187" s="3">
        <v>58.4172</v>
      </c>
      <c r="B187" s="3">
        <v>778.894</v>
      </c>
      <c r="C187" s="3">
        <v>566.48</v>
      </c>
      <c r="D187" s="3">
        <v>32.4578</v>
      </c>
      <c r="E187" s="3">
        <v>179</v>
      </c>
      <c r="F187" s="3">
        <v>0</v>
      </c>
      <c r="G187" s="3">
        <v>1615.249</v>
      </c>
      <c r="H187" s="4" t="s">
        <v>1111</v>
      </c>
    </row>
    <row r="188" spans="1:8">
      <c r="A188" s="3">
        <v>58.4172</v>
      </c>
      <c r="B188" s="3">
        <v>778.894</v>
      </c>
      <c r="C188" s="3">
        <v>566.48</v>
      </c>
      <c r="D188" s="3">
        <v>32.4578</v>
      </c>
      <c r="E188" s="3">
        <v>179</v>
      </c>
      <c r="F188" s="3">
        <v>0</v>
      </c>
      <c r="G188" s="3">
        <v>1615.249</v>
      </c>
      <c r="H188" s="4" t="s">
        <v>1111</v>
      </c>
    </row>
    <row r="189" spans="1:8">
      <c r="A189" s="3">
        <v>58.4172</v>
      </c>
      <c r="B189" s="3">
        <v>778.894</v>
      </c>
      <c r="C189" s="3">
        <v>566.48</v>
      </c>
      <c r="D189" s="3">
        <v>32.4578</v>
      </c>
      <c r="E189" s="3">
        <v>179</v>
      </c>
      <c r="F189" s="3">
        <v>0</v>
      </c>
      <c r="G189" s="3">
        <v>1615.249</v>
      </c>
      <c r="H189" s="4" t="s">
        <v>1111</v>
      </c>
    </row>
    <row r="190" spans="1:8">
      <c r="A190" s="3">
        <v>58.4172</v>
      </c>
      <c r="B190" s="3">
        <v>778.894</v>
      </c>
      <c r="C190" s="3">
        <v>566.48</v>
      </c>
      <c r="D190" s="3">
        <v>32.4578</v>
      </c>
      <c r="E190" s="3">
        <v>179</v>
      </c>
      <c r="F190" s="3">
        <v>0</v>
      </c>
      <c r="G190" s="3">
        <v>1615.249</v>
      </c>
      <c r="H190" s="4" t="s">
        <v>1111</v>
      </c>
    </row>
    <row r="191" spans="1:8">
      <c r="A191" s="3">
        <v>58.4172</v>
      </c>
      <c r="B191" s="3">
        <v>778.894</v>
      </c>
      <c r="C191" s="3">
        <v>566.48</v>
      </c>
      <c r="D191" s="3">
        <v>32.4578</v>
      </c>
      <c r="E191" s="3">
        <v>179</v>
      </c>
      <c r="F191" s="3">
        <v>0</v>
      </c>
      <c r="G191" s="3">
        <v>1615.249</v>
      </c>
      <c r="H191" s="4" t="s">
        <v>1111</v>
      </c>
    </row>
    <row r="192" spans="1:8">
      <c r="A192" s="3">
        <v>58.4172</v>
      </c>
      <c r="B192" s="3">
        <v>778.894</v>
      </c>
      <c r="C192" s="3">
        <v>566.48</v>
      </c>
      <c r="D192" s="3">
        <v>32.4578</v>
      </c>
      <c r="E192" s="3">
        <v>179</v>
      </c>
      <c r="F192" s="3">
        <v>0</v>
      </c>
      <c r="G192" s="3">
        <v>1615.249</v>
      </c>
      <c r="H192" s="4" t="s">
        <v>1111</v>
      </c>
    </row>
    <row r="193" spans="1:8">
      <c r="A193" s="3">
        <v>58.4172</v>
      </c>
      <c r="B193" s="3">
        <v>778.894</v>
      </c>
      <c r="C193" s="3">
        <v>566.48</v>
      </c>
      <c r="D193" s="3">
        <v>32.4578</v>
      </c>
      <c r="E193" s="3">
        <v>179</v>
      </c>
      <c r="F193" s="3">
        <v>0</v>
      </c>
      <c r="G193" s="3">
        <v>1615.249</v>
      </c>
      <c r="H193" s="4" t="s">
        <v>1111</v>
      </c>
    </row>
    <row r="194" spans="1:8">
      <c r="A194" s="3">
        <v>58.4172</v>
      </c>
      <c r="B194" s="3">
        <v>778.894</v>
      </c>
      <c r="C194" s="3">
        <v>566.48</v>
      </c>
      <c r="D194" s="3">
        <v>32.4578</v>
      </c>
      <c r="E194" s="3">
        <v>179</v>
      </c>
      <c r="F194" s="3">
        <v>0</v>
      </c>
      <c r="G194" s="3">
        <v>1615.249</v>
      </c>
      <c r="H194" s="4" t="s">
        <v>1111</v>
      </c>
    </row>
    <row r="195" spans="1:8">
      <c r="A195" s="3">
        <v>58.4172</v>
      </c>
      <c r="B195" s="3">
        <v>778.894</v>
      </c>
      <c r="C195" s="3">
        <v>566.48</v>
      </c>
      <c r="D195" s="3">
        <v>32.4578</v>
      </c>
      <c r="E195" s="3">
        <v>179</v>
      </c>
      <c r="F195" s="3">
        <v>0</v>
      </c>
      <c r="G195" s="3">
        <v>1615.249</v>
      </c>
      <c r="H195" s="4" t="s">
        <v>1111</v>
      </c>
    </row>
    <row r="196" spans="1:8">
      <c r="A196" s="3">
        <v>58.4172</v>
      </c>
      <c r="B196" s="3">
        <v>778.894</v>
      </c>
      <c r="C196" s="3">
        <v>566.48</v>
      </c>
      <c r="D196" s="3">
        <v>32.4578</v>
      </c>
      <c r="E196" s="3">
        <v>418</v>
      </c>
      <c r="F196" s="3">
        <v>0</v>
      </c>
      <c r="G196" s="3">
        <v>1854.249</v>
      </c>
      <c r="H196" s="4" t="s">
        <v>1111</v>
      </c>
    </row>
    <row r="197" spans="1:8">
      <c r="A197" s="3">
        <v>58.4172</v>
      </c>
      <c r="B197" s="3">
        <v>778.894</v>
      </c>
      <c r="C197" s="3">
        <v>566.48</v>
      </c>
      <c r="D197" s="3">
        <v>32.4578</v>
      </c>
      <c r="E197" s="3">
        <v>418</v>
      </c>
      <c r="F197" s="3">
        <v>0</v>
      </c>
      <c r="G197" s="3">
        <v>1854.249</v>
      </c>
      <c r="H197" s="4" t="s">
        <v>1111</v>
      </c>
    </row>
    <row r="198" spans="1:8">
      <c r="A198" s="3">
        <v>58.4172</v>
      </c>
      <c r="B198" s="3">
        <v>778.894</v>
      </c>
      <c r="C198" s="3">
        <v>566.48</v>
      </c>
      <c r="D198" s="3">
        <v>32.4578</v>
      </c>
      <c r="E198" s="3">
        <v>418</v>
      </c>
      <c r="F198" s="3">
        <v>0</v>
      </c>
      <c r="G198" s="3">
        <v>1854.249</v>
      </c>
      <c r="H198" s="4" t="s">
        <v>1111</v>
      </c>
    </row>
    <row r="199" spans="1:8">
      <c r="A199" s="3">
        <v>58.4172</v>
      </c>
      <c r="B199" s="3">
        <v>778.894</v>
      </c>
      <c r="C199" s="3">
        <v>566.48</v>
      </c>
      <c r="D199" s="3">
        <v>32.4578</v>
      </c>
      <c r="E199" s="3">
        <v>418</v>
      </c>
      <c r="F199" s="3">
        <v>0</v>
      </c>
      <c r="G199" s="3">
        <v>1854.249</v>
      </c>
      <c r="H199" s="4" t="s">
        <v>1110</v>
      </c>
    </row>
    <row r="200" spans="1:8">
      <c r="A200" s="3">
        <v>58.4172</v>
      </c>
      <c r="B200" s="3">
        <v>778.894</v>
      </c>
      <c r="C200" s="3">
        <v>566.48</v>
      </c>
      <c r="D200" s="3">
        <v>32.4578</v>
      </c>
      <c r="E200" s="3">
        <v>418</v>
      </c>
      <c r="F200" s="3">
        <v>0</v>
      </c>
      <c r="G200" s="3">
        <v>1854.249</v>
      </c>
      <c r="H200" s="4" t="s">
        <v>1111</v>
      </c>
    </row>
    <row r="201" spans="1:8">
      <c r="A201" s="3">
        <v>58.4172</v>
      </c>
      <c r="B201" s="3">
        <v>778.894</v>
      </c>
      <c r="C201" s="3">
        <v>566.48</v>
      </c>
      <c r="D201" s="3">
        <v>32.4578</v>
      </c>
      <c r="E201" s="3">
        <v>418</v>
      </c>
      <c r="F201" s="3">
        <v>0</v>
      </c>
      <c r="G201" s="3">
        <v>1854.249</v>
      </c>
      <c r="H201" s="4" t="s">
        <v>1111</v>
      </c>
    </row>
    <row r="202" spans="1:8">
      <c r="A202" s="3">
        <v>58.4172</v>
      </c>
      <c r="B202" s="3">
        <v>778.894</v>
      </c>
      <c r="C202" s="3">
        <v>566.48</v>
      </c>
      <c r="D202" s="3">
        <v>32.4578</v>
      </c>
      <c r="E202" s="3">
        <v>179</v>
      </c>
      <c r="F202" s="3">
        <v>0</v>
      </c>
      <c r="G202" s="3">
        <v>1615.249</v>
      </c>
      <c r="H202" s="4" t="s">
        <v>1111</v>
      </c>
    </row>
    <row r="203" spans="1:8">
      <c r="A203" s="3">
        <v>58.4172</v>
      </c>
      <c r="B203" s="3">
        <v>778.894</v>
      </c>
      <c r="C203" s="3">
        <v>566.48</v>
      </c>
      <c r="D203" s="3">
        <v>32.4578</v>
      </c>
      <c r="E203" s="3">
        <v>179</v>
      </c>
      <c r="F203" s="3">
        <v>0</v>
      </c>
      <c r="G203" s="3">
        <v>1615.249</v>
      </c>
      <c r="H203" s="4" t="s">
        <v>1111</v>
      </c>
    </row>
    <row r="204" spans="1:8">
      <c r="A204" s="3">
        <v>58.4172</v>
      </c>
      <c r="B204" s="3">
        <v>778.894</v>
      </c>
      <c r="C204" s="3">
        <v>566.48</v>
      </c>
      <c r="D204" s="3">
        <v>32.4578</v>
      </c>
      <c r="E204" s="3">
        <v>179</v>
      </c>
      <c r="F204" s="3">
        <v>0</v>
      </c>
      <c r="G204" s="3">
        <v>1615.249</v>
      </c>
      <c r="H204" s="4" t="s">
        <v>1111</v>
      </c>
    </row>
    <row r="205" spans="1:8">
      <c r="A205" s="3">
        <v>58.4172</v>
      </c>
      <c r="B205" s="3">
        <v>778.894</v>
      </c>
      <c r="C205" s="3">
        <v>566.48</v>
      </c>
      <c r="D205" s="3">
        <v>32.4578</v>
      </c>
      <c r="E205" s="3">
        <v>179</v>
      </c>
      <c r="F205" s="3">
        <v>0</v>
      </c>
      <c r="G205" s="3">
        <v>1615.249</v>
      </c>
      <c r="H205" s="4" t="s">
        <v>1111</v>
      </c>
    </row>
    <row r="206" spans="1:8">
      <c r="A206" s="3">
        <v>58.4172</v>
      </c>
      <c r="B206" s="3">
        <v>778.894</v>
      </c>
      <c r="C206" s="3">
        <v>566.48</v>
      </c>
      <c r="D206" s="3">
        <v>32.4578</v>
      </c>
      <c r="E206" s="3">
        <v>179</v>
      </c>
      <c r="F206" s="3">
        <v>0</v>
      </c>
      <c r="G206" s="3">
        <v>1615.249</v>
      </c>
      <c r="H206" s="4" t="s">
        <v>1111</v>
      </c>
    </row>
    <row r="207" spans="1:8">
      <c r="A207" s="3">
        <v>58.4172</v>
      </c>
      <c r="B207" s="3">
        <v>778.894</v>
      </c>
      <c r="C207" s="3">
        <v>566.48</v>
      </c>
      <c r="D207" s="3">
        <v>32.4578</v>
      </c>
      <c r="E207" s="3">
        <v>0</v>
      </c>
      <c r="F207" s="3">
        <v>0</v>
      </c>
      <c r="G207" s="3">
        <v>1436.249</v>
      </c>
      <c r="H207" s="4" t="s">
        <v>1111</v>
      </c>
    </row>
    <row r="208" spans="1:8">
      <c r="A208" s="3">
        <v>58.4172</v>
      </c>
      <c r="B208" s="3">
        <v>778.894</v>
      </c>
      <c r="C208" s="3">
        <v>566.48</v>
      </c>
      <c r="D208" s="3">
        <v>32.4578</v>
      </c>
      <c r="E208" s="3">
        <v>179</v>
      </c>
      <c r="F208" s="3">
        <v>0</v>
      </c>
      <c r="G208" s="3">
        <v>1615.249</v>
      </c>
      <c r="H208" s="4" t="s">
        <v>1111</v>
      </c>
    </row>
    <row r="209" spans="1:8">
      <c r="A209" s="3">
        <v>58.4172</v>
      </c>
      <c r="B209" s="3">
        <v>778.894</v>
      </c>
      <c r="C209" s="3">
        <v>566.48</v>
      </c>
      <c r="D209" s="3">
        <v>32.4578</v>
      </c>
      <c r="E209" s="3">
        <v>179</v>
      </c>
      <c r="F209" s="3">
        <v>0</v>
      </c>
      <c r="G209" s="3">
        <v>1615.249</v>
      </c>
      <c r="H209" s="4" t="s">
        <v>1111</v>
      </c>
    </row>
    <row r="210" spans="1:8">
      <c r="A210" s="3">
        <v>58.4172</v>
      </c>
      <c r="B210" s="3">
        <v>778.894</v>
      </c>
      <c r="C210" s="3">
        <v>566.48</v>
      </c>
      <c r="D210" s="3">
        <v>32.4578</v>
      </c>
      <c r="E210" s="3">
        <v>179</v>
      </c>
      <c r="F210" s="3">
        <v>0</v>
      </c>
      <c r="G210" s="3">
        <v>1615.249</v>
      </c>
      <c r="H210" s="4" t="s">
        <v>1111</v>
      </c>
    </row>
    <row r="211" spans="1:8">
      <c r="A211" s="3">
        <v>58.4172</v>
      </c>
      <c r="B211" s="3">
        <v>778.894</v>
      </c>
      <c r="C211" s="3">
        <v>566.48</v>
      </c>
      <c r="D211" s="3">
        <v>32.4578</v>
      </c>
      <c r="E211" s="3">
        <v>179</v>
      </c>
      <c r="F211" s="3">
        <v>0</v>
      </c>
      <c r="G211" s="3">
        <v>1615.249</v>
      </c>
      <c r="H211" s="4" t="s">
        <v>1111</v>
      </c>
    </row>
    <row r="212" spans="1:8">
      <c r="A212" s="3">
        <v>58.4172</v>
      </c>
      <c r="B212" s="3">
        <v>778.894</v>
      </c>
      <c r="C212" s="3">
        <v>566.48</v>
      </c>
      <c r="D212" s="3">
        <v>32.4578</v>
      </c>
      <c r="E212" s="3">
        <v>179</v>
      </c>
      <c r="F212" s="3">
        <v>0</v>
      </c>
      <c r="G212" s="3">
        <v>1615.249</v>
      </c>
      <c r="H212" s="4" t="s">
        <v>1111</v>
      </c>
    </row>
    <row r="213" spans="1:8">
      <c r="A213" s="3">
        <v>58.4172</v>
      </c>
      <c r="B213" s="3">
        <v>778.894</v>
      </c>
      <c r="C213" s="3">
        <v>566.48</v>
      </c>
      <c r="D213" s="3">
        <v>32.4578</v>
      </c>
      <c r="E213" s="3">
        <v>179</v>
      </c>
      <c r="F213" s="3">
        <v>0</v>
      </c>
      <c r="G213" s="3">
        <v>1615.249</v>
      </c>
      <c r="H213" s="4" t="s">
        <v>1111</v>
      </c>
    </row>
    <row r="214" spans="1:8">
      <c r="A214" s="3">
        <v>58.4172</v>
      </c>
      <c r="B214" s="3">
        <v>778.894</v>
      </c>
      <c r="C214" s="3">
        <v>566.48</v>
      </c>
      <c r="D214" s="3">
        <v>32.4578</v>
      </c>
      <c r="E214" s="3">
        <v>179</v>
      </c>
      <c r="F214" s="3">
        <v>0</v>
      </c>
      <c r="G214" s="3">
        <v>1615.249</v>
      </c>
      <c r="H214" s="4" t="s">
        <v>1111</v>
      </c>
    </row>
    <row r="215" spans="1:8">
      <c r="A215" s="3">
        <v>58.4172</v>
      </c>
      <c r="B215" s="3">
        <v>778.894</v>
      </c>
      <c r="C215" s="3">
        <v>566.48</v>
      </c>
      <c r="D215" s="3">
        <v>32.4578</v>
      </c>
      <c r="E215" s="3">
        <v>0</v>
      </c>
      <c r="F215" s="3">
        <v>0</v>
      </c>
      <c r="G215" s="3">
        <v>1436.249</v>
      </c>
      <c r="H215" s="4" t="s">
        <v>1111</v>
      </c>
    </row>
    <row r="216" spans="1:8">
      <c r="A216" s="3">
        <v>58.4172</v>
      </c>
      <c r="B216" s="3">
        <v>778.894</v>
      </c>
      <c r="C216" s="3">
        <v>566.48</v>
      </c>
      <c r="D216" s="3">
        <v>32.4578</v>
      </c>
      <c r="E216" s="3">
        <v>179</v>
      </c>
      <c r="F216" s="3">
        <v>0</v>
      </c>
      <c r="G216" s="3">
        <v>1615.249</v>
      </c>
      <c r="H216" s="4" t="s">
        <v>1111</v>
      </c>
    </row>
    <row r="217" spans="1:8">
      <c r="A217" s="3">
        <v>58.4172</v>
      </c>
      <c r="B217" s="3">
        <v>778.894</v>
      </c>
      <c r="C217" s="3">
        <v>566.48</v>
      </c>
      <c r="D217" s="3">
        <v>32.4578</v>
      </c>
      <c r="E217" s="3">
        <v>318</v>
      </c>
      <c r="F217" s="3">
        <v>0</v>
      </c>
      <c r="G217" s="3">
        <v>1754.249</v>
      </c>
      <c r="H217" s="4" t="s">
        <v>1108</v>
      </c>
    </row>
    <row r="218" spans="1:8">
      <c r="A218" s="3">
        <v>58.4172</v>
      </c>
      <c r="B218" s="3">
        <v>778.894</v>
      </c>
      <c r="C218" s="3">
        <v>566.48</v>
      </c>
      <c r="D218" s="3">
        <v>32.4578</v>
      </c>
      <c r="E218" s="3">
        <v>318</v>
      </c>
      <c r="F218" s="3">
        <v>0</v>
      </c>
      <c r="G218" s="3">
        <v>1754.249</v>
      </c>
      <c r="H218" s="4" t="s">
        <v>1110</v>
      </c>
    </row>
    <row r="219" spans="1:8">
      <c r="A219" s="3">
        <v>58.4172</v>
      </c>
      <c r="B219" s="3">
        <v>778.894</v>
      </c>
      <c r="C219" s="3">
        <v>566.48</v>
      </c>
      <c r="D219" s="3">
        <v>32.4578</v>
      </c>
      <c r="E219" s="3">
        <v>318</v>
      </c>
      <c r="F219" s="3">
        <v>0</v>
      </c>
      <c r="G219" s="3">
        <v>1754.249</v>
      </c>
      <c r="H219" s="4" t="s">
        <v>1108</v>
      </c>
    </row>
    <row r="220" spans="1:8">
      <c r="A220" s="3">
        <v>58.4172</v>
      </c>
      <c r="B220" s="3">
        <v>778.894</v>
      </c>
      <c r="C220" s="3">
        <v>566.48</v>
      </c>
      <c r="D220" s="3">
        <v>32.4578</v>
      </c>
      <c r="E220" s="3">
        <v>179</v>
      </c>
      <c r="F220" s="3">
        <v>0</v>
      </c>
      <c r="G220" s="3">
        <v>1615.249</v>
      </c>
      <c r="H220" s="4" t="s">
        <v>1111</v>
      </c>
    </row>
    <row r="221" spans="1:8">
      <c r="A221" s="3">
        <v>58.4172</v>
      </c>
      <c r="B221" s="3">
        <v>778.894</v>
      </c>
      <c r="C221" s="3">
        <v>566.48</v>
      </c>
      <c r="D221" s="3">
        <v>32.4578</v>
      </c>
      <c r="E221" s="3">
        <v>179</v>
      </c>
      <c r="F221" s="3">
        <v>0</v>
      </c>
      <c r="G221" s="3">
        <v>1615.249</v>
      </c>
      <c r="H221" s="4" t="s">
        <v>1111</v>
      </c>
    </row>
    <row r="222" spans="1:8">
      <c r="A222" s="3">
        <v>68.76</v>
      </c>
      <c r="B222" s="3">
        <v>916.8</v>
      </c>
      <c r="C222" s="3">
        <v>566.48</v>
      </c>
      <c r="D222" s="3">
        <v>38.2</v>
      </c>
      <c r="E222" s="3">
        <v>418</v>
      </c>
      <c r="F222" s="3">
        <v>0</v>
      </c>
      <c r="G222" s="3">
        <v>2008.24</v>
      </c>
      <c r="H222" s="4" t="s">
        <v>1112</v>
      </c>
    </row>
    <row r="223" spans="1:8">
      <c r="A223" s="3">
        <v>58.4172</v>
      </c>
      <c r="B223" s="3">
        <v>778.92</v>
      </c>
      <c r="C223" s="3">
        <v>566.48</v>
      </c>
      <c r="D223" s="3">
        <v>32.4578</v>
      </c>
      <c r="E223" s="3">
        <v>179</v>
      </c>
      <c r="F223" s="3">
        <v>0</v>
      </c>
      <c r="G223" s="3">
        <v>1615.275</v>
      </c>
      <c r="H223" s="4" t="s">
        <v>1111</v>
      </c>
    </row>
    <row r="224" spans="1:8">
      <c r="A224" s="3">
        <v>58.4172</v>
      </c>
      <c r="B224" s="3">
        <v>778.92</v>
      </c>
      <c r="C224" s="3">
        <v>566.48</v>
      </c>
      <c r="D224" s="3">
        <v>32.4578</v>
      </c>
      <c r="E224" s="3">
        <v>179</v>
      </c>
      <c r="F224" s="3">
        <v>0</v>
      </c>
      <c r="G224" s="3">
        <v>1615.275</v>
      </c>
      <c r="H224" s="4" t="s">
        <v>1111</v>
      </c>
    </row>
    <row r="225" spans="1:8">
      <c r="A225" s="3">
        <v>58.4172</v>
      </c>
      <c r="B225" s="3">
        <v>778.92</v>
      </c>
      <c r="C225" s="3">
        <v>566.48</v>
      </c>
      <c r="D225" s="3">
        <v>32.4578</v>
      </c>
      <c r="E225" s="3">
        <v>179</v>
      </c>
      <c r="F225" s="3">
        <v>0</v>
      </c>
      <c r="G225" s="3">
        <v>1615.275</v>
      </c>
      <c r="H225" s="4" t="s">
        <v>1111</v>
      </c>
    </row>
    <row r="226" spans="1:8">
      <c r="A226" s="3">
        <v>58.4172</v>
      </c>
      <c r="B226" s="3">
        <v>778.92</v>
      </c>
      <c r="C226" s="3">
        <v>566.48</v>
      </c>
      <c r="D226" s="3">
        <v>32.4578</v>
      </c>
      <c r="E226" s="3">
        <v>179</v>
      </c>
      <c r="F226" s="3">
        <v>0</v>
      </c>
      <c r="G226" s="3">
        <v>1615.275</v>
      </c>
      <c r="H226" s="4" t="s">
        <v>1111</v>
      </c>
    </row>
    <row r="227" spans="1:8">
      <c r="A227" s="3">
        <v>58.4172</v>
      </c>
      <c r="B227" s="3">
        <v>778.92</v>
      </c>
      <c r="C227" s="3">
        <v>566.48</v>
      </c>
      <c r="D227" s="3">
        <v>32.4578</v>
      </c>
      <c r="E227" s="3">
        <v>179</v>
      </c>
      <c r="F227" s="3">
        <v>0</v>
      </c>
      <c r="G227" s="3">
        <v>1615.275</v>
      </c>
      <c r="H227" s="4" t="s">
        <v>1111</v>
      </c>
    </row>
    <row r="228" spans="1:8">
      <c r="A228" s="3">
        <v>58.4172</v>
      </c>
      <c r="B228" s="3">
        <v>778.92</v>
      </c>
      <c r="C228" s="3">
        <v>566.48</v>
      </c>
      <c r="D228" s="3">
        <v>32.4578</v>
      </c>
      <c r="E228" s="3">
        <v>179</v>
      </c>
      <c r="F228" s="3">
        <v>0</v>
      </c>
      <c r="G228" s="3">
        <v>1615.275</v>
      </c>
      <c r="H228" s="4" t="s">
        <v>1111</v>
      </c>
    </row>
    <row r="229" spans="1:8">
      <c r="A229" s="3">
        <v>58.4172</v>
      </c>
      <c r="B229" s="3">
        <v>778.92</v>
      </c>
      <c r="C229" s="3">
        <v>566.48</v>
      </c>
      <c r="D229" s="3">
        <v>32.4578</v>
      </c>
      <c r="E229" s="3">
        <v>179</v>
      </c>
      <c r="F229" s="3">
        <v>0</v>
      </c>
      <c r="G229" s="3">
        <v>1615.275</v>
      </c>
      <c r="H229" s="4" t="s">
        <v>1110</v>
      </c>
    </row>
    <row r="230" spans="1:8">
      <c r="A230" s="3">
        <v>58.4172</v>
      </c>
      <c r="B230" s="3">
        <v>778.92</v>
      </c>
      <c r="C230" s="3">
        <v>566.48</v>
      </c>
      <c r="D230" s="3">
        <v>32.4578</v>
      </c>
      <c r="E230" s="3">
        <v>318</v>
      </c>
      <c r="F230" s="3">
        <v>0</v>
      </c>
      <c r="G230" s="3">
        <v>1754.275</v>
      </c>
      <c r="H230" s="4" t="s">
        <v>1110</v>
      </c>
    </row>
    <row r="231" spans="1:8">
      <c r="A231" s="3">
        <v>58.4172</v>
      </c>
      <c r="B231" s="3">
        <v>778.92</v>
      </c>
      <c r="C231" s="3">
        <v>566.48</v>
      </c>
      <c r="D231" s="3">
        <v>32.4578</v>
      </c>
      <c r="E231" s="3">
        <v>179</v>
      </c>
      <c r="F231" s="3">
        <v>0</v>
      </c>
      <c r="G231" s="3">
        <v>1615.275</v>
      </c>
      <c r="H231" s="4" t="s">
        <v>1110</v>
      </c>
    </row>
    <row r="232" spans="1:8">
      <c r="A232" s="3">
        <v>68.76</v>
      </c>
      <c r="B232" s="3">
        <v>916.8</v>
      </c>
      <c r="C232" s="3">
        <v>566.48</v>
      </c>
      <c r="D232" s="3">
        <v>38.2</v>
      </c>
      <c r="E232" s="3">
        <v>418</v>
      </c>
      <c r="F232" s="3">
        <v>0</v>
      </c>
      <c r="G232" s="3">
        <v>2008.24</v>
      </c>
      <c r="H232" s="4" t="s">
        <v>1112</v>
      </c>
    </row>
    <row r="233" spans="1:8">
      <c r="A233" s="3">
        <v>58.4172</v>
      </c>
      <c r="B233" s="3">
        <v>778.894</v>
      </c>
      <c r="C233" s="3">
        <v>566.48</v>
      </c>
      <c r="D233" s="3">
        <v>32.4578</v>
      </c>
      <c r="E233" s="3">
        <v>418</v>
      </c>
      <c r="F233" s="3">
        <v>0</v>
      </c>
      <c r="G233" s="3">
        <v>1854.249</v>
      </c>
      <c r="H233" s="4" t="s">
        <v>1107</v>
      </c>
    </row>
    <row r="234" spans="1:8">
      <c r="A234" s="3">
        <v>58.4172</v>
      </c>
      <c r="B234" s="3">
        <v>778.894</v>
      </c>
      <c r="C234" s="3">
        <v>566.48</v>
      </c>
      <c r="D234" s="3">
        <v>32.4578</v>
      </c>
      <c r="E234" s="3">
        <v>418</v>
      </c>
      <c r="F234" s="3">
        <v>0</v>
      </c>
      <c r="G234" s="3">
        <v>1854.249</v>
      </c>
      <c r="H234" s="4" t="s">
        <v>1107</v>
      </c>
    </row>
    <row r="235" spans="1:8">
      <c r="A235" s="3">
        <v>58.4172</v>
      </c>
      <c r="B235" s="3">
        <v>778.894</v>
      </c>
      <c r="C235" s="3">
        <v>566.48</v>
      </c>
      <c r="D235" s="3">
        <v>32.4578</v>
      </c>
      <c r="E235" s="3">
        <v>318</v>
      </c>
      <c r="F235" s="3">
        <v>0</v>
      </c>
      <c r="G235" s="3">
        <v>1754.249</v>
      </c>
      <c r="H235" s="4" t="s">
        <v>1108</v>
      </c>
    </row>
    <row r="236" spans="1:8">
      <c r="A236" s="3">
        <v>58.4172</v>
      </c>
      <c r="B236" s="3">
        <v>778.894</v>
      </c>
      <c r="C236" s="3">
        <v>566.48</v>
      </c>
      <c r="D236" s="3">
        <v>32.4578</v>
      </c>
      <c r="E236" s="3">
        <v>318</v>
      </c>
      <c r="F236" s="3">
        <v>0</v>
      </c>
      <c r="G236" s="3">
        <v>1754.249</v>
      </c>
      <c r="H236" s="4" t="s">
        <v>1108</v>
      </c>
    </row>
    <row r="237" spans="1:8">
      <c r="A237" s="3">
        <v>58.4172</v>
      </c>
      <c r="B237" s="3">
        <v>778.894</v>
      </c>
      <c r="C237" s="3">
        <v>566.48</v>
      </c>
      <c r="D237" s="3">
        <v>32.4578</v>
      </c>
      <c r="E237" s="3">
        <v>318</v>
      </c>
      <c r="F237" s="3">
        <v>0</v>
      </c>
      <c r="G237" s="3">
        <v>1754.249</v>
      </c>
      <c r="H237" s="4" t="s">
        <v>1111</v>
      </c>
    </row>
    <row r="238" spans="1:8">
      <c r="A238" s="3">
        <v>58.4172</v>
      </c>
      <c r="B238" s="3">
        <v>778.894</v>
      </c>
      <c r="C238" s="3">
        <v>566.48</v>
      </c>
      <c r="D238" s="3">
        <v>32.4578</v>
      </c>
      <c r="E238" s="3">
        <v>418</v>
      </c>
      <c r="F238" s="3">
        <v>0</v>
      </c>
      <c r="G238" s="3">
        <v>1854.249</v>
      </c>
      <c r="H238" s="4" t="s">
        <v>1112</v>
      </c>
    </row>
    <row r="239" spans="1:8">
      <c r="A239" s="3">
        <v>58.4172</v>
      </c>
      <c r="B239" s="3">
        <v>778.894</v>
      </c>
      <c r="C239" s="3">
        <v>566.48</v>
      </c>
      <c r="D239" s="3">
        <v>32.4578</v>
      </c>
      <c r="E239" s="3">
        <v>179</v>
      </c>
      <c r="F239" s="3">
        <v>0</v>
      </c>
      <c r="G239" s="3">
        <v>1615.249</v>
      </c>
      <c r="H239" s="4" t="s">
        <v>1107</v>
      </c>
    </row>
    <row r="240" spans="1:8">
      <c r="A240" s="3">
        <v>58.4172</v>
      </c>
      <c r="B240" s="3">
        <v>778.894</v>
      </c>
      <c r="C240" s="3">
        <v>566.48</v>
      </c>
      <c r="D240" s="3">
        <v>32.4578</v>
      </c>
      <c r="E240" s="3">
        <v>318</v>
      </c>
      <c r="F240" s="3">
        <v>0</v>
      </c>
      <c r="G240" s="3">
        <v>1754.249</v>
      </c>
      <c r="H240" s="4" t="s">
        <v>1110</v>
      </c>
    </row>
    <row r="241" spans="1:8">
      <c r="A241" s="3">
        <v>60.16842</v>
      </c>
      <c r="B241" s="3">
        <v>802.2504</v>
      </c>
      <c r="C241" s="3">
        <v>566.48</v>
      </c>
      <c r="D241" s="3">
        <v>33.42883</v>
      </c>
      <c r="E241" s="3">
        <v>318</v>
      </c>
      <c r="F241" s="3">
        <v>0</v>
      </c>
      <c r="G241" s="3">
        <v>1780.32765</v>
      </c>
      <c r="H241" s="4" t="s">
        <v>1107</v>
      </c>
    </row>
    <row r="242" spans="1:8">
      <c r="A242" s="3">
        <v>58.4172</v>
      </c>
      <c r="B242" s="3">
        <v>778.894</v>
      </c>
      <c r="C242" s="3">
        <v>566.48</v>
      </c>
      <c r="D242" s="3">
        <v>32.4578</v>
      </c>
      <c r="E242" s="3">
        <v>318</v>
      </c>
      <c r="F242" s="3">
        <v>0</v>
      </c>
      <c r="G242" s="3">
        <v>1754.249</v>
      </c>
      <c r="H242" s="4" t="s">
        <v>1107</v>
      </c>
    </row>
    <row r="243" spans="1:8">
      <c r="A243" s="3">
        <v>68.76</v>
      </c>
      <c r="B243" s="3">
        <v>916.8</v>
      </c>
      <c r="C243" s="3">
        <v>566.48</v>
      </c>
      <c r="D243" s="3">
        <v>38.2</v>
      </c>
      <c r="E243" s="3">
        <v>418</v>
      </c>
      <c r="F243" s="3">
        <v>0</v>
      </c>
      <c r="G243" s="3">
        <v>2008.24</v>
      </c>
      <c r="H243" s="4" t="s">
        <v>1107</v>
      </c>
    </row>
    <row r="244" spans="1:8">
      <c r="A244" s="3">
        <v>58.4172</v>
      </c>
      <c r="B244" s="3">
        <v>778.894</v>
      </c>
      <c r="C244" s="3">
        <v>566.48</v>
      </c>
      <c r="D244" s="3">
        <v>32.4578</v>
      </c>
      <c r="E244" s="3">
        <v>318</v>
      </c>
      <c r="F244" s="3">
        <v>0</v>
      </c>
      <c r="G244" s="3">
        <v>1754.249</v>
      </c>
      <c r="H244" s="4" t="s">
        <v>1107</v>
      </c>
    </row>
    <row r="245" spans="1:8">
      <c r="A245" s="3">
        <v>68.76</v>
      </c>
      <c r="B245" s="3">
        <v>916.8</v>
      </c>
      <c r="C245" s="3">
        <v>566.48</v>
      </c>
      <c r="D245" s="3">
        <v>38.2</v>
      </c>
      <c r="E245" s="3">
        <v>418</v>
      </c>
      <c r="F245" s="3">
        <v>0</v>
      </c>
      <c r="G245" s="3">
        <v>2008.24</v>
      </c>
      <c r="H245" s="4" t="s">
        <v>1107</v>
      </c>
    </row>
    <row r="246" spans="1:8">
      <c r="A246" s="3">
        <v>58.4172</v>
      </c>
      <c r="B246" s="3">
        <v>778.894</v>
      </c>
      <c r="C246" s="3">
        <v>566.48</v>
      </c>
      <c r="D246" s="3">
        <v>32.4578</v>
      </c>
      <c r="E246" s="3">
        <v>318</v>
      </c>
      <c r="F246" s="3">
        <v>0</v>
      </c>
      <c r="G246" s="3">
        <v>1754.249</v>
      </c>
      <c r="H246" s="4" t="s">
        <v>1110</v>
      </c>
    </row>
    <row r="247" spans="1:8">
      <c r="A247" s="3">
        <v>58.4172</v>
      </c>
      <c r="B247" s="3">
        <v>778.894</v>
      </c>
      <c r="C247" s="3">
        <v>566.48</v>
      </c>
      <c r="D247" s="3">
        <v>32.4578</v>
      </c>
      <c r="E247" s="3">
        <v>318</v>
      </c>
      <c r="F247" s="3">
        <v>0</v>
      </c>
      <c r="G247" s="3">
        <v>1754.249</v>
      </c>
      <c r="H247" s="4" t="s">
        <v>1110</v>
      </c>
    </row>
    <row r="248" spans="1:8">
      <c r="A248" s="3">
        <v>58.4172</v>
      </c>
      <c r="B248" s="3">
        <v>778.894</v>
      </c>
      <c r="C248" s="3">
        <v>566.48</v>
      </c>
      <c r="D248" s="3">
        <v>32.4578</v>
      </c>
      <c r="E248" s="3">
        <v>318</v>
      </c>
      <c r="F248" s="3">
        <v>0</v>
      </c>
      <c r="G248" s="3">
        <v>1754.249</v>
      </c>
      <c r="H248" s="4" t="s">
        <v>1110</v>
      </c>
    </row>
    <row r="249" spans="1:8">
      <c r="A249" s="3">
        <v>58.4172</v>
      </c>
      <c r="B249" s="3">
        <v>778.894</v>
      </c>
      <c r="C249" s="3">
        <v>566.48</v>
      </c>
      <c r="D249" s="3">
        <v>32.4578</v>
      </c>
      <c r="E249" s="3">
        <v>318</v>
      </c>
      <c r="F249" s="3">
        <v>0</v>
      </c>
      <c r="G249" s="3">
        <v>1754.249</v>
      </c>
      <c r="H249" s="4" t="s">
        <v>1108</v>
      </c>
    </row>
    <row r="250" spans="1:8">
      <c r="A250" s="3">
        <v>58.4172</v>
      </c>
      <c r="B250" s="3">
        <v>778.894</v>
      </c>
      <c r="C250" s="3">
        <v>566.48</v>
      </c>
      <c r="D250" s="3">
        <v>32.4578</v>
      </c>
      <c r="E250" s="3">
        <v>418</v>
      </c>
      <c r="F250" s="3">
        <v>0</v>
      </c>
      <c r="G250" s="3">
        <v>1854.249</v>
      </c>
      <c r="H250" s="4" t="s">
        <v>1112</v>
      </c>
    </row>
    <row r="251" spans="1:8">
      <c r="A251" s="3">
        <v>58.4172</v>
      </c>
      <c r="B251" s="3">
        <v>778.894</v>
      </c>
      <c r="C251" s="3">
        <v>566.48</v>
      </c>
      <c r="D251" s="3">
        <v>32.4578</v>
      </c>
      <c r="E251" s="3">
        <v>418</v>
      </c>
      <c r="F251" s="3">
        <v>0</v>
      </c>
      <c r="G251" s="3">
        <v>1854.249</v>
      </c>
      <c r="H251" s="4" t="s">
        <v>1108</v>
      </c>
    </row>
    <row r="252" spans="1:8">
      <c r="A252" s="3">
        <v>58.4172</v>
      </c>
      <c r="B252" s="3">
        <v>778.894</v>
      </c>
      <c r="C252" s="3">
        <v>566.48</v>
      </c>
      <c r="D252" s="3">
        <v>32.4578</v>
      </c>
      <c r="E252" s="3">
        <v>179</v>
      </c>
      <c r="F252" s="3">
        <v>0</v>
      </c>
      <c r="G252" s="3">
        <v>1615.249</v>
      </c>
      <c r="H252" s="4" t="s">
        <v>1111</v>
      </c>
    </row>
    <row r="253" spans="1:8">
      <c r="A253" s="3">
        <v>58.4172</v>
      </c>
      <c r="B253" s="3">
        <v>778.894</v>
      </c>
      <c r="C253" s="3">
        <v>566.48</v>
      </c>
      <c r="D253" s="3">
        <v>32.4578</v>
      </c>
      <c r="E253" s="3">
        <v>179</v>
      </c>
      <c r="F253" s="3">
        <v>0</v>
      </c>
      <c r="G253" s="3">
        <v>1615.249</v>
      </c>
      <c r="H253" s="4" t="s">
        <v>1111</v>
      </c>
    </row>
    <row r="254" spans="1:8">
      <c r="A254" s="3">
        <v>58.4172</v>
      </c>
      <c r="B254" s="3">
        <v>778.894</v>
      </c>
      <c r="C254" s="3">
        <v>566.48</v>
      </c>
      <c r="D254" s="3">
        <v>32.4578</v>
      </c>
      <c r="E254" s="3">
        <v>318</v>
      </c>
      <c r="F254" s="3">
        <v>0</v>
      </c>
      <c r="G254" s="3">
        <v>1754.249</v>
      </c>
      <c r="H254" s="4" t="s">
        <v>1111</v>
      </c>
    </row>
    <row r="255" spans="1:8">
      <c r="A255" s="3">
        <v>58.4172</v>
      </c>
      <c r="B255" s="3">
        <v>778.894</v>
      </c>
      <c r="C255" s="3">
        <v>566.48</v>
      </c>
      <c r="D255" s="3">
        <v>32.4578</v>
      </c>
      <c r="E255" s="3">
        <v>179</v>
      </c>
      <c r="F255" s="3">
        <v>0</v>
      </c>
      <c r="G255" s="3">
        <v>1615.249</v>
      </c>
      <c r="H255" s="4" t="s">
        <v>1111</v>
      </c>
    </row>
    <row r="256" spans="1:8">
      <c r="A256" s="3">
        <v>58.4172</v>
      </c>
      <c r="B256" s="3">
        <v>778.894</v>
      </c>
      <c r="C256" s="3">
        <v>566.48</v>
      </c>
      <c r="D256" s="3">
        <v>32.4578</v>
      </c>
      <c r="E256" s="3">
        <v>318</v>
      </c>
      <c r="F256" s="3">
        <v>0</v>
      </c>
      <c r="G256" s="3">
        <v>1754.249</v>
      </c>
      <c r="H256" s="4" t="s">
        <v>1111</v>
      </c>
    </row>
    <row r="257" spans="1:8">
      <c r="A257" s="3">
        <v>58.4172</v>
      </c>
      <c r="B257" s="3">
        <v>778.894</v>
      </c>
      <c r="C257" s="3">
        <v>566.48</v>
      </c>
      <c r="D257" s="3">
        <v>32.4578</v>
      </c>
      <c r="E257" s="3">
        <v>179</v>
      </c>
      <c r="F257" s="3">
        <v>0</v>
      </c>
      <c r="G257" s="3">
        <v>1615.249</v>
      </c>
      <c r="H257" s="4" t="s">
        <v>1111</v>
      </c>
    </row>
    <row r="258" spans="1:8">
      <c r="A258" s="3">
        <v>58.4172</v>
      </c>
      <c r="B258" s="3">
        <v>778.894</v>
      </c>
      <c r="C258" s="3">
        <v>566.48</v>
      </c>
      <c r="D258" s="3">
        <v>32.4578</v>
      </c>
      <c r="E258" s="3">
        <v>318</v>
      </c>
      <c r="F258" s="3">
        <v>0</v>
      </c>
      <c r="G258" s="3">
        <v>1754.249</v>
      </c>
      <c r="H258" s="4" t="s">
        <v>1112</v>
      </c>
    </row>
    <row r="259" spans="1:8">
      <c r="A259" s="3">
        <v>58.4172</v>
      </c>
      <c r="B259" s="3">
        <v>778.894</v>
      </c>
      <c r="C259" s="3">
        <v>566.48</v>
      </c>
      <c r="D259" s="3">
        <v>32.4578</v>
      </c>
      <c r="E259" s="3">
        <v>179</v>
      </c>
      <c r="F259" s="3">
        <v>0</v>
      </c>
      <c r="G259" s="3">
        <v>1615.249</v>
      </c>
      <c r="H259" s="4" t="s">
        <v>1111</v>
      </c>
    </row>
    <row r="260" spans="1:8">
      <c r="A260" s="3">
        <v>58.4172</v>
      </c>
      <c r="B260" s="3">
        <v>778.894</v>
      </c>
      <c r="C260" s="3">
        <v>566.48</v>
      </c>
      <c r="D260" s="3">
        <v>32.4578</v>
      </c>
      <c r="E260" s="3">
        <v>179</v>
      </c>
      <c r="F260" s="3">
        <v>0</v>
      </c>
      <c r="G260" s="3">
        <v>1615.249</v>
      </c>
      <c r="H260" s="4" t="s">
        <v>1111</v>
      </c>
    </row>
    <row r="261" spans="1:8">
      <c r="A261" s="3">
        <v>58.4172</v>
      </c>
      <c r="B261" s="3">
        <v>778.894</v>
      </c>
      <c r="C261" s="3">
        <v>566.48</v>
      </c>
      <c r="D261" s="3">
        <v>32.4578</v>
      </c>
      <c r="E261" s="3">
        <v>179</v>
      </c>
      <c r="F261" s="3">
        <v>0</v>
      </c>
      <c r="G261" s="3">
        <v>1615.249</v>
      </c>
      <c r="H261" s="4" t="s">
        <v>1111</v>
      </c>
    </row>
    <row r="262" spans="1:8">
      <c r="A262" s="3">
        <v>58.4172</v>
      </c>
      <c r="B262" s="3">
        <v>778.894</v>
      </c>
      <c r="C262" s="3">
        <v>566.48</v>
      </c>
      <c r="D262" s="3">
        <v>32.4578</v>
      </c>
      <c r="E262" s="3">
        <v>179</v>
      </c>
      <c r="F262" s="3">
        <v>0</v>
      </c>
      <c r="G262" s="3">
        <v>1615.249</v>
      </c>
      <c r="H262" s="4" t="s">
        <v>1111</v>
      </c>
    </row>
    <row r="263" spans="1:8">
      <c r="A263" s="3">
        <v>58.4172</v>
      </c>
      <c r="B263" s="3">
        <v>778.894</v>
      </c>
      <c r="C263" s="3">
        <v>566.48</v>
      </c>
      <c r="D263" s="3">
        <v>32.4578</v>
      </c>
      <c r="E263" s="3">
        <v>179</v>
      </c>
      <c r="F263" s="3">
        <v>0</v>
      </c>
      <c r="G263" s="3">
        <v>1615.249</v>
      </c>
      <c r="H263" s="4" t="s">
        <v>1111</v>
      </c>
    </row>
    <row r="264" spans="1:8">
      <c r="A264" s="3">
        <v>58.4172</v>
      </c>
      <c r="B264" s="3">
        <v>778.894</v>
      </c>
      <c r="C264" s="3">
        <v>566.48</v>
      </c>
      <c r="D264" s="3">
        <v>32.4578</v>
      </c>
      <c r="E264" s="3">
        <v>179</v>
      </c>
      <c r="F264" s="3">
        <v>0</v>
      </c>
      <c r="G264" s="3">
        <v>1615.249</v>
      </c>
      <c r="H264" s="4" t="s">
        <v>1111</v>
      </c>
    </row>
    <row r="265" spans="1:8">
      <c r="A265" s="3">
        <v>58.4172</v>
      </c>
      <c r="B265" s="3">
        <v>778.894</v>
      </c>
      <c r="C265" s="3">
        <v>566.48</v>
      </c>
      <c r="D265" s="3">
        <v>32.4578</v>
      </c>
      <c r="E265" s="3">
        <v>179</v>
      </c>
      <c r="F265" s="3">
        <v>0</v>
      </c>
      <c r="G265" s="3">
        <v>1615.249</v>
      </c>
      <c r="H265" s="4" t="s">
        <v>1111</v>
      </c>
    </row>
    <row r="266" spans="1:8">
      <c r="A266" s="3">
        <v>58.4172</v>
      </c>
      <c r="B266" s="3">
        <v>778.894</v>
      </c>
      <c r="C266" s="3">
        <v>566.48</v>
      </c>
      <c r="D266" s="3">
        <v>32.4578</v>
      </c>
      <c r="E266" s="3">
        <v>179</v>
      </c>
      <c r="F266" s="3">
        <v>0</v>
      </c>
      <c r="G266" s="3">
        <v>1615.249</v>
      </c>
      <c r="H266" s="4" t="s">
        <v>1111</v>
      </c>
    </row>
    <row r="267" spans="1:8">
      <c r="A267" s="3">
        <v>58.4172</v>
      </c>
      <c r="B267" s="3">
        <v>778.894</v>
      </c>
      <c r="C267" s="3">
        <v>566.48</v>
      </c>
      <c r="D267" s="3">
        <v>32.4578</v>
      </c>
      <c r="E267" s="3">
        <v>179</v>
      </c>
      <c r="F267" s="3">
        <v>0</v>
      </c>
      <c r="G267" s="3">
        <v>1615.249</v>
      </c>
      <c r="H267" s="4" t="s">
        <v>1111</v>
      </c>
    </row>
    <row r="268" spans="1:8">
      <c r="A268" s="3">
        <v>58.4172</v>
      </c>
      <c r="B268" s="3">
        <v>778.894</v>
      </c>
      <c r="C268" s="3">
        <v>566.48</v>
      </c>
      <c r="D268" s="3">
        <v>32.4578</v>
      </c>
      <c r="E268" s="3">
        <v>179</v>
      </c>
      <c r="F268" s="3">
        <v>0</v>
      </c>
      <c r="G268" s="3">
        <v>1615.249</v>
      </c>
      <c r="H268" s="4" t="s">
        <v>1111</v>
      </c>
    </row>
    <row r="269" spans="1:8">
      <c r="A269" s="3">
        <v>58.4172</v>
      </c>
      <c r="B269" s="3">
        <v>778.894</v>
      </c>
      <c r="C269" s="3">
        <v>566.48</v>
      </c>
      <c r="D269" s="3">
        <v>32.4578</v>
      </c>
      <c r="E269" s="3">
        <v>179</v>
      </c>
      <c r="F269" s="3">
        <v>0</v>
      </c>
      <c r="G269" s="3">
        <v>1615.249</v>
      </c>
      <c r="H269" s="4" t="s">
        <v>1111</v>
      </c>
    </row>
    <row r="270" spans="1:8">
      <c r="A270" s="3">
        <v>58.4172</v>
      </c>
      <c r="B270" s="3">
        <v>778.894</v>
      </c>
      <c r="C270" s="3">
        <v>566.48</v>
      </c>
      <c r="D270" s="3">
        <v>32.4578</v>
      </c>
      <c r="E270" s="3">
        <v>318</v>
      </c>
      <c r="F270" s="3">
        <v>0</v>
      </c>
      <c r="G270" s="3">
        <v>1754.249</v>
      </c>
      <c r="H270" s="4" t="s">
        <v>1111</v>
      </c>
    </row>
    <row r="271" spans="1:8">
      <c r="A271" s="3">
        <v>58.4172</v>
      </c>
      <c r="B271" s="3">
        <v>778.894</v>
      </c>
      <c r="C271" s="3">
        <v>566.48</v>
      </c>
      <c r="D271" s="3">
        <v>32.4578</v>
      </c>
      <c r="E271" s="3">
        <v>179</v>
      </c>
      <c r="F271" s="3">
        <v>0</v>
      </c>
      <c r="G271" s="3">
        <v>1615.249</v>
      </c>
      <c r="H271" s="4" t="s">
        <v>1111</v>
      </c>
    </row>
    <row r="272" spans="1:8">
      <c r="A272" s="3">
        <v>58.4172</v>
      </c>
      <c r="B272" s="3">
        <v>778.894</v>
      </c>
      <c r="C272" s="3">
        <v>566.48</v>
      </c>
      <c r="D272" s="3">
        <v>32.4578</v>
      </c>
      <c r="E272" s="3">
        <v>179</v>
      </c>
      <c r="F272" s="3">
        <v>0</v>
      </c>
      <c r="G272" s="3">
        <v>1615.249</v>
      </c>
      <c r="H272" s="4" t="s">
        <v>1111</v>
      </c>
    </row>
    <row r="273" spans="1:8">
      <c r="A273" s="3">
        <v>58.4172</v>
      </c>
      <c r="B273" s="3">
        <v>778.894</v>
      </c>
      <c r="C273" s="3">
        <v>566.48</v>
      </c>
      <c r="D273" s="3">
        <v>32.4578</v>
      </c>
      <c r="E273" s="3">
        <v>179</v>
      </c>
      <c r="F273" s="3">
        <v>0</v>
      </c>
      <c r="G273" s="3">
        <v>1615.249</v>
      </c>
      <c r="H273" s="4" t="s">
        <v>1111</v>
      </c>
    </row>
    <row r="274" spans="1:8">
      <c r="A274" s="3">
        <v>58.4172</v>
      </c>
      <c r="B274" s="3">
        <v>778.894</v>
      </c>
      <c r="C274" s="3">
        <v>566.48</v>
      </c>
      <c r="D274" s="3">
        <v>32.4578</v>
      </c>
      <c r="E274" s="3">
        <v>179</v>
      </c>
      <c r="F274" s="3">
        <v>0</v>
      </c>
      <c r="G274" s="3">
        <v>1615.249</v>
      </c>
      <c r="H274" s="4" t="s">
        <v>1111</v>
      </c>
    </row>
    <row r="275" spans="1:8">
      <c r="A275" s="3">
        <v>58.4172</v>
      </c>
      <c r="B275" s="3">
        <v>778.894</v>
      </c>
      <c r="C275" s="3">
        <v>566.48</v>
      </c>
      <c r="D275" s="3">
        <v>32.4578</v>
      </c>
      <c r="E275" s="3">
        <v>179</v>
      </c>
      <c r="F275" s="3">
        <v>0</v>
      </c>
      <c r="G275" s="3">
        <v>1615.249</v>
      </c>
      <c r="H275" s="4" t="s">
        <v>1111</v>
      </c>
    </row>
    <row r="276" spans="1:8">
      <c r="A276" s="3">
        <v>58.4172</v>
      </c>
      <c r="B276" s="3">
        <v>778.894</v>
      </c>
      <c r="C276" s="3">
        <v>566.48</v>
      </c>
      <c r="D276" s="3">
        <v>32.4578</v>
      </c>
      <c r="E276" s="3">
        <v>179</v>
      </c>
      <c r="F276" s="3">
        <v>0</v>
      </c>
      <c r="G276" s="3">
        <v>1615.249</v>
      </c>
      <c r="H276" s="4" t="s">
        <v>1111</v>
      </c>
    </row>
    <row r="277" spans="1:8">
      <c r="A277" s="3">
        <v>58.4172</v>
      </c>
      <c r="B277" s="3">
        <v>778.894</v>
      </c>
      <c r="C277" s="3">
        <v>566.48</v>
      </c>
      <c r="D277" s="3">
        <v>32.4578</v>
      </c>
      <c r="E277" s="3">
        <v>0</v>
      </c>
      <c r="F277" s="3">
        <v>0</v>
      </c>
      <c r="G277" s="3">
        <v>1436.249</v>
      </c>
      <c r="H277" s="4" t="s">
        <v>1111</v>
      </c>
    </row>
    <row r="278" spans="1:8">
      <c r="A278" s="3">
        <v>58.4172</v>
      </c>
      <c r="B278" s="3">
        <v>778.894</v>
      </c>
      <c r="C278" s="3">
        <v>566.48</v>
      </c>
      <c r="D278" s="3">
        <v>32.4578</v>
      </c>
      <c r="E278" s="3">
        <v>0</v>
      </c>
      <c r="F278" s="3">
        <v>0</v>
      </c>
      <c r="G278" s="3">
        <v>1436.249</v>
      </c>
      <c r="H278" s="4" t="s">
        <v>1111</v>
      </c>
    </row>
    <row r="279" spans="1:8">
      <c r="A279" s="3">
        <v>58.4172</v>
      </c>
      <c r="B279" s="3">
        <v>778.894</v>
      </c>
      <c r="C279" s="3">
        <v>566.48</v>
      </c>
      <c r="D279" s="3">
        <v>32.4578</v>
      </c>
      <c r="E279" s="3">
        <v>179</v>
      </c>
      <c r="F279" s="3">
        <v>0</v>
      </c>
      <c r="G279" s="3">
        <v>1615.249</v>
      </c>
      <c r="H279" s="4" t="s">
        <v>1111</v>
      </c>
    </row>
    <row r="280" spans="1:8">
      <c r="A280" s="3">
        <v>58.4172</v>
      </c>
      <c r="B280" s="3">
        <v>778.894</v>
      </c>
      <c r="C280" s="3">
        <v>566.48</v>
      </c>
      <c r="D280" s="3">
        <v>32.4578</v>
      </c>
      <c r="E280" s="3">
        <v>179</v>
      </c>
      <c r="F280" s="3">
        <v>0</v>
      </c>
      <c r="G280" s="3">
        <v>1615.249</v>
      </c>
      <c r="H280" s="4" t="s">
        <v>1111</v>
      </c>
    </row>
    <row r="281" spans="1:8">
      <c r="A281" s="3">
        <v>58.4172</v>
      </c>
      <c r="B281" s="3">
        <v>778.894</v>
      </c>
      <c r="C281" s="3">
        <v>566.48</v>
      </c>
      <c r="D281" s="3">
        <v>32.4578</v>
      </c>
      <c r="E281" s="3">
        <v>179</v>
      </c>
      <c r="F281" s="3">
        <v>0</v>
      </c>
      <c r="G281" s="3">
        <v>1615.249</v>
      </c>
      <c r="H281" s="4" t="s">
        <v>1111</v>
      </c>
    </row>
    <row r="282" spans="1:8">
      <c r="A282" s="3">
        <v>58.4172</v>
      </c>
      <c r="B282" s="3">
        <v>778.894</v>
      </c>
      <c r="C282" s="3">
        <v>566.48</v>
      </c>
      <c r="D282" s="3">
        <v>32.4578</v>
      </c>
      <c r="E282" s="3">
        <v>179</v>
      </c>
      <c r="F282" s="3">
        <v>0</v>
      </c>
      <c r="G282" s="3">
        <v>1615.249</v>
      </c>
      <c r="H282" s="4" t="s">
        <v>1111</v>
      </c>
    </row>
    <row r="283" spans="1:8">
      <c r="A283" s="3">
        <v>58.4172</v>
      </c>
      <c r="B283" s="3">
        <v>778.894</v>
      </c>
      <c r="C283" s="3">
        <v>566.48</v>
      </c>
      <c r="D283" s="3">
        <v>32.4578</v>
      </c>
      <c r="E283" s="3">
        <v>318</v>
      </c>
      <c r="F283" s="3">
        <v>0</v>
      </c>
      <c r="G283" s="3">
        <v>1754.249</v>
      </c>
      <c r="H283" s="4" t="s">
        <v>1109</v>
      </c>
    </row>
    <row r="284" spans="1:8">
      <c r="A284" s="3">
        <v>58.4172</v>
      </c>
      <c r="B284" s="3">
        <v>778.894</v>
      </c>
      <c r="C284" s="3">
        <v>566.48</v>
      </c>
      <c r="D284" s="3">
        <v>32.4578</v>
      </c>
      <c r="E284" s="3">
        <v>179</v>
      </c>
      <c r="F284" s="3">
        <v>0</v>
      </c>
      <c r="G284" s="3">
        <v>1615.249</v>
      </c>
      <c r="H284" s="4" t="s">
        <v>1111</v>
      </c>
    </row>
    <row r="285" spans="1:8">
      <c r="A285" s="3">
        <v>58.4172</v>
      </c>
      <c r="B285" s="3">
        <v>778.894</v>
      </c>
      <c r="C285" s="3">
        <v>566.48</v>
      </c>
      <c r="D285" s="3">
        <v>32.4578</v>
      </c>
      <c r="E285" s="3">
        <v>179</v>
      </c>
      <c r="F285" s="3">
        <v>0</v>
      </c>
      <c r="G285" s="3">
        <v>1615.249</v>
      </c>
      <c r="H285" s="4" t="s">
        <v>1111</v>
      </c>
    </row>
    <row r="286" spans="1:8">
      <c r="A286" s="3">
        <v>58.4172</v>
      </c>
      <c r="B286" s="3">
        <v>778.894</v>
      </c>
      <c r="C286" s="3">
        <v>566.48</v>
      </c>
      <c r="D286" s="3">
        <v>32.4578</v>
      </c>
      <c r="E286" s="3">
        <v>179</v>
      </c>
      <c r="F286" s="3">
        <v>0</v>
      </c>
      <c r="G286" s="3">
        <v>1615.249</v>
      </c>
      <c r="H286" s="4" t="s">
        <v>1111</v>
      </c>
    </row>
    <row r="287" spans="1:8">
      <c r="A287" s="3">
        <v>58.4172</v>
      </c>
      <c r="B287" s="3">
        <v>778.894</v>
      </c>
      <c r="C287" s="3">
        <v>566.48</v>
      </c>
      <c r="D287" s="3">
        <v>32.4578</v>
      </c>
      <c r="E287" s="3">
        <v>179</v>
      </c>
      <c r="F287" s="3">
        <v>0</v>
      </c>
      <c r="G287" s="3">
        <v>1615.249</v>
      </c>
      <c r="H287" s="4" t="s">
        <v>1111</v>
      </c>
    </row>
    <row r="288" spans="1:8">
      <c r="A288" s="3">
        <v>58.4172</v>
      </c>
      <c r="B288" s="3">
        <v>778.894</v>
      </c>
      <c r="C288" s="3">
        <v>566.48</v>
      </c>
      <c r="D288" s="3">
        <v>32.4578</v>
      </c>
      <c r="E288" s="3">
        <v>179</v>
      </c>
      <c r="F288" s="3">
        <v>0</v>
      </c>
      <c r="G288" s="3">
        <v>1615.249</v>
      </c>
      <c r="H288" s="4" t="s">
        <v>1111</v>
      </c>
    </row>
    <row r="289" spans="1:8">
      <c r="A289" s="3">
        <v>58.4172</v>
      </c>
      <c r="B289" s="3">
        <v>778.894</v>
      </c>
      <c r="C289" s="3">
        <v>566.48</v>
      </c>
      <c r="D289" s="3">
        <v>32.4578</v>
      </c>
      <c r="E289" s="3">
        <v>179</v>
      </c>
      <c r="F289" s="3">
        <v>0</v>
      </c>
      <c r="G289" s="3">
        <v>1615.249</v>
      </c>
      <c r="H289" s="4" t="s">
        <v>1111</v>
      </c>
    </row>
    <row r="290" spans="1:8">
      <c r="A290" s="3">
        <v>58.4172</v>
      </c>
      <c r="B290" s="3">
        <v>778.894</v>
      </c>
      <c r="C290" s="3">
        <v>566.48</v>
      </c>
      <c r="D290" s="3">
        <v>32.4578</v>
      </c>
      <c r="E290" s="3">
        <v>318</v>
      </c>
      <c r="F290" s="3">
        <v>0</v>
      </c>
      <c r="G290" s="3">
        <v>1754.249</v>
      </c>
      <c r="H290" s="4" t="s">
        <v>1107</v>
      </c>
    </row>
    <row r="291" spans="1:8">
      <c r="A291" s="3">
        <v>58.4172</v>
      </c>
      <c r="B291" s="3">
        <v>778.894</v>
      </c>
      <c r="C291" s="3">
        <v>566.48</v>
      </c>
      <c r="D291" s="3">
        <v>32.4578</v>
      </c>
      <c r="E291" s="3">
        <v>0</v>
      </c>
      <c r="F291" s="3">
        <v>0</v>
      </c>
      <c r="G291" s="3">
        <v>1436.249</v>
      </c>
      <c r="H291" s="4" t="s">
        <v>1111</v>
      </c>
    </row>
    <row r="292" spans="1:8">
      <c r="A292" s="3">
        <v>68.76</v>
      </c>
      <c r="B292" s="3">
        <v>916.8</v>
      </c>
      <c r="C292" s="3">
        <v>566.48</v>
      </c>
      <c r="D292" s="3">
        <v>38.2</v>
      </c>
      <c r="E292" s="3">
        <v>418</v>
      </c>
      <c r="F292" s="3">
        <v>0</v>
      </c>
      <c r="G292" s="3">
        <v>2008.24</v>
      </c>
      <c r="H292" s="4" t="s">
        <v>1107</v>
      </c>
    </row>
    <row r="293" spans="1:8">
      <c r="A293" s="3">
        <v>58.4172</v>
      </c>
      <c r="B293" s="3">
        <v>778.894</v>
      </c>
      <c r="C293" s="3">
        <v>566.48</v>
      </c>
      <c r="D293" s="3">
        <v>32.4578</v>
      </c>
      <c r="E293" s="3">
        <v>318</v>
      </c>
      <c r="F293" s="3">
        <v>0</v>
      </c>
      <c r="G293" s="3">
        <v>1754.249</v>
      </c>
      <c r="H293" s="4" t="s">
        <v>1108</v>
      </c>
    </row>
    <row r="294" spans="1:8">
      <c r="A294" s="3">
        <v>58.4172</v>
      </c>
      <c r="B294" s="3">
        <v>778.894</v>
      </c>
      <c r="C294" s="3">
        <v>566.48</v>
      </c>
      <c r="D294" s="3">
        <v>32.4578</v>
      </c>
      <c r="E294" s="3">
        <v>179</v>
      </c>
      <c r="F294" s="3">
        <v>0</v>
      </c>
      <c r="G294" s="3">
        <v>1615.249</v>
      </c>
      <c r="H294" s="4" t="s">
        <v>1111</v>
      </c>
    </row>
    <row r="295" spans="1:8">
      <c r="A295" s="3">
        <v>58.4172</v>
      </c>
      <c r="B295" s="3">
        <v>778.894</v>
      </c>
      <c r="C295" s="3">
        <v>566.48</v>
      </c>
      <c r="D295" s="3">
        <v>32.4578</v>
      </c>
      <c r="E295" s="3">
        <v>179</v>
      </c>
      <c r="F295" s="3">
        <v>0</v>
      </c>
      <c r="G295" s="3">
        <v>1615.249</v>
      </c>
      <c r="H295" s="4" t="s">
        <v>1111</v>
      </c>
    </row>
    <row r="296" spans="1:8">
      <c r="A296" s="3">
        <v>58.4172</v>
      </c>
      <c r="B296" s="3">
        <v>778.92</v>
      </c>
      <c r="C296" s="3">
        <v>566.48</v>
      </c>
      <c r="D296" s="3">
        <v>32.4578</v>
      </c>
      <c r="E296" s="3">
        <v>0</v>
      </c>
      <c r="F296" s="3">
        <v>0</v>
      </c>
      <c r="G296" s="3">
        <v>1436.275</v>
      </c>
      <c r="H296" s="4" t="s">
        <v>1107</v>
      </c>
    </row>
    <row r="297" spans="1:8">
      <c r="A297" s="3">
        <v>58.4172</v>
      </c>
      <c r="B297" s="3">
        <v>778.92</v>
      </c>
      <c r="C297" s="3">
        <v>566.48</v>
      </c>
      <c r="D297" s="3">
        <v>32.4578</v>
      </c>
      <c r="E297" s="3">
        <v>0</v>
      </c>
      <c r="F297" s="3">
        <v>0</v>
      </c>
      <c r="G297" s="3">
        <v>1436.275</v>
      </c>
      <c r="H297" s="4" t="s">
        <v>1107</v>
      </c>
    </row>
    <row r="298" spans="1:8">
      <c r="A298" s="3">
        <v>58.4172</v>
      </c>
      <c r="B298" s="3">
        <v>778.92</v>
      </c>
      <c r="C298" s="3">
        <v>566.48</v>
      </c>
      <c r="D298" s="3">
        <v>32.4578</v>
      </c>
      <c r="E298" s="3">
        <v>0</v>
      </c>
      <c r="F298" s="3">
        <v>0</v>
      </c>
      <c r="G298" s="3">
        <v>1436.275</v>
      </c>
      <c r="H298" s="4" t="s">
        <v>1107</v>
      </c>
    </row>
    <row r="299" spans="1:8">
      <c r="A299" s="3">
        <v>58.4172</v>
      </c>
      <c r="B299" s="3">
        <v>778.92</v>
      </c>
      <c r="C299" s="3">
        <v>566.48</v>
      </c>
      <c r="D299" s="3">
        <v>32.4578</v>
      </c>
      <c r="E299" s="3">
        <v>418</v>
      </c>
      <c r="F299" s="3">
        <v>0</v>
      </c>
      <c r="G299" s="3">
        <v>1854.275</v>
      </c>
      <c r="H299" s="4" t="s">
        <v>1111</v>
      </c>
    </row>
    <row r="300" spans="1:8">
      <c r="A300" s="3">
        <v>58.4172</v>
      </c>
      <c r="B300" s="3">
        <v>778.92</v>
      </c>
      <c r="C300" s="3">
        <v>566.48</v>
      </c>
      <c r="D300" s="3">
        <v>32.4578</v>
      </c>
      <c r="E300" s="3">
        <v>418</v>
      </c>
      <c r="F300" s="3">
        <v>0</v>
      </c>
      <c r="G300" s="3">
        <v>1854.275</v>
      </c>
      <c r="H300" s="4" t="s">
        <v>1111</v>
      </c>
    </row>
    <row r="301" spans="1:8">
      <c r="A301" s="3">
        <v>58.4172</v>
      </c>
      <c r="B301" s="3">
        <v>778.92</v>
      </c>
      <c r="C301" s="3">
        <v>566.48</v>
      </c>
      <c r="D301" s="3">
        <v>32.4578</v>
      </c>
      <c r="E301" s="3">
        <v>179</v>
      </c>
      <c r="F301" s="3">
        <v>0</v>
      </c>
      <c r="G301" s="3">
        <v>1615.275</v>
      </c>
      <c r="H301" s="4" t="s">
        <v>1111</v>
      </c>
    </row>
    <row r="302" spans="1:8">
      <c r="A302" s="3">
        <v>58.4172</v>
      </c>
      <c r="B302" s="3">
        <v>778.92</v>
      </c>
      <c r="C302" s="3">
        <v>566.48</v>
      </c>
      <c r="D302" s="3">
        <v>32.4578</v>
      </c>
      <c r="E302" s="3">
        <v>318</v>
      </c>
      <c r="F302" s="3">
        <v>0</v>
      </c>
      <c r="G302" s="3">
        <v>1754.275</v>
      </c>
      <c r="H302" s="4" t="s">
        <v>1109</v>
      </c>
    </row>
    <row r="303" spans="1:8">
      <c r="A303" s="3">
        <v>58.4172</v>
      </c>
      <c r="B303" s="3">
        <v>778.92</v>
      </c>
      <c r="C303" s="3">
        <v>566.48</v>
      </c>
      <c r="D303" s="3">
        <v>32.4578</v>
      </c>
      <c r="E303" s="3">
        <v>318</v>
      </c>
      <c r="F303" s="3">
        <v>0</v>
      </c>
      <c r="G303" s="3">
        <v>1754.275</v>
      </c>
      <c r="H303" s="4" t="s">
        <v>1107</v>
      </c>
    </row>
    <row r="304" spans="1:8">
      <c r="A304" s="3">
        <v>58.4172</v>
      </c>
      <c r="B304" s="3">
        <v>778.92</v>
      </c>
      <c r="C304" s="3">
        <v>566.48</v>
      </c>
      <c r="D304" s="3">
        <v>32.4578</v>
      </c>
      <c r="E304" s="3">
        <v>318</v>
      </c>
      <c r="F304" s="3">
        <v>0</v>
      </c>
      <c r="G304" s="3">
        <v>1754.275</v>
      </c>
      <c r="H304" s="4" t="s">
        <v>1107</v>
      </c>
    </row>
    <row r="305" spans="1:8">
      <c r="A305" s="3">
        <v>58.4172</v>
      </c>
      <c r="B305" s="3">
        <v>778.92</v>
      </c>
      <c r="C305" s="3">
        <v>566.48</v>
      </c>
      <c r="D305" s="3">
        <v>32.4578</v>
      </c>
      <c r="E305" s="3">
        <v>318</v>
      </c>
      <c r="F305" s="3">
        <v>0</v>
      </c>
      <c r="G305" s="3">
        <v>1754.275</v>
      </c>
      <c r="H305" s="4" t="s">
        <v>1107</v>
      </c>
    </row>
    <row r="306" spans="1:8">
      <c r="A306" s="3">
        <v>58.4172</v>
      </c>
      <c r="B306" s="3">
        <v>778.92</v>
      </c>
      <c r="C306" s="3">
        <v>566.48</v>
      </c>
      <c r="D306" s="3">
        <v>32.4578</v>
      </c>
      <c r="E306" s="3">
        <v>318</v>
      </c>
      <c r="F306" s="3">
        <v>0</v>
      </c>
      <c r="G306" s="3">
        <v>1754.275</v>
      </c>
      <c r="H306" s="4" t="s">
        <v>1107</v>
      </c>
    </row>
    <row r="307" spans="1:8">
      <c r="A307" s="3">
        <v>58.4172</v>
      </c>
      <c r="B307" s="3">
        <v>778.92</v>
      </c>
      <c r="C307" s="3">
        <v>566.48</v>
      </c>
      <c r="D307" s="3">
        <v>32.4578</v>
      </c>
      <c r="E307" s="3">
        <v>179</v>
      </c>
      <c r="F307" s="3">
        <v>0</v>
      </c>
      <c r="G307" s="3">
        <v>1615.275</v>
      </c>
      <c r="H307" s="4" t="s">
        <v>1111</v>
      </c>
    </row>
    <row r="308" spans="1:8">
      <c r="A308" s="3">
        <v>58.4172</v>
      </c>
      <c r="B308" s="3">
        <v>778.92</v>
      </c>
      <c r="C308" s="3">
        <v>566.48</v>
      </c>
      <c r="D308" s="3">
        <v>32.4578</v>
      </c>
      <c r="E308" s="3">
        <v>179</v>
      </c>
      <c r="F308" s="3">
        <v>0</v>
      </c>
      <c r="G308" s="3">
        <v>1615.275</v>
      </c>
      <c r="H308" s="4" t="s">
        <v>1111</v>
      </c>
    </row>
    <row r="309" spans="1:8">
      <c r="A309" s="3">
        <v>58.4172</v>
      </c>
      <c r="B309" s="3">
        <v>778.92</v>
      </c>
      <c r="C309" s="3">
        <v>566.48</v>
      </c>
      <c r="D309" s="3">
        <v>32.4578</v>
      </c>
      <c r="E309" s="3">
        <v>318</v>
      </c>
      <c r="F309" s="3">
        <v>0</v>
      </c>
      <c r="G309" s="3">
        <v>1754.275</v>
      </c>
      <c r="H309" s="4" t="s">
        <v>1112</v>
      </c>
    </row>
    <row r="310" spans="1:8">
      <c r="A310" s="3">
        <v>58.4172</v>
      </c>
      <c r="B310" s="3">
        <v>778.92</v>
      </c>
      <c r="C310" s="3">
        <v>566.48</v>
      </c>
      <c r="D310" s="3">
        <v>32.4578</v>
      </c>
      <c r="E310" s="3">
        <v>179</v>
      </c>
      <c r="F310" s="3">
        <v>0</v>
      </c>
      <c r="G310" s="3">
        <v>1615.275</v>
      </c>
      <c r="H310" s="4" t="s">
        <v>1111</v>
      </c>
    </row>
    <row r="311" spans="1:8">
      <c r="A311" s="3">
        <v>58.4172</v>
      </c>
      <c r="B311" s="3">
        <v>778.92</v>
      </c>
      <c r="C311" s="3">
        <v>566.48</v>
      </c>
      <c r="D311" s="3">
        <v>32.4578</v>
      </c>
      <c r="E311" s="3">
        <v>179</v>
      </c>
      <c r="F311" s="3">
        <v>0</v>
      </c>
      <c r="G311" s="3">
        <v>1615.275</v>
      </c>
      <c r="H311" s="4" t="s">
        <v>1111</v>
      </c>
    </row>
    <row r="312" spans="1:8">
      <c r="A312" s="3">
        <v>58.4172</v>
      </c>
      <c r="B312" s="3">
        <v>778.92</v>
      </c>
      <c r="C312" s="3">
        <v>566.48</v>
      </c>
      <c r="D312" s="3">
        <v>32.4578</v>
      </c>
      <c r="E312" s="3">
        <v>179</v>
      </c>
      <c r="F312" s="3">
        <v>0</v>
      </c>
      <c r="G312" s="3">
        <v>1615.275</v>
      </c>
      <c r="H312" s="4" t="s">
        <v>1111</v>
      </c>
    </row>
    <row r="313" spans="1:8">
      <c r="A313" s="3">
        <v>58.4172</v>
      </c>
      <c r="B313" s="3">
        <v>778.92</v>
      </c>
      <c r="C313" s="3">
        <v>566.48</v>
      </c>
      <c r="D313" s="3">
        <v>32.4578</v>
      </c>
      <c r="E313" s="3">
        <v>179</v>
      </c>
      <c r="F313" s="3">
        <v>0</v>
      </c>
      <c r="G313" s="3">
        <v>1615.275</v>
      </c>
      <c r="H313" s="4" t="s">
        <v>1111</v>
      </c>
    </row>
    <row r="314" spans="1:8">
      <c r="A314" s="3">
        <v>58.4172</v>
      </c>
      <c r="B314" s="3">
        <v>778.92</v>
      </c>
      <c r="C314" s="3">
        <v>566.48</v>
      </c>
      <c r="D314" s="3">
        <v>32.4578</v>
      </c>
      <c r="E314" s="3">
        <v>318</v>
      </c>
      <c r="F314" s="3">
        <v>0</v>
      </c>
      <c r="G314" s="3">
        <v>1754.275</v>
      </c>
      <c r="H314" s="4" t="s">
        <v>1108</v>
      </c>
    </row>
    <row r="315" spans="1:8">
      <c r="A315" s="3">
        <v>58.4172</v>
      </c>
      <c r="B315" s="3">
        <v>778.92</v>
      </c>
      <c r="C315" s="3">
        <v>566.48</v>
      </c>
      <c r="D315" s="3">
        <v>32.4578</v>
      </c>
      <c r="E315" s="3">
        <v>318</v>
      </c>
      <c r="F315" s="3">
        <v>0</v>
      </c>
      <c r="G315" s="3">
        <v>1754.275</v>
      </c>
      <c r="H315" s="4" t="s">
        <v>1110</v>
      </c>
    </row>
    <row r="316" spans="1:8">
      <c r="A316" s="3">
        <v>58.4172</v>
      </c>
      <c r="B316" s="3">
        <v>778.92</v>
      </c>
      <c r="C316" s="3">
        <v>566.48</v>
      </c>
      <c r="D316" s="3">
        <v>32.4578</v>
      </c>
      <c r="E316" s="3">
        <v>318</v>
      </c>
      <c r="F316" s="3">
        <v>0</v>
      </c>
      <c r="G316" s="3">
        <v>1754.275</v>
      </c>
      <c r="H316" s="4" t="s">
        <v>1107</v>
      </c>
    </row>
    <row r="317" spans="1:8">
      <c r="A317" s="3">
        <v>58.4172</v>
      </c>
      <c r="B317" s="3">
        <v>778.92</v>
      </c>
      <c r="C317" s="3">
        <v>566.48</v>
      </c>
      <c r="D317" s="3">
        <v>32.4578</v>
      </c>
      <c r="E317" s="3">
        <v>318</v>
      </c>
      <c r="F317" s="3">
        <v>0</v>
      </c>
      <c r="G317" s="3">
        <v>1754.275</v>
      </c>
      <c r="H317" s="4" t="s">
        <v>1107</v>
      </c>
    </row>
    <row r="318" spans="1:8">
      <c r="A318" s="3">
        <v>58.4172</v>
      </c>
      <c r="B318" s="3">
        <v>778.92</v>
      </c>
      <c r="C318" s="3">
        <v>566.48</v>
      </c>
      <c r="D318" s="3">
        <v>32.4578</v>
      </c>
      <c r="E318" s="3">
        <v>318</v>
      </c>
      <c r="F318" s="3">
        <v>0</v>
      </c>
      <c r="G318" s="3">
        <v>1754.275</v>
      </c>
      <c r="H318" s="4" t="s">
        <v>1108</v>
      </c>
    </row>
    <row r="319" spans="1:8">
      <c r="A319" s="3">
        <v>58.4172</v>
      </c>
      <c r="B319" s="3">
        <v>778.92</v>
      </c>
      <c r="C319" s="3">
        <v>566.48</v>
      </c>
      <c r="D319" s="3">
        <v>32.4578</v>
      </c>
      <c r="E319" s="3">
        <v>179</v>
      </c>
      <c r="F319" s="3">
        <v>0</v>
      </c>
      <c r="G319" s="3">
        <v>1615.275</v>
      </c>
      <c r="H319" s="4" t="s">
        <v>1111</v>
      </c>
    </row>
    <row r="320" spans="1:8">
      <c r="A320" s="3">
        <v>58.4172</v>
      </c>
      <c r="B320" s="3">
        <v>778.92</v>
      </c>
      <c r="C320" s="3">
        <v>566.48</v>
      </c>
      <c r="D320" s="3">
        <v>32.4578</v>
      </c>
      <c r="E320" s="3">
        <v>318</v>
      </c>
      <c r="F320" s="3">
        <v>0</v>
      </c>
      <c r="G320" s="3">
        <v>1754.275</v>
      </c>
      <c r="H320" s="4" t="s">
        <v>1107</v>
      </c>
    </row>
    <row r="321" spans="1:8">
      <c r="A321" s="3">
        <v>58.4172</v>
      </c>
      <c r="B321" s="3">
        <v>778.92</v>
      </c>
      <c r="C321" s="3">
        <v>566.48</v>
      </c>
      <c r="D321" s="3">
        <v>32.4578</v>
      </c>
      <c r="E321" s="3">
        <v>0</v>
      </c>
      <c r="F321" s="3">
        <v>0</v>
      </c>
      <c r="G321" s="3">
        <v>1436.275</v>
      </c>
      <c r="H321" s="4" t="s">
        <v>1111</v>
      </c>
    </row>
    <row r="322" spans="1:8">
      <c r="A322" s="3">
        <v>58.4172</v>
      </c>
      <c r="B322" s="3">
        <v>778.92</v>
      </c>
      <c r="C322" s="3">
        <v>566.48</v>
      </c>
      <c r="D322" s="3">
        <v>32.4578</v>
      </c>
      <c r="E322" s="3">
        <v>318</v>
      </c>
      <c r="F322" s="3">
        <v>0</v>
      </c>
      <c r="G322" s="3">
        <v>1754.275</v>
      </c>
      <c r="H322" s="4" t="s">
        <v>1112</v>
      </c>
    </row>
    <row r="323" spans="1:8">
      <c r="A323" s="3">
        <v>58.4172</v>
      </c>
      <c r="B323" s="3">
        <v>778.92</v>
      </c>
      <c r="C323" s="3">
        <v>566.48</v>
      </c>
      <c r="D323" s="3">
        <v>32.4578</v>
      </c>
      <c r="E323" s="3">
        <v>0</v>
      </c>
      <c r="F323" s="3">
        <v>0</v>
      </c>
      <c r="G323" s="3">
        <v>1436.275</v>
      </c>
      <c r="H323" s="4" t="s">
        <v>1111</v>
      </c>
    </row>
    <row r="324" spans="1:8">
      <c r="A324" s="3">
        <v>58.4172</v>
      </c>
      <c r="B324" s="3">
        <v>778.92</v>
      </c>
      <c r="C324" s="3">
        <v>566.48</v>
      </c>
      <c r="D324" s="3">
        <v>32.4578</v>
      </c>
      <c r="E324" s="3">
        <v>318</v>
      </c>
      <c r="F324" s="3">
        <v>0</v>
      </c>
      <c r="G324" s="3">
        <v>1754.275</v>
      </c>
      <c r="H324" s="4" t="s">
        <v>1107</v>
      </c>
    </row>
    <row r="325" spans="1:8">
      <c r="A325" s="3">
        <v>58.4172</v>
      </c>
      <c r="B325" s="3">
        <v>778.92</v>
      </c>
      <c r="C325" s="3">
        <v>566.48</v>
      </c>
      <c r="D325" s="3">
        <v>32.4578</v>
      </c>
      <c r="E325" s="3">
        <v>179</v>
      </c>
      <c r="F325" s="3">
        <v>0</v>
      </c>
      <c r="G325" s="3">
        <v>1615.275</v>
      </c>
      <c r="H325" s="4" t="s">
        <v>1111</v>
      </c>
    </row>
    <row r="326" spans="1:8">
      <c r="A326" s="3">
        <v>58.4172</v>
      </c>
      <c r="B326" s="3">
        <v>778.92</v>
      </c>
      <c r="C326" s="3">
        <v>566.48</v>
      </c>
      <c r="D326" s="3">
        <v>32.4578</v>
      </c>
      <c r="E326" s="3">
        <v>179</v>
      </c>
      <c r="F326" s="3">
        <v>0</v>
      </c>
      <c r="G326" s="3">
        <v>1615.275</v>
      </c>
      <c r="H326" s="4" t="s">
        <v>1111</v>
      </c>
    </row>
    <row r="327" spans="1:8">
      <c r="A327" s="3">
        <v>58.4172</v>
      </c>
      <c r="B327" s="3">
        <v>778.92</v>
      </c>
      <c r="C327" s="3">
        <v>566.48</v>
      </c>
      <c r="D327" s="3">
        <v>32.4578</v>
      </c>
      <c r="E327" s="3">
        <v>179</v>
      </c>
      <c r="F327" s="3">
        <v>0</v>
      </c>
      <c r="G327" s="3">
        <v>1615.275</v>
      </c>
      <c r="H327" s="4" t="s">
        <v>1111</v>
      </c>
    </row>
    <row r="328" spans="1:8">
      <c r="A328" s="3">
        <v>58.4172</v>
      </c>
      <c r="B328" s="3">
        <v>778.92</v>
      </c>
      <c r="C328" s="3">
        <v>566.48</v>
      </c>
      <c r="D328" s="3">
        <v>32.4578</v>
      </c>
      <c r="E328" s="3">
        <v>0</v>
      </c>
      <c r="F328" s="3">
        <v>0</v>
      </c>
      <c r="G328" s="3">
        <v>1436.275</v>
      </c>
      <c r="H328" s="4" t="s">
        <v>1111</v>
      </c>
    </row>
    <row r="329" spans="1:8">
      <c r="A329" s="3">
        <v>58.4172</v>
      </c>
      <c r="B329" s="3">
        <v>778.92</v>
      </c>
      <c r="C329" s="3">
        <v>566.48</v>
      </c>
      <c r="D329" s="3">
        <v>32.4578</v>
      </c>
      <c r="E329" s="3">
        <v>318</v>
      </c>
      <c r="F329" s="3">
        <v>0</v>
      </c>
      <c r="G329" s="3">
        <v>1754.275</v>
      </c>
      <c r="H329" s="4" t="s">
        <v>1107</v>
      </c>
    </row>
    <row r="330" spans="1:8">
      <c r="A330" s="3">
        <v>58.4172</v>
      </c>
      <c r="B330" s="3">
        <v>778.92</v>
      </c>
      <c r="C330" s="3">
        <v>566.48</v>
      </c>
      <c r="D330" s="3">
        <v>32.4578</v>
      </c>
      <c r="E330" s="3">
        <v>318</v>
      </c>
      <c r="F330" s="3">
        <v>0</v>
      </c>
      <c r="G330" s="3">
        <v>1754.275</v>
      </c>
      <c r="H330" s="4" t="s">
        <v>1107</v>
      </c>
    </row>
    <row r="331" spans="1:8">
      <c r="A331" s="3">
        <v>58.4172</v>
      </c>
      <c r="B331" s="3">
        <v>778.92</v>
      </c>
      <c r="C331" s="3">
        <v>566.48</v>
      </c>
      <c r="D331" s="3">
        <v>32.4578</v>
      </c>
      <c r="E331" s="3">
        <v>179</v>
      </c>
      <c r="F331" s="3">
        <v>0</v>
      </c>
      <c r="G331" s="3">
        <v>1615.275</v>
      </c>
      <c r="H331" s="4" t="s">
        <v>1111</v>
      </c>
    </row>
    <row r="332" spans="1:8">
      <c r="A332" s="3">
        <v>58.4172</v>
      </c>
      <c r="B332" s="3">
        <v>778.92</v>
      </c>
      <c r="C332" s="3">
        <v>566.48</v>
      </c>
      <c r="D332" s="3">
        <v>32.4578</v>
      </c>
      <c r="E332" s="3">
        <v>179</v>
      </c>
      <c r="F332" s="3">
        <v>0</v>
      </c>
      <c r="G332" s="3">
        <v>1615.275</v>
      </c>
      <c r="H332" s="4" t="s">
        <v>1111</v>
      </c>
    </row>
    <row r="333" spans="1:8">
      <c r="A333" s="3">
        <v>58.4172</v>
      </c>
      <c r="B333" s="3">
        <v>778.92</v>
      </c>
      <c r="C333" s="3">
        <v>566.48</v>
      </c>
      <c r="D333" s="3">
        <v>32.4578</v>
      </c>
      <c r="E333" s="3">
        <v>179</v>
      </c>
      <c r="F333" s="3">
        <v>0</v>
      </c>
      <c r="G333" s="3">
        <v>1615.275</v>
      </c>
      <c r="H333" s="4" t="s">
        <v>1111</v>
      </c>
    </row>
    <row r="334" spans="1:8">
      <c r="A334" s="3">
        <v>58.4172</v>
      </c>
      <c r="B334" s="3">
        <v>778.92</v>
      </c>
      <c r="C334" s="3">
        <v>566.48</v>
      </c>
      <c r="D334" s="3">
        <v>32.4578</v>
      </c>
      <c r="E334" s="3">
        <v>179</v>
      </c>
      <c r="F334" s="3">
        <v>0</v>
      </c>
      <c r="G334" s="3">
        <v>1615.275</v>
      </c>
      <c r="H334" s="4" t="s">
        <v>1111</v>
      </c>
    </row>
    <row r="335" spans="1:8">
      <c r="A335" s="3">
        <v>58.4172</v>
      </c>
      <c r="B335" s="3">
        <v>778.92</v>
      </c>
      <c r="C335" s="3">
        <v>566.48</v>
      </c>
      <c r="D335" s="3">
        <v>32.4578</v>
      </c>
      <c r="E335" s="3">
        <v>179</v>
      </c>
      <c r="F335" s="3">
        <v>0</v>
      </c>
      <c r="G335" s="3">
        <v>1615.275</v>
      </c>
      <c r="H335" s="4" t="s">
        <v>1111</v>
      </c>
    </row>
    <row r="336" spans="1:8">
      <c r="A336" s="3">
        <v>58.4172</v>
      </c>
      <c r="B336" s="3">
        <v>778.92</v>
      </c>
      <c r="C336" s="3">
        <v>566.48</v>
      </c>
      <c r="D336" s="3">
        <v>32.4578</v>
      </c>
      <c r="E336" s="3">
        <v>179</v>
      </c>
      <c r="F336" s="3">
        <v>0</v>
      </c>
      <c r="G336" s="3">
        <v>1615.275</v>
      </c>
      <c r="H336" s="4" t="s">
        <v>1111</v>
      </c>
    </row>
    <row r="337" spans="1:8">
      <c r="A337" s="3">
        <v>58.4172</v>
      </c>
      <c r="B337" s="3">
        <v>778.92</v>
      </c>
      <c r="C337" s="3">
        <v>566.48</v>
      </c>
      <c r="D337" s="3">
        <v>32.4578</v>
      </c>
      <c r="E337" s="3">
        <v>179</v>
      </c>
      <c r="F337" s="3">
        <v>0</v>
      </c>
      <c r="G337" s="3">
        <v>1615.275</v>
      </c>
      <c r="H337" s="4" t="s">
        <v>1111</v>
      </c>
    </row>
    <row r="338" spans="1:8">
      <c r="A338" s="3">
        <v>58.4172</v>
      </c>
      <c r="B338" s="3">
        <v>778.92</v>
      </c>
      <c r="C338" s="3">
        <v>566.48</v>
      </c>
      <c r="D338" s="3">
        <v>32.4578</v>
      </c>
      <c r="E338" s="3">
        <v>179</v>
      </c>
      <c r="F338" s="3">
        <v>0</v>
      </c>
      <c r="G338" s="3">
        <v>1615.275</v>
      </c>
      <c r="H338" s="4" t="s">
        <v>1111</v>
      </c>
    </row>
    <row r="339" spans="1:8">
      <c r="A339" s="3">
        <v>58.4172</v>
      </c>
      <c r="B339" s="3">
        <v>778.92</v>
      </c>
      <c r="C339" s="3">
        <v>566.48</v>
      </c>
      <c r="D339" s="3">
        <v>32.4578</v>
      </c>
      <c r="E339" s="3">
        <v>318</v>
      </c>
      <c r="F339" s="3">
        <v>0</v>
      </c>
      <c r="G339" s="3">
        <v>1754.275</v>
      </c>
      <c r="H339" s="4" t="s">
        <v>1112</v>
      </c>
    </row>
    <row r="340" spans="1:8">
      <c r="A340" s="3">
        <v>58.4172</v>
      </c>
      <c r="B340" s="3">
        <v>778.92</v>
      </c>
      <c r="C340" s="3">
        <v>566.48</v>
      </c>
      <c r="D340" s="3">
        <v>32.4578</v>
      </c>
      <c r="E340" s="3">
        <v>318</v>
      </c>
      <c r="F340" s="3">
        <v>0</v>
      </c>
      <c r="G340" s="3">
        <v>1754.275</v>
      </c>
      <c r="H340" s="4" t="s">
        <v>1107</v>
      </c>
    </row>
    <row r="341" spans="1:8">
      <c r="A341" s="3">
        <v>58.4172</v>
      </c>
      <c r="B341" s="3">
        <v>778.92</v>
      </c>
      <c r="C341" s="3">
        <v>566.48</v>
      </c>
      <c r="D341" s="3">
        <v>32.4578</v>
      </c>
      <c r="E341" s="3">
        <v>179</v>
      </c>
      <c r="F341" s="3">
        <v>0</v>
      </c>
      <c r="G341" s="3">
        <v>1615.275</v>
      </c>
      <c r="H341" s="4" t="s">
        <v>1111</v>
      </c>
    </row>
    <row r="342" spans="1:8">
      <c r="A342" s="3">
        <v>58.4172</v>
      </c>
      <c r="B342" s="3">
        <v>778.92</v>
      </c>
      <c r="C342" s="3">
        <v>566.48</v>
      </c>
      <c r="D342" s="3">
        <v>32.4578</v>
      </c>
      <c r="E342" s="3">
        <v>179</v>
      </c>
      <c r="F342" s="3">
        <v>0</v>
      </c>
      <c r="G342" s="3">
        <v>1615.275</v>
      </c>
      <c r="H342" s="4" t="s">
        <v>1111</v>
      </c>
    </row>
    <row r="343" spans="1:8">
      <c r="A343" s="3">
        <v>58.4172</v>
      </c>
      <c r="B343" s="3">
        <v>778.92</v>
      </c>
      <c r="C343" s="3">
        <v>566.48</v>
      </c>
      <c r="D343" s="3">
        <v>32.4578</v>
      </c>
      <c r="E343" s="3">
        <v>179</v>
      </c>
      <c r="F343" s="3">
        <v>0</v>
      </c>
      <c r="G343" s="3">
        <v>1615.275</v>
      </c>
      <c r="H343" s="4" t="s">
        <v>1111</v>
      </c>
    </row>
    <row r="344" spans="1:8">
      <c r="A344" s="3">
        <v>58.4172</v>
      </c>
      <c r="B344" s="3">
        <v>778.92</v>
      </c>
      <c r="C344" s="3">
        <v>566.48</v>
      </c>
      <c r="D344" s="3">
        <v>32.4578</v>
      </c>
      <c r="E344" s="3">
        <v>318</v>
      </c>
      <c r="F344" s="3">
        <v>0</v>
      </c>
      <c r="G344" s="3">
        <v>1754.275</v>
      </c>
      <c r="H344" s="4" t="s">
        <v>1107</v>
      </c>
    </row>
    <row r="345" spans="1:8">
      <c r="A345" s="3">
        <v>58.4172</v>
      </c>
      <c r="B345" s="3">
        <v>778.92</v>
      </c>
      <c r="C345" s="3">
        <v>566.48</v>
      </c>
      <c r="D345" s="3">
        <v>32.4578</v>
      </c>
      <c r="E345" s="3">
        <v>179</v>
      </c>
      <c r="F345" s="3">
        <v>0</v>
      </c>
      <c r="G345" s="3">
        <v>1615.275</v>
      </c>
      <c r="H345" s="4" t="s">
        <v>1111</v>
      </c>
    </row>
    <row r="346" spans="1:8">
      <c r="A346" s="3">
        <v>58.4172</v>
      </c>
      <c r="B346" s="3">
        <v>778.92</v>
      </c>
      <c r="C346" s="3">
        <v>566.48</v>
      </c>
      <c r="D346" s="3">
        <v>32.4578</v>
      </c>
      <c r="E346" s="3">
        <v>179</v>
      </c>
      <c r="F346" s="3">
        <v>0</v>
      </c>
      <c r="G346" s="3">
        <v>1615.275</v>
      </c>
      <c r="H346" s="4" t="s">
        <v>1111</v>
      </c>
    </row>
    <row r="347" spans="1:8">
      <c r="A347" s="3">
        <v>58.4172</v>
      </c>
      <c r="B347" s="3">
        <v>778.92</v>
      </c>
      <c r="C347" s="3">
        <v>566.48</v>
      </c>
      <c r="D347" s="3">
        <v>32.4578</v>
      </c>
      <c r="E347" s="3">
        <v>179</v>
      </c>
      <c r="F347" s="3">
        <v>0</v>
      </c>
      <c r="G347" s="3">
        <v>1615.275</v>
      </c>
      <c r="H347" s="4" t="s">
        <v>1111</v>
      </c>
    </row>
    <row r="348" spans="1:8">
      <c r="A348" s="3">
        <v>58.4172</v>
      </c>
      <c r="B348" s="3">
        <v>778.92</v>
      </c>
      <c r="C348" s="3">
        <v>566.48</v>
      </c>
      <c r="D348" s="3">
        <v>32.4578</v>
      </c>
      <c r="E348" s="3">
        <v>179</v>
      </c>
      <c r="F348" s="3">
        <v>0</v>
      </c>
      <c r="G348" s="3">
        <v>1615.275</v>
      </c>
      <c r="H348" s="4" t="s">
        <v>1111</v>
      </c>
    </row>
    <row r="349" spans="1:8">
      <c r="A349" s="3">
        <v>58.4172</v>
      </c>
      <c r="B349" s="3">
        <v>778.92</v>
      </c>
      <c r="C349" s="3">
        <v>566.48</v>
      </c>
      <c r="D349" s="3">
        <v>32.4578</v>
      </c>
      <c r="E349" s="3">
        <v>0</v>
      </c>
      <c r="F349" s="3">
        <v>0</v>
      </c>
      <c r="G349" s="3">
        <v>1436.275</v>
      </c>
      <c r="H349" s="4" t="s">
        <v>1111</v>
      </c>
    </row>
    <row r="350" spans="1:8">
      <c r="A350" s="3">
        <v>58.4172</v>
      </c>
      <c r="B350" s="3">
        <v>778.92</v>
      </c>
      <c r="C350" s="3">
        <v>566.48</v>
      </c>
      <c r="D350" s="3">
        <v>32.4578</v>
      </c>
      <c r="E350" s="3">
        <v>318</v>
      </c>
      <c r="F350" s="3">
        <v>0</v>
      </c>
      <c r="G350" s="3">
        <v>1754.275</v>
      </c>
      <c r="H350" s="4" t="s">
        <v>1108</v>
      </c>
    </row>
    <row r="351" spans="1:8">
      <c r="A351" s="3">
        <v>58.4172</v>
      </c>
      <c r="B351" s="3">
        <v>778.92</v>
      </c>
      <c r="C351" s="3">
        <v>566.48</v>
      </c>
      <c r="D351" s="3">
        <v>32.4578</v>
      </c>
      <c r="E351" s="3">
        <v>318</v>
      </c>
      <c r="F351" s="3">
        <v>0</v>
      </c>
      <c r="G351" s="3">
        <v>1754.275</v>
      </c>
      <c r="H351" s="4" t="s">
        <v>1108</v>
      </c>
    </row>
    <row r="352" spans="1:8">
      <c r="A352" s="3">
        <v>58.4172</v>
      </c>
      <c r="B352" s="3">
        <v>778.92</v>
      </c>
      <c r="C352" s="3">
        <v>566.48</v>
      </c>
      <c r="D352" s="3">
        <v>32.4578</v>
      </c>
      <c r="E352" s="3">
        <v>179</v>
      </c>
      <c r="F352" s="3">
        <v>0</v>
      </c>
      <c r="G352" s="3">
        <v>1615.275</v>
      </c>
      <c r="H352" s="4" t="s">
        <v>1111</v>
      </c>
    </row>
    <row r="353" spans="1:8">
      <c r="A353" s="3">
        <v>58.4172</v>
      </c>
      <c r="B353" s="3">
        <v>778.92</v>
      </c>
      <c r="C353" s="3">
        <v>566.48</v>
      </c>
      <c r="D353" s="3">
        <v>32.4578</v>
      </c>
      <c r="E353" s="3">
        <v>179</v>
      </c>
      <c r="F353" s="3">
        <v>0</v>
      </c>
      <c r="G353" s="3">
        <v>1615.275</v>
      </c>
      <c r="H353" s="4" t="s">
        <v>1111</v>
      </c>
    </row>
    <row r="354" spans="1:8">
      <c r="A354" s="3">
        <v>58.4172</v>
      </c>
      <c r="B354" s="3">
        <v>778.92</v>
      </c>
      <c r="C354" s="3">
        <v>566.48</v>
      </c>
      <c r="D354" s="3">
        <v>32.4578</v>
      </c>
      <c r="E354" s="3">
        <v>179</v>
      </c>
      <c r="F354" s="3">
        <v>0</v>
      </c>
      <c r="G354" s="3">
        <v>1615.275</v>
      </c>
      <c r="H354" s="4" t="s">
        <v>1111</v>
      </c>
    </row>
    <row r="355" spans="1:8">
      <c r="A355" s="3">
        <v>58.4172</v>
      </c>
      <c r="B355" s="3">
        <v>778.92</v>
      </c>
      <c r="C355" s="3">
        <v>566.48</v>
      </c>
      <c r="D355" s="3">
        <v>32.4578</v>
      </c>
      <c r="E355" s="3">
        <v>179</v>
      </c>
      <c r="F355" s="3">
        <v>0</v>
      </c>
      <c r="G355" s="3">
        <v>1615.275</v>
      </c>
      <c r="H355" s="4" t="s">
        <v>1111</v>
      </c>
    </row>
    <row r="356" spans="1:8">
      <c r="A356" s="3">
        <v>58.4172</v>
      </c>
      <c r="B356" s="3">
        <v>778.92</v>
      </c>
      <c r="C356" s="3">
        <v>566.48</v>
      </c>
      <c r="D356" s="3">
        <v>32.4578</v>
      </c>
      <c r="E356" s="3">
        <v>179</v>
      </c>
      <c r="F356" s="3">
        <v>0</v>
      </c>
      <c r="G356" s="3">
        <v>1615.275</v>
      </c>
      <c r="H356" s="4" t="s">
        <v>1111</v>
      </c>
    </row>
    <row r="357" spans="1:8">
      <c r="A357" s="3">
        <v>58.4172</v>
      </c>
      <c r="B357" s="3">
        <v>778.92</v>
      </c>
      <c r="C357" s="3">
        <v>566.48</v>
      </c>
      <c r="D357" s="3">
        <v>32.4578</v>
      </c>
      <c r="E357" s="3">
        <v>179</v>
      </c>
      <c r="F357" s="3">
        <v>0</v>
      </c>
      <c r="G357" s="3">
        <v>1615.275</v>
      </c>
      <c r="H357" s="4" t="s">
        <v>1111</v>
      </c>
    </row>
    <row r="358" spans="1:8">
      <c r="A358" s="3">
        <v>58.4172</v>
      </c>
      <c r="B358" s="3">
        <v>778.92</v>
      </c>
      <c r="C358" s="3">
        <v>566.48</v>
      </c>
      <c r="D358" s="3">
        <v>32.4578</v>
      </c>
      <c r="E358" s="3">
        <v>179</v>
      </c>
      <c r="F358" s="3">
        <v>0</v>
      </c>
      <c r="G358" s="3">
        <v>1615.275</v>
      </c>
      <c r="H358" s="4" t="s">
        <v>1111</v>
      </c>
    </row>
    <row r="359" spans="1:8">
      <c r="A359" s="3">
        <v>58.4172</v>
      </c>
      <c r="B359" s="3">
        <v>778.92</v>
      </c>
      <c r="C359" s="3">
        <v>566.48</v>
      </c>
      <c r="D359" s="3">
        <v>32.4578</v>
      </c>
      <c r="E359" s="3">
        <v>179</v>
      </c>
      <c r="F359" s="3">
        <v>0</v>
      </c>
      <c r="G359" s="3">
        <v>1615.275</v>
      </c>
      <c r="H359" s="4" t="s">
        <v>1111</v>
      </c>
    </row>
    <row r="360" spans="1:8">
      <c r="A360" s="3">
        <v>58.4172</v>
      </c>
      <c r="B360" s="3">
        <v>778.92</v>
      </c>
      <c r="C360" s="3">
        <v>566.48</v>
      </c>
      <c r="D360" s="3">
        <v>32.4578</v>
      </c>
      <c r="E360" s="3">
        <v>179</v>
      </c>
      <c r="F360" s="3">
        <v>0</v>
      </c>
      <c r="G360" s="3">
        <v>1615.275</v>
      </c>
      <c r="H360" s="4" t="s">
        <v>1111</v>
      </c>
    </row>
    <row r="361" spans="1:8">
      <c r="A361" s="3">
        <v>58.4172</v>
      </c>
      <c r="B361" s="3">
        <v>778.92</v>
      </c>
      <c r="C361" s="3">
        <v>566.48</v>
      </c>
      <c r="D361" s="3">
        <v>32.4578</v>
      </c>
      <c r="E361" s="3">
        <v>179</v>
      </c>
      <c r="F361" s="3">
        <v>0</v>
      </c>
      <c r="G361" s="3">
        <v>1615.275</v>
      </c>
      <c r="H361" s="4" t="s">
        <v>1111</v>
      </c>
    </row>
    <row r="362" spans="1:8">
      <c r="A362" s="3">
        <v>58.4172</v>
      </c>
      <c r="B362" s="3">
        <v>778.92</v>
      </c>
      <c r="C362" s="3">
        <v>566.48</v>
      </c>
      <c r="D362" s="3">
        <v>32.4578</v>
      </c>
      <c r="E362" s="3">
        <v>318</v>
      </c>
      <c r="F362" s="3">
        <v>0</v>
      </c>
      <c r="G362" s="3">
        <v>1754.275</v>
      </c>
      <c r="H362" s="4" t="s">
        <v>1108</v>
      </c>
    </row>
    <row r="363" spans="1:8">
      <c r="A363" s="3">
        <v>58.4172</v>
      </c>
      <c r="B363" s="3">
        <v>778.92</v>
      </c>
      <c r="C363" s="3">
        <v>566.48</v>
      </c>
      <c r="D363" s="3">
        <v>32.4578</v>
      </c>
      <c r="E363" s="3">
        <v>0</v>
      </c>
      <c r="F363" s="3">
        <v>0</v>
      </c>
      <c r="G363" s="3">
        <v>1436.275</v>
      </c>
      <c r="H363" s="4" t="s">
        <v>1110</v>
      </c>
    </row>
    <row r="364" spans="1:8">
      <c r="A364" s="3">
        <v>58.4172</v>
      </c>
      <c r="B364" s="3">
        <v>778.92</v>
      </c>
      <c r="C364" s="3">
        <v>566.48</v>
      </c>
      <c r="D364" s="3">
        <v>32.4578</v>
      </c>
      <c r="E364" s="3">
        <v>318</v>
      </c>
      <c r="F364" s="3">
        <v>0</v>
      </c>
      <c r="G364" s="3">
        <v>1754.275</v>
      </c>
      <c r="H364" s="4" t="s">
        <v>1107</v>
      </c>
    </row>
    <row r="365" spans="1:8">
      <c r="A365" s="3">
        <v>58.4172</v>
      </c>
      <c r="B365" s="3">
        <v>778.92</v>
      </c>
      <c r="C365" s="3">
        <v>566.48</v>
      </c>
      <c r="D365" s="3">
        <v>32.4578</v>
      </c>
      <c r="E365" s="3">
        <v>318</v>
      </c>
      <c r="F365" s="3">
        <v>0</v>
      </c>
      <c r="G365" s="3">
        <v>1754.275</v>
      </c>
      <c r="H365" s="4" t="s">
        <v>1108</v>
      </c>
    </row>
    <row r="366" spans="1:8">
      <c r="A366" s="3">
        <v>58.4172</v>
      </c>
      <c r="B366" s="3">
        <v>778.92</v>
      </c>
      <c r="C366" s="3">
        <v>566.48</v>
      </c>
      <c r="D366" s="3">
        <v>32.4578</v>
      </c>
      <c r="E366" s="3">
        <v>318</v>
      </c>
      <c r="F366" s="3">
        <v>0</v>
      </c>
      <c r="G366" s="3">
        <v>1754.275</v>
      </c>
      <c r="H366" s="4" t="s">
        <v>1107</v>
      </c>
    </row>
    <row r="367" spans="1:8">
      <c r="A367" s="3">
        <v>58.4172</v>
      </c>
      <c r="B367" s="3">
        <v>778.92</v>
      </c>
      <c r="C367" s="3">
        <v>566.48</v>
      </c>
      <c r="D367" s="3">
        <v>32.4578</v>
      </c>
      <c r="E367" s="3">
        <v>318</v>
      </c>
      <c r="F367" s="3">
        <v>0</v>
      </c>
      <c r="G367" s="3">
        <v>1754.275</v>
      </c>
      <c r="H367" s="4" t="s">
        <v>1107</v>
      </c>
    </row>
    <row r="368" spans="1:8">
      <c r="A368" s="3">
        <v>58.4172</v>
      </c>
      <c r="B368" s="3">
        <v>778.92</v>
      </c>
      <c r="C368" s="3">
        <v>566.48</v>
      </c>
      <c r="D368" s="3">
        <v>32.4578</v>
      </c>
      <c r="E368" s="3">
        <v>318</v>
      </c>
      <c r="F368" s="3">
        <v>0</v>
      </c>
      <c r="G368" s="3">
        <v>1754.275</v>
      </c>
      <c r="H368" s="4" t="s">
        <v>1107</v>
      </c>
    </row>
    <row r="369" spans="1:8">
      <c r="A369" s="3">
        <v>58.4172</v>
      </c>
      <c r="B369" s="3">
        <v>778.92</v>
      </c>
      <c r="C369" s="3">
        <v>566.48</v>
      </c>
      <c r="D369" s="3">
        <v>32.4578</v>
      </c>
      <c r="E369" s="3">
        <v>179</v>
      </c>
      <c r="F369" s="3">
        <v>0</v>
      </c>
      <c r="G369" s="3">
        <v>1615.275</v>
      </c>
      <c r="H369" s="4" t="s">
        <v>1111</v>
      </c>
    </row>
    <row r="370" spans="1:8">
      <c r="A370" s="3">
        <v>58.4172</v>
      </c>
      <c r="B370" s="3">
        <v>778.92</v>
      </c>
      <c r="C370" s="3">
        <v>566.48</v>
      </c>
      <c r="D370" s="3">
        <v>32.4578</v>
      </c>
      <c r="E370" s="3">
        <v>318</v>
      </c>
      <c r="F370" s="3">
        <v>0</v>
      </c>
      <c r="G370" s="3">
        <v>1754.275</v>
      </c>
      <c r="H370" s="4" t="s">
        <v>1108</v>
      </c>
    </row>
    <row r="371" spans="1:8">
      <c r="A371" s="3">
        <v>58.4172</v>
      </c>
      <c r="B371" s="3">
        <v>778.92</v>
      </c>
      <c r="C371" s="3">
        <v>566.48</v>
      </c>
      <c r="D371" s="3">
        <v>32.4578</v>
      </c>
      <c r="E371" s="3">
        <v>179</v>
      </c>
      <c r="F371" s="3">
        <v>0</v>
      </c>
      <c r="G371" s="3">
        <v>1615.275</v>
      </c>
      <c r="H371" s="4" t="s">
        <v>1111</v>
      </c>
    </row>
    <row r="372" spans="1:8">
      <c r="A372" s="3">
        <v>58.4172</v>
      </c>
      <c r="B372" s="3">
        <v>778.92</v>
      </c>
      <c r="C372" s="3">
        <v>566.48</v>
      </c>
      <c r="D372" s="3">
        <v>32.4578</v>
      </c>
      <c r="E372" s="3">
        <v>179</v>
      </c>
      <c r="F372" s="3">
        <v>0</v>
      </c>
      <c r="G372" s="3">
        <v>1615.275</v>
      </c>
      <c r="H372" s="4" t="s">
        <v>1111</v>
      </c>
    </row>
    <row r="373" spans="1:8">
      <c r="A373" s="3">
        <v>58.4172</v>
      </c>
      <c r="B373" s="3">
        <v>778.92</v>
      </c>
      <c r="C373" s="3">
        <v>566.48</v>
      </c>
      <c r="D373" s="3">
        <v>32.4578</v>
      </c>
      <c r="E373" s="3">
        <v>179</v>
      </c>
      <c r="F373" s="3">
        <v>0</v>
      </c>
      <c r="G373" s="3">
        <v>1615.275</v>
      </c>
      <c r="H373" s="4" t="s">
        <v>1111</v>
      </c>
    </row>
    <row r="374" spans="1:8">
      <c r="A374" s="3">
        <v>58.4172</v>
      </c>
      <c r="B374" s="3">
        <v>778.92</v>
      </c>
      <c r="C374" s="3">
        <v>566.48</v>
      </c>
      <c r="D374" s="3">
        <v>32.4578</v>
      </c>
      <c r="E374" s="3">
        <v>179</v>
      </c>
      <c r="F374" s="3">
        <v>0</v>
      </c>
      <c r="G374" s="3">
        <v>1615.275</v>
      </c>
      <c r="H374" s="4" t="s">
        <v>1111</v>
      </c>
    </row>
    <row r="375" spans="1:8">
      <c r="A375" s="3">
        <v>58.4172</v>
      </c>
      <c r="B375" s="3">
        <v>778.92</v>
      </c>
      <c r="C375" s="3">
        <v>566.48</v>
      </c>
      <c r="D375" s="3">
        <v>32.4578</v>
      </c>
      <c r="E375" s="3">
        <v>179</v>
      </c>
      <c r="F375" s="3">
        <v>0</v>
      </c>
      <c r="G375" s="3">
        <v>1615.275</v>
      </c>
      <c r="H375" s="4" t="s">
        <v>1111</v>
      </c>
    </row>
    <row r="376" spans="1:8">
      <c r="A376" s="3">
        <v>58.4172</v>
      </c>
      <c r="B376" s="3">
        <v>778.92</v>
      </c>
      <c r="C376" s="3">
        <v>566.48</v>
      </c>
      <c r="D376" s="3">
        <v>32.4578</v>
      </c>
      <c r="E376" s="3">
        <v>0</v>
      </c>
      <c r="F376" s="3">
        <v>0</v>
      </c>
      <c r="G376" s="3">
        <v>1436.275</v>
      </c>
      <c r="H376" s="4" t="s">
        <v>1111</v>
      </c>
    </row>
    <row r="377" spans="1:8">
      <c r="A377" s="3">
        <v>58.4172</v>
      </c>
      <c r="B377" s="3">
        <v>778.92</v>
      </c>
      <c r="C377" s="3">
        <v>566.48</v>
      </c>
      <c r="D377" s="3">
        <v>32.4578</v>
      </c>
      <c r="E377" s="3">
        <v>179</v>
      </c>
      <c r="F377" s="3">
        <v>0</v>
      </c>
      <c r="G377" s="3">
        <v>1615.275</v>
      </c>
      <c r="H377" s="4" t="s">
        <v>1112</v>
      </c>
    </row>
    <row r="378" spans="1:8">
      <c r="A378" s="3">
        <v>68.76</v>
      </c>
      <c r="B378" s="3">
        <v>916.8</v>
      </c>
      <c r="C378" s="3">
        <v>566.48</v>
      </c>
      <c r="D378" s="3">
        <v>38.2</v>
      </c>
      <c r="E378" s="3">
        <v>418</v>
      </c>
      <c r="F378" s="3">
        <v>0</v>
      </c>
      <c r="G378" s="3">
        <v>2008.24</v>
      </c>
      <c r="H378" s="4" t="s">
        <v>1107</v>
      </c>
    </row>
    <row r="379" spans="1:8">
      <c r="A379" s="3">
        <v>68.76</v>
      </c>
      <c r="B379" s="3">
        <v>916.8</v>
      </c>
      <c r="C379" s="3">
        <v>566.48</v>
      </c>
      <c r="D379" s="3">
        <v>38.2</v>
      </c>
      <c r="E379" s="3">
        <v>418</v>
      </c>
      <c r="F379" s="3">
        <v>0</v>
      </c>
      <c r="G379" s="3">
        <v>2008.24</v>
      </c>
      <c r="H379" s="4" t="s">
        <v>1107</v>
      </c>
    </row>
    <row r="380" spans="1:8">
      <c r="A380" s="3">
        <v>58.4172</v>
      </c>
      <c r="B380" s="3">
        <v>778.92</v>
      </c>
      <c r="C380" s="3">
        <v>566.48</v>
      </c>
      <c r="D380" s="3">
        <v>32.4578</v>
      </c>
      <c r="E380" s="3">
        <v>418</v>
      </c>
      <c r="F380" s="3">
        <v>0</v>
      </c>
      <c r="G380" s="3">
        <v>1854.275</v>
      </c>
      <c r="H380" s="4" t="s">
        <v>1111</v>
      </c>
    </row>
    <row r="381" spans="1:8">
      <c r="A381" s="3">
        <v>58.4172</v>
      </c>
      <c r="B381" s="3">
        <v>778.92</v>
      </c>
      <c r="C381" s="3">
        <v>566.48</v>
      </c>
      <c r="D381" s="3">
        <v>32.4578</v>
      </c>
      <c r="E381" s="3">
        <v>318</v>
      </c>
      <c r="F381" s="3">
        <v>0</v>
      </c>
      <c r="G381" s="3">
        <v>1754.275</v>
      </c>
      <c r="H381" s="4" t="s">
        <v>1111</v>
      </c>
    </row>
    <row r="382" spans="1:8">
      <c r="A382" s="3">
        <v>58.4172</v>
      </c>
      <c r="B382" s="3">
        <v>778.92</v>
      </c>
      <c r="C382" s="3">
        <v>566.48</v>
      </c>
      <c r="D382" s="3">
        <v>32.4578</v>
      </c>
      <c r="E382" s="3">
        <v>179</v>
      </c>
      <c r="F382" s="3">
        <v>0</v>
      </c>
      <c r="G382" s="3">
        <v>1615.275</v>
      </c>
      <c r="H382" s="4" t="s">
        <v>1111</v>
      </c>
    </row>
    <row r="383" spans="1:8">
      <c r="A383" s="3">
        <v>58.4172</v>
      </c>
      <c r="B383" s="3">
        <v>778.92</v>
      </c>
      <c r="C383" s="3">
        <v>566.48</v>
      </c>
      <c r="D383" s="3">
        <v>32.4578</v>
      </c>
      <c r="E383" s="3">
        <v>179</v>
      </c>
      <c r="F383" s="3">
        <v>0</v>
      </c>
      <c r="G383" s="3">
        <v>1615.275</v>
      </c>
      <c r="H383" s="4" t="s">
        <v>1111</v>
      </c>
    </row>
    <row r="384" spans="1:8">
      <c r="A384" s="3">
        <v>58.4172</v>
      </c>
      <c r="B384" s="3">
        <v>778.92</v>
      </c>
      <c r="C384" s="3">
        <v>566.48</v>
      </c>
      <c r="D384" s="3">
        <v>32.4578</v>
      </c>
      <c r="E384" s="3">
        <v>179</v>
      </c>
      <c r="F384" s="3">
        <v>0</v>
      </c>
      <c r="G384" s="3">
        <v>1615.275</v>
      </c>
      <c r="H384" s="4" t="s">
        <v>1111</v>
      </c>
    </row>
    <row r="385" spans="1:8">
      <c r="A385" s="3">
        <v>58.4172</v>
      </c>
      <c r="B385" s="3">
        <v>778.92</v>
      </c>
      <c r="C385" s="3">
        <v>566.48</v>
      </c>
      <c r="D385" s="3">
        <v>32.4578</v>
      </c>
      <c r="E385" s="3">
        <v>179</v>
      </c>
      <c r="F385" s="3">
        <v>0</v>
      </c>
      <c r="G385" s="3">
        <v>1615.275</v>
      </c>
      <c r="H385" s="4" t="s">
        <v>1111</v>
      </c>
    </row>
    <row r="386" spans="1:8">
      <c r="A386" s="3">
        <v>58.4172</v>
      </c>
      <c r="B386" s="3">
        <v>778.92</v>
      </c>
      <c r="C386" s="3">
        <v>566.48</v>
      </c>
      <c r="D386" s="3">
        <v>32.4578</v>
      </c>
      <c r="E386" s="3">
        <v>318</v>
      </c>
      <c r="F386" s="3">
        <v>0</v>
      </c>
      <c r="G386" s="3">
        <v>1754.275</v>
      </c>
      <c r="H386" s="4" t="s">
        <v>1107</v>
      </c>
    </row>
    <row r="387" spans="1:8">
      <c r="A387" s="3">
        <v>58.4172</v>
      </c>
      <c r="B387" s="3">
        <v>778.92</v>
      </c>
      <c r="C387" s="3">
        <v>566.48</v>
      </c>
      <c r="D387" s="3">
        <v>32.4578</v>
      </c>
      <c r="E387" s="3">
        <v>0</v>
      </c>
      <c r="F387" s="3">
        <v>0</v>
      </c>
      <c r="G387" s="3">
        <v>1436.275</v>
      </c>
      <c r="H387" s="4" t="s">
        <v>1111</v>
      </c>
    </row>
    <row r="388" spans="1:8">
      <c r="A388" s="3">
        <v>58.4172</v>
      </c>
      <c r="B388" s="3">
        <v>778.92</v>
      </c>
      <c r="C388" s="3">
        <v>566.48</v>
      </c>
      <c r="D388" s="3">
        <v>32.4578</v>
      </c>
      <c r="E388" s="3">
        <v>179</v>
      </c>
      <c r="F388" s="3">
        <v>0</v>
      </c>
      <c r="G388" s="3">
        <v>1615.275</v>
      </c>
      <c r="H388" s="4" t="s">
        <v>1111</v>
      </c>
    </row>
    <row r="389" spans="1:8">
      <c r="A389" s="3">
        <v>58.4172</v>
      </c>
      <c r="B389" s="3">
        <v>778.92</v>
      </c>
      <c r="C389" s="3">
        <v>566.48</v>
      </c>
      <c r="D389" s="3">
        <v>32.4578</v>
      </c>
      <c r="E389" s="3">
        <v>318</v>
      </c>
      <c r="F389" s="3">
        <v>0</v>
      </c>
      <c r="G389" s="3">
        <v>1754.275</v>
      </c>
      <c r="H389" s="4" t="s">
        <v>1112</v>
      </c>
    </row>
    <row r="390" spans="1:8">
      <c r="A390" s="3">
        <v>58.4172</v>
      </c>
      <c r="B390" s="3">
        <v>778.92</v>
      </c>
      <c r="C390" s="3">
        <v>566.48</v>
      </c>
      <c r="D390" s="3">
        <v>32.4578</v>
      </c>
      <c r="E390" s="3">
        <v>179</v>
      </c>
      <c r="F390" s="3">
        <v>0</v>
      </c>
      <c r="G390" s="3">
        <v>1615.275</v>
      </c>
      <c r="H390" s="4" t="s">
        <v>1111</v>
      </c>
    </row>
    <row r="391" spans="1:8">
      <c r="A391" s="3">
        <v>58.4172</v>
      </c>
      <c r="B391" s="3">
        <v>778.92</v>
      </c>
      <c r="C391" s="3">
        <v>566.48</v>
      </c>
      <c r="D391" s="3">
        <v>32.4578</v>
      </c>
      <c r="E391" s="3">
        <v>0</v>
      </c>
      <c r="F391" s="3">
        <v>0</v>
      </c>
      <c r="G391" s="3">
        <v>1436.275</v>
      </c>
      <c r="H391" s="4" t="s">
        <v>1111</v>
      </c>
    </row>
    <row r="392" spans="1:8">
      <c r="A392" s="3">
        <v>58.4172</v>
      </c>
      <c r="B392" s="3">
        <v>778.92</v>
      </c>
      <c r="C392" s="3">
        <v>566.48</v>
      </c>
      <c r="D392" s="3">
        <v>32.4578</v>
      </c>
      <c r="E392" s="3">
        <v>179</v>
      </c>
      <c r="F392" s="3">
        <v>0</v>
      </c>
      <c r="G392" s="3">
        <v>1615.275</v>
      </c>
      <c r="H392" s="4" t="s">
        <v>1111</v>
      </c>
    </row>
    <row r="393" spans="1:8">
      <c r="A393" s="3">
        <v>58.4172</v>
      </c>
      <c r="B393" s="3">
        <v>778.92</v>
      </c>
      <c r="C393" s="3">
        <v>566.48</v>
      </c>
      <c r="D393" s="3">
        <v>32.4578</v>
      </c>
      <c r="E393" s="3">
        <v>179</v>
      </c>
      <c r="F393" s="3">
        <v>0</v>
      </c>
      <c r="G393" s="3">
        <v>1615.275</v>
      </c>
      <c r="H393" s="4" t="s">
        <v>1111</v>
      </c>
    </row>
    <row r="394" spans="1:8">
      <c r="A394" s="3">
        <v>58.4172</v>
      </c>
      <c r="B394" s="3">
        <v>778.92</v>
      </c>
      <c r="C394" s="3">
        <v>566.48</v>
      </c>
      <c r="D394" s="3">
        <v>32.4578</v>
      </c>
      <c r="E394" s="3">
        <v>179</v>
      </c>
      <c r="F394" s="3">
        <v>0</v>
      </c>
      <c r="G394" s="3">
        <v>1615.275</v>
      </c>
      <c r="H394" s="4" t="s">
        <v>1111</v>
      </c>
    </row>
    <row r="395" spans="1:8">
      <c r="A395" s="7">
        <v>58.4172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58.4172</v>
      </c>
      <c r="H395" s="8" t="s">
        <v>1111</v>
      </c>
    </row>
    <row r="396" spans="1:8">
      <c r="A396" s="3">
        <v>58.4172</v>
      </c>
      <c r="B396" s="3">
        <v>778.92</v>
      </c>
      <c r="C396" s="3">
        <v>566.48</v>
      </c>
      <c r="D396" s="3">
        <v>32.4578</v>
      </c>
      <c r="E396" s="3">
        <v>318</v>
      </c>
      <c r="F396" s="3">
        <v>0</v>
      </c>
      <c r="G396" s="3">
        <v>1754.275</v>
      </c>
      <c r="H396" s="4" t="s">
        <v>1111</v>
      </c>
    </row>
    <row r="397" spans="1:8">
      <c r="A397" s="3">
        <v>58.4172</v>
      </c>
      <c r="B397" s="3">
        <v>778.92</v>
      </c>
      <c r="C397" s="3">
        <v>566.48</v>
      </c>
      <c r="D397" s="3">
        <v>32.4578</v>
      </c>
      <c r="E397" s="3">
        <v>0</v>
      </c>
      <c r="F397" s="3">
        <v>0</v>
      </c>
      <c r="G397" s="3">
        <v>1436.275</v>
      </c>
      <c r="H397" s="4" t="s">
        <v>1111</v>
      </c>
    </row>
    <row r="398" spans="1:8">
      <c r="A398" s="3">
        <v>58.4172</v>
      </c>
      <c r="B398" s="3">
        <v>778.92</v>
      </c>
      <c r="C398" s="3">
        <v>566.48</v>
      </c>
      <c r="D398" s="3">
        <v>32.4578</v>
      </c>
      <c r="E398" s="3">
        <v>0</v>
      </c>
      <c r="F398" s="3">
        <v>0</v>
      </c>
      <c r="G398" s="3">
        <v>1436.275</v>
      </c>
      <c r="H398" s="4" t="s">
        <v>1111</v>
      </c>
    </row>
    <row r="399" spans="1:8">
      <c r="A399" s="3">
        <v>58.4172</v>
      </c>
      <c r="B399" s="3">
        <v>778.92</v>
      </c>
      <c r="C399" s="3">
        <v>566.48</v>
      </c>
      <c r="D399" s="3">
        <v>32.4578</v>
      </c>
      <c r="E399" s="3">
        <v>179</v>
      </c>
      <c r="F399" s="3">
        <v>0</v>
      </c>
      <c r="G399" s="3">
        <v>1615.275</v>
      </c>
      <c r="H399" s="4" t="s">
        <v>1111</v>
      </c>
    </row>
    <row r="400" spans="1:8">
      <c r="A400" s="3">
        <v>68.76</v>
      </c>
      <c r="B400" s="3">
        <v>916.8</v>
      </c>
      <c r="C400" s="3">
        <v>566.48</v>
      </c>
      <c r="D400" s="3">
        <v>38.2</v>
      </c>
      <c r="E400" s="3">
        <v>418</v>
      </c>
      <c r="F400" s="3">
        <v>0</v>
      </c>
      <c r="G400" s="3">
        <v>2008.24</v>
      </c>
      <c r="H400" s="4" t="s">
        <v>1107</v>
      </c>
    </row>
    <row r="401" spans="1:8">
      <c r="A401" s="3">
        <v>58.4172</v>
      </c>
      <c r="B401" s="3">
        <v>778.92</v>
      </c>
      <c r="C401" s="3">
        <v>566.48</v>
      </c>
      <c r="D401" s="3">
        <v>32.4578</v>
      </c>
      <c r="E401" s="3">
        <v>318</v>
      </c>
      <c r="F401" s="3">
        <v>0</v>
      </c>
      <c r="G401" s="3">
        <v>1754.275</v>
      </c>
      <c r="H401" s="4" t="s">
        <v>1107</v>
      </c>
    </row>
    <row r="402" spans="1:8">
      <c r="A402" s="3">
        <v>58.4172</v>
      </c>
      <c r="B402" s="3">
        <v>778.92</v>
      </c>
      <c r="C402" s="3">
        <v>566.48</v>
      </c>
      <c r="D402" s="3">
        <v>32.4578</v>
      </c>
      <c r="E402" s="3">
        <v>318</v>
      </c>
      <c r="F402" s="3">
        <v>0</v>
      </c>
      <c r="G402" s="3">
        <v>1754.275</v>
      </c>
      <c r="H402" s="4" t="s">
        <v>1107</v>
      </c>
    </row>
    <row r="403" spans="1:8">
      <c r="A403" s="3">
        <v>58.4172</v>
      </c>
      <c r="B403" s="3">
        <v>778.92</v>
      </c>
      <c r="C403" s="3">
        <v>566.48</v>
      </c>
      <c r="D403" s="3">
        <v>32.4578</v>
      </c>
      <c r="E403" s="3">
        <v>318</v>
      </c>
      <c r="F403" s="3">
        <v>0</v>
      </c>
      <c r="G403" s="3">
        <v>1754.275</v>
      </c>
      <c r="H403" s="4" t="s">
        <v>1107</v>
      </c>
    </row>
    <row r="404" spans="1:8">
      <c r="A404" s="3">
        <v>58.4172</v>
      </c>
      <c r="B404" s="3">
        <v>778.92</v>
      </c>
      <c r="C404" s="3">
        <v>566.48</v>
      </c>
      <c r="D404" s="3">
        <v>32.4578</v>
      </c>
      <c r="E404" s="3">
        <v>0</v>
      </c>
      <c r="F404" s="3">
        <v>0</v>
      </c>
      <c r="G404" s="3">
        <v>1436.275</v>
      </c>
      <c r="H404" s="4" t="s">
        <v>1111</v>
      </c>
    </row>
    <row r="405" spans="1:8">
      <c r="A405" s="3">
        <v>58.4172</v>
      </c>
      <c r="B405" s="3">
        <v>778.92</v>
      </c>
      <c r="C405" s="3">
        <v>566.48</v>
      </c>
      <c r="D405" s="3">
        <v>32.4578</v>
      </c>
      <c r="E405" s="3">
        <v>0</v>
      </c>
      <c r="F405" s="3">
        <v>0</v>
      </c>
      <c r="G405" s="3">
        <v>1436.275</v>
      </c>
      <c r="H405" s="4" t="s">
        <v>1108</v>
      </c>
    </row>
    <row r="406" spans="1:8">
      <c r="A406" s="3">
        <v>58.4172</v>
      </c>
      <c r="B406" s="3">
        <v>778.92</v>
      </c>
      <c r="C406" s="3">
        <v>566.48</v>
      </c>
      <c r="D406" s="3">
        <v>32.4578</v>
      </c>
      <c r="E406" s="3">
        <v>0</v>
      </c>
      <c r="F406" s="3">
        <v>0</v>
      </c>
      <c r="G406" s="3">
        <v>1436.275</v>
      </c>
      <c r="H406" s="4" t="s">
        <v>1111</v>
      </c>
    </row>
    <row r="407" spans="1:8">
      <c r="A407" s="3">
        <v>58.4172</v>
      </c>
      <c r="B407" s="3">
        <v>778.92</v>
      </c>
      <c r="C407" s="3">
        <v>566.48</v>
      </c>
      <c r="D407" s="3">
        <v>32.4578</v>
      </c>
      <c r="E407" s="3">
        <v>0</v>
      </c>
      <c r="F407" s="3">
        <v>0</v>
      </c>
      <c r="G407" s="3">
        <v>1436.275</v>
      </c>
      <c r="H407" s="4" t="s">
        <v>1108</v>
      </c>
    </row>
    <row r="408" spans="1:8">
      <c r="A408" s="3">
        <v>68.76</v>
      </c>
      <c r="B408" s="3">
        <v>916.8</v>
      </c>
      <c r="C408" s="3">
        <v>566.48</v>
      </c>
      <c r="D408" s="3">
        <v>38.2</v>
      </c>
      <c r="E408" s="3">
        <v>418</v>
      </c>
      <c r="F408" s="3">
        <v>0</v>
      </c>
      <c r="G408" s="3">
        <v>2008.24</v>
      </c>
      <c r="H408" s="4" t="s">
        <v>1108</v>
      </c>
    </row>
    <row r="409" spans="1:8">
      <c r="A409" s="3">
        <v>58.4172</v>
      </c>
      <c r="B409" s="3">
        <v>778.92</v>
      </c>
      <c r="C409" s="3">
        <v>566.48</v>
      </c>
      <c r="D409" s="3">
        <v>32.4578</v>
      </c>
      <c r="E409" s="3">
        <v>0</v>
      </c>
      <c r="F409" s="3">
        <v>0</v>
      </c>
      <c r="G409" s="3">
        <v>1436.275</v>
      </c>
      <c r="H409" s="4" t="s">
        <v>1111</v>
      </c>
    </row>
    <row r="410" spans="1:8">
      <c r="A410" s="3">
        <v>58.4172</v>
      </c>
      <c r="B410" s="3">
        <v>778.92</v>
      </c>
      <c r="C410" s="3">
        <v>566.48</v>
      </c>
      <c r="D410" s="3">
        <v>32.4578</v>
      </c>
      <c r="E410" s="3">
        <v>179</v>
      </c>
      <c r="F410" s="3">
        <v>0</v>
      </c>
      <c r="G410" s="3">
        <v>1615.275</v>
      </c>
      <c r="H410" s="4" t="s">
        <v>1111</v>
      </c>
    </row>
    <row r="411" spans="1:8">
      <c r="A411" s="3">
        <v>58.4172</v>
      </c>
      <c r="B411" s="3">
        <v>778.92</v>
      </c>
      <c r="C411" s="3">
        <v>566.48</v>
      </c>
      <c r="D411" s="3">
        <v>32.4578</v>
      </c>
      <c r="E411" s="3">
        <v>179</v>
      </c>
      <c r="F411" s="3">
        <v>0</v>
      </c>
      <c r="G411" s="3">
        <v>1615.275</v>
      </c>
      <c r="H411" s="4" t="s">
        <v>1111</v>
      </c>
    </row>
    <row r="412" spans="1:8">
      <c r="A412" s="3">
        <v>58.4172</v>
      </c>
      <c r="B412" s="3">
        <v>778.92</v>
      </c>
      <c r="C412" s="3">
        <v>566.48</v>
      </c>
      <c r="D412" s="3">
        <v>32.4578</v>
      </c>
      <c r="E412" s="3">
        <v>0</v>
      </c>
      <c r="F412" s="3">
        <v>0</v>
      </c>
      <c r="G412" s="3">
        <v>1436.275</v>
      </c>
      <c r="H412" s="4" t="s">
        <v>1111</v>
      </c>
    </row>
    <row r="413" spans="1:8">
      <c r="A413" s="3">
        <v>58.4172</v>
      </c>
      <c r="B413" s="3">
        <v>778.92</v>
      </c>
      <c r="C413" s="3">
        <v>566.48</v>
      </c>
      <c r="D413" s="3">
        <v>32.4578</v>
      </c>
      <c r="E413" s="3">
        <v>0</v>
      </c>
      <c r="F413" s="3">
        <v>0</v>
      </c>
      <c r="G413" s="3">
        <v>1436.275</v>
      </c>
      <c r="H413" s="4" t="s">
        <v>1111</v>
      </c>
    </row>
    <row r="414" spans="1:8">
      <c r="A414" s="3">
        <v>58.4172</v>
      </c>
      <c r="B414" s="3">
        <v>778.92</v>
      </c>
      <c r="C414" s="3">
        <v>566.48</v>
      </c>
      <c r="D414" s="3">
        <v>32.4578</v>
      </c>
      <c r="E414" s="3">
        <v>179</v>
      </c>
      <c r="F414" s="3">
        <v>0</v>
      </c>
      <c r="G414" s="3">
        <v>1615.275</v>
      </c>
      <c r="H414" s="4" t="s">
        <v>1111</v>
      </c>
    </row>
    <row r="415" spans="1:8">
      <c r="A415" s="3">
        <v>68.76</v>
      </c>
      <c r="B415" s="3">
        <v>916.8</v>
      </c>
      <c r="C415" s="3">
        <v>566.48</v>
      </c>
      <c r="D415" s="3">
        <v>38.2</v>
      </c>
      <c r="E415" s="3">
        <v>418</v>
      </c>
      <c r="F415" s="3">
        <v>0</v>
      </c>
      <c r="G415" s="3">
        <v>2008.24</v>
      </c>
      <c r="H415" s="4" t="s">
        <v>1108</v>
      </c>
    </row>
    <row r="416" spans="1:8">
      <c r="A416" s="3">
        <v>58.4172</v>
      </c>
      <c r="B416" s="3">
        <v>778.92</v>
      </c>
      <c r="C416" s="3">
        <v>566.48</v>
      </c>
      <c r="D416" s="3">
        <v>32.4578</v>
      </c>
      <c r="E416" s="3">
        <v>0</v>
      </c>
      <c r="F416" s="3">
        <v>0</v>
      </c>
      <c r="G416" s="3">
        <v>1436.275</v>
      </c>
      <c r="H416" s="4" t="s">
        <v>1108</v>
      </c>
    </row>
    <row r="417" spans="1:8">
      <c r="A417" s="3">
        <v>58.4172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  <c r="G417" s="3">
        <v>58.4172</v>
      </c>
      <c r="H417" s="4" t="s">
        <v>1107</v>
      </c>
    </row>
    <row r="418" spans="1:8">
      <c r="A418" s="3">
        <v>58.4172</v>
      </c>
      <c r="B418" s="3">
        <v>778.92</v>
      </c>
      <c r="C418" s="3">
        <v>566.48</v>
      </c>
      <c r="D418" s="3">
        <v>32.4578</v>
      </c>
      <c r="E418" s="3">
        <v>0</v>
      </c>
      <c r="F418" s="3">
        <v>0</v>
      </c>
      <c r="G418" s="3">
        <v>1436.275</v>
      </c>
      <c r="H418" s="4" t="s">
        <v>1111</v>
      </c>
    </row>
    <row r="419" spans="1:8">
      <c r="A419" s="3">
        <v>58.4172</v>
      </c>
      <c r="B419" s="3">
        <v>778.92</v>
      </c>
      <c r="C419" s="3">
        <v>566.48</v>
      </c>
      <c r="D419" s="3">
        <v>32.4578</v>
      </c>
      <c r="E419" s="3">
        <v>0</v>
      </c>
      <c r="F419" s="3">
        <v>0</v>
      </c>
      <c r="G419" s="3">
        <v>1436.275</v>
      </c>
      <c r="H419" s="4" t="s">
        <v>1111</v>
      </c>
    </row>
    <row r="420" spans="1:8">
      <c r="A420" s="3">
        <v>58.4172</v>
      </c>
      <c r="B420" s="3">
        <v>778.92</v>
      </c>
      <c r="C420" s="3">
        <v>566.48</v>
      </c>
      <c r="D420" s="3">
        <v>32.4578</v>
      </c>
      <c r="E420" s="3">
        <v>0</v>
      </c>
      <c r="F420" s="3">
        <v>0</v>
      </c>
      <c r="G420" s="3">
        <v>1436.275</v>
      </c>
      <c r="H420" s="4" t="s">
        <v>1111</v>
      </c>
    </row>
    <row r="421" spans="1:8">
      <c r="A421" s="3">
        <v>58.4172</v>
      </c>
      <c r="B421" s="3">
        <v>778.92</v>
      </c>
      <c r="C421" s="3">
        <v>566.48</v>
      </c>
      <c r="D421" s="3">
        <v>32.4578</v>
      </c>
      <c r="E421" s="3">
        <v>0</v>
      </c>
      <c r="F421" s="3">
        <v>0</v>
      </c>
      <c r="G421" s="3">
        <v>1436.275</v>
      </c>
      <c r="H421" s="4" t="s">
        <v>1111</v>
      </c>
    </row>
    <row r="422" spans="1:8">
      <c r="A422" s="3">
        <v>58.4172</v>
      </c>
      <c r="B422" s="3">
        <v>778.92</v>
      </c>
      <c r="C422" s="3">
        <v>566.48</v>
      </c>
      <c r="D422" s="3">
        <v>32.4578</v>
      </c>
      <c r="E422" s="3">
        <v>0</v>
      </c>
      <c r="F422" s="3">
        <v>0</v>
      </c>
      <c r="G422" s="3">
        <v>1436.275</v>
      </c>
      <c r="H422" s="4" t="s">
        <v>1111</v>
      </c>
    </row>
    <row r="423" spans="1:8">
      <c r="A423" s="3">
        <v>58.4172</v>
      </c>
      <c r="B423" s="3">
        <v>778.92</v>
      </c>
      <c r="C423" s="3">
        <v>566.48</v>
      </c>
      <c r="D423" s="3">
        <v>32.4578</v>
      </c>
      <c r="E423" s="3">
        <v>0</v>
      </c>
      <c r="F423" s="3">
        <v>0</v>
      </c>
      <c r="G423" s="3">
        <v>1436.275</v>
      </c>
      <c r="H423" s="4" t="s">
        <v>1111</v>
      </c>
    </row>
    <row r="424" spans="1:8">
      <c r="A424" s="3">
        <v>58.4172</v>
      </c>
      <c r="B424" s="3">
        <v>778.92</v>
      </c>
      <c r="C424" s="3">
        <v>566.48</v>
      </c>
      <c r="D424" s="3">
        <v>32.4578</v>
      </c>
      <c r="E424" s="3">
        <v>0</v>
      </c>
      <c r="F424" s="3">
        <v>0</v>
      </c>
      <c r="G424" s="3">
        <v>1436.275</v>
      </c>
      <c r="H424" s="4" t="s">
        <v>1111</v>
      </c>
    </row>
    <row r="425" spans="1:8">
      <c r="A425" s="3">
        <v>58.4172</v>
      </c>
      <c r="B425" s="3">
        <v>778.92</v>
      </c>
      <c r="C425" s="3">
        <v>566.48</v>
      </c>
      <c r="D425" s="3">
        <v>32.4578</v>
      </c>
      <c r="E425" s="3">
        <v>179</v>
      </c>
      <c r="F425" s="3">
        <v>0</v>
      </c>
      <c r="G425" s="3">
        <v>1615.275</v>
      </c>
      <c r="H425" s="4" t="s">
        <v>1111</v>
      </c>
    </row>
    <row r="426" spans="1:8">
      <c r="A426" s="3">
        <v>58.4172</v>
      </c>
      <c r="B426" s="3">
        <v>778.92</v>
      </c>
      <c r="C426" s="3">
        <v>566.48</v>
      </c>
      <c r="D426" s="3">
        <v>32.4578</v>
      </c>
      <c r="E426" s="3">
        <v>0</v>
      </c>
      <c r="F426" s="3">
        <v>0</v>
      </c>
      <c r="G426" s="3">
        <v>1436.275</v>
      </c>
      <c r="H426" s="4" t="s">
        <v>1112</v>
      </c>
    </row>
    <row r="427" spans="1:8">
      <c r="A427" s="3">
        <v>68.76</v>
      </c>
      <c r="B427" s="3">
        <v>916.8</v>
      </c>
      <c r="C427" s="3">
        <v>566.48</v>
      </c>
      <c r="D427" s="3">
        <v>38.2</v>
      </c>
      <c r="E427" s="3">
        <v>0</v>
      </c>
      <c r="F427" s="3">
        <v>0</v>
      </c>
      <c r="G427" s="3">
        <v>1590.24</v>
      </c>
      <c r="H427" s="4" t="s">
        <v>1112</v>
      </c>
    </row>
    <row r="428" spans="1:8">
      <c r="A428" s="3">
        <v>58.4172</v>
      </c>
      <c r="B428" s="3">
        <v>778.92</v>
      </c>
      <c r="C428" s="3">
        <v>566.48</v>
      </c>
      <c r="D428" s="3">
        <v>32.4578</v>
      </c>
      <c r="E428" s="3">
        <v>0</v>
      </c>
      <c r="F428" s="3">
        <v>0</v>
      </c>
      <c r="G428" s="3">
        <v>1436.275</v>
      </c>
      <c r="H428" s="4" t="s">
        <v>1108</v>
      </c>
    </row>
    <row r="429" spans="1:8">
      <c r="A429" s="3">
        <v>58.4172</v>
      </c>
      <c r="B429" s="3">
        <v>778.92</v>
      </c>
      <c r="C429" s="3">
        <v>566.48</v>
      </c>
      <c r="D429" s="3">
        <v>32.4578</v>
      </c>
      <c r="E429" s="3">
        <v>0</v>
      </c>
      <c r="F429" s="3">
        <v>0</v>
      </c>
      <c r="G429" s="3">
        <v>1436.275</v>
      </c>
      <c r="H429" s="4" t="s">
        <v>1111</v>
      </c>
    </row>
    <row r="430" spans="1:8">
      <c r="A430" s="3">
        <v>58.4172</v>
      </c>
      <c r="B430" s="3">
        <v>778.92</v>
      </c>
      <c r="C430" s="3">
        <v>566.48</v>
      </c>
      <c r="D430" s="3">
        <v>32.4578</v>
      </c>
      <c r="E430" s="3">
        <v>0</v>
      </c>
      <c r="F430" s="3">
        <v>0</v>
      </c>
      <c r="G430" s="3">
        <v>1436.275</v>
      </c>
      <c r="H430" s="4" t="s">
        <v>1111</v>
      </c>
    </row>
    <row r="431" spans="1:8">
      <c r="A431" s="3">
        <v>58.4172</v>
      </c>
      <c r="B431" s="3">
        <v>778.92</v>
      </c>
      <c r="C431" s="3">
        <v>566.48</v>
      </c>
      <c r="D431" s="3">
        <v>32.4578</v>
      </c>
      <c r="E431" s="3">
        <v>0</v>
      </c>
      <c r="F431" s="3">
        <v>0</v>
      </c>
      <c r="G431" s="3">
        <v>1436.275</v>
      </c>
      <c r="H431" s="4" t="s">
        <v>1107</v>
      </c>
    </row>
    <row r="432" spans="1:8">
      <c r="A432" s="3">
        <v>58.4172</v>
      </c>
      <c r="B432" s="3">
        <v>778.92</v>
      </c>
      <c r="C432" s="3">
        <v>566.48</v>
      </c>
      <c r="D432" s="3">
        <v>32.4578</v>
      </c>
      <c r="E432" s="3">
        <v>0</v>
      </c>
      <c r="F432" s="3">
        <v>0</v>
      </c>
      <c r="G432" s="3">
        <v>1436.275</v>
      </c>
      <c r="H432" s="4" t="s">
        <v>1107</v>
      </c>
    </row>
    <row r="433" spans="1:8">
      <c r="A433" s="3">
        <v>58.4172</v>
      </c>
      <c r="B433" s="3">
        <v>778.92</v>
      </c>
      <c r="C433" s="3">
        <v>566.48</v>
      </c>
      <c r="D433" s="3">
        <v>32.4578</v>
      </c>
      <c r="E433" s="3">
        <v>0</v>
      </c>
      <c r="F433" s="3">
        <v>0</v>
      </c>
      <c r="G433" s="3">
        <v>1436.275</v>
      </c>
      <c r="H433" s="4" t="s">
        <v>1111</v>
      </c>
    </row>
    <row r="434" spans="1:8">
      <c r="A434" s="3">
        <v>58.4172</v>
      </c>
      <c r="B434" s="3">
        <v>778.92</v>
      </c>
      <c r="C434" s="3">
        <v>566.48</v>
      </c>
      <c r="D434" s="3">
        <v>32.4578</v>
      </c>
      <c r="E434" s="3">
        <v>0</v>
      </c>
      <c r="F434" s="3">
        <v>0</v>
      </c>
      <c r="G434" s="3">
        <v>1436.275</v>
      </c>
      <c r="H434" s="4" t="s">
        <v>1111</v>
      </c>
    </row>
    <row r="435" spans="1:8">
      <c r="A435" s="3">
        <v>58.4172</v>
      </c>
      <c r="B435" s="3">
        <v>778.92</v>
      </c>
      <c r="C435" s="3">
        <v>566.48</v>
      </c>
      <c r="D435" s="3">
        <v>32.4578</v>
      </c>
      <c r="E435" s="3">
        <v>0</v>
      </c>
      <c r="F435" s="3">
        <v>0</v>
      </c>
      <c r="G435" s="3">
        <v>1436.275</v>
      </c>
      <c r="H435" s="4" t="s">
        <v>1111</v>
      </c>
    </row>
    <row r="436" spans="1:8">
      <c r="A436" s="3">
        <v>58.4172</v>
      </c>
      <c r="B436" s="3">
        <v>778.92</v>
      </c>
      <c r="C436" s="3">
        <v>566.48</v>
      </c>
      <c r="D436" s="3">
        <v>32.4578</v>
      </c>
      <c r="E436" s="3">
        <v>0</v>
      </c>
      <c r="F436" s="3">
        <v>0</v>
      </c>
      <c r="G436" s="3">
        <v>1436.275</v>
      </c>
      <c r="H436" s="4" t="s">
        <v>1111</v>
      </c>
    </row>
    <row r="437" spans="1:8">
      <c r="A437" s="3">
        <v>58.4172</v>
      </c>
      <c r="B437" s="3">
        <v>778.92</v>
      </c>
      <c r="C437" s="3">
        <v>566.48</v>
      </c>
      <c r="D437" s="3">
        <v>32.4578</v>
      </c>
      <c r="E437" s="3">
        <v>0</v>
      </c>
      <c r="F437" s="3">
        <v>0</v>
      </c>
      <c r="G437" s="3">
        <v>1436.275</v>
      </c>
      <c r="H437" s="4" t="s">
        <v>1111</v>
      </c>
    </row>
    <row r="438" spans="1:8">
      <c r="A438" s="7">
        <v>68.76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68.76</v>
      </c>
      <c r="H438" s="8" t="s">
        <v>1107</v>
      </c>
    </row>
    <row r="439" spans="1:8">
      <c r="A439" s="3">
        <v>58.4172</v>
      </c>
      <c r="B439" s="3">
        <v>778.92</v>
      </c>
      <c r="C439" s="3">
        <v>566.48</v>
      </c>
      <c r="D439" s="3">
        <v>32.4578</v>
      </c>
      <c r="E439" s="3">
        <v>0</v>
      </c>
      <c r="F439" s="3">
        <v>0</v>
      </c>
      <c r="G439" s="3">
        <v>1436.275</v>
      </c>
      <c r="H439" s="4" t="s">
        <v>1107</v>
      </c>
    </row>
    <row r="440" spans="1:8">
      <c r="A440" s="7">
        <v>58.4172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58.4172</v>
      </c>
      <c r="H440" s="8" t="s">
        <v>1107</v>
      </c>
    </row>
    <row r="441" spans="1:8">
      <c r="A441" s="3">
        <v>68.76</v>
      </c>
      <c r="B441" s="3">
        <v>916.8</v>
      </c>
      <c r="C441" s="3">
        <v>566.48</v>
      </c>
      <c r="D441" s="3">
        <v>38.2</v>
      </c>
      <c r="E441" s="3">
        <v>0</v>
      </c>
      <c r="F441" s="3">
        <v>108</v>
      </c>
      <c r="G441" s="3">
        <v>1698.24</v>
      </c>
      <c r="H441" s="4" t="s">
        <v>1107</v>
      </c>
    </row>
    <row r="442" spans="1:8">
      <c r="A442" s="7">
        <v>68.76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  <c r="G442" s="7">
        <v>68.76</v>
      </c>
      <c r="H442" s="8" t="s">
        <v>1107</v>
      </c>
    </row>
    <row r="443" spans="1:8">
      <c r="A443" s="3">
        <v>58.4172</v>
      </c>
      <c r="B443" s="3">
        <v>0</v>
      </c>
      <c r="C443" s="3">
        <v>566.48</v>
      </c>
      <c r="D443" s="3">
        <v>32.4585</v>
      </c>
      <c r="E443" s="3">
        <v>0</v>
      </c>
      <c r="F443" s="3">
        <v>108</v>
      </c>
      <c r="G443" s="3">
        <v>765.3557</v>
      </c>
      <c r="H443" s="4" t="s">
        <v>1111</v>
      </c>
    </row>
    <row r="444" spans="1:8">
      <c r="A444" s="3">
        <v>58.4172</v>
      </c>
      <c r="B444" s="3">
        <v>778.92</v>
      </c>
      <c r="C444" s="3">
        <v>566.48</v>
      </c>
      <c r="D444" s="3">
        <v>32.4585</v>
      </c>
      <c r="E444" s="3">
        <v>318</v>
      </c>
      <c r="F444" s="3">
        <v>108</v>
      </c>
      <c r="G444" s="3">
        <v>1862.2757</v>
      </c>
      <c r="H444" s="4" t="s">
        <v>1107</v>
      </c>
    </row>
    <row r="445" spans="1:8">
      <c r="A445" s="3">
        <v>58.4172</v>
      </c>
      <c r="B445" s="3">
        <v>778.92</v>
      </c>
      <c r="C445" s="3">
        <v>566.48</v>
      </c>
      <c r="D445" s="3">
        <v>32.4585</v>
      </c>
      <c r="E445" s="3">
        <v>0</v>
      </c>
      <c r="F445" s="3">
        <v>108</v>
      </c>
      <c r="G445" s="3">
        <v>1544.2757</v>
      </c>
      <c r="H445" s="4" t="s">
        <v>1107</v>
      </c>
    </row>
    <row r="446" spans="1:8">
      <c r="A446" s="3">
        <v>58.4172</v>
      </c>
      <c r="B446" s="3">
        <v>0</v>
      </c>
      <c r="C446" s="3">
        <v>566.48</v>
      </c>
      <c r="D446" s="3">
        <v>32.4585</v>
      </c>
      <c r="E446" s="3">
        <v>0</v>
      </c>
      <c r="F446" s="3">
        <v>108</v>
      </c>
      <c r="G446" s="3">
        <v>765.3557</v>
      </c>
      <c r="H446" s="4" t="s">
        <v>1107</v>
      </c>
    </row>
    <row r="447" spans="1:8">
      <c r="A447" s="3">
        <v>58.4172</v>
      </c>
      <c r="B447" s="3">
        <v>778.92</v>
      </c>
      <c r="C447" s="3">
        <v>566.48</v>
      </c>
      <c r="D447" s="3">
        <v>32.4585</v>
      </c>
      <c r="E447" s="3">
        <v>0</v>
      </c>
      <c r="F447" s="3">
        <v>108</v>
      </c>
      <c r="G447" s="3">
        <v>1544.2757</v>
      </c>
      <c r="H447" s="4" t="s">
        <v>1107</v>
      </c>
    </row>
    <row r="448" spans="1:8">
      <c r="A448" s="3">
        <v>58.4172</v>
      </c>
      <c r="B448" s="3">
        <v>778.92</v>
      </c>
      <c r="C448" s="3">
        <v>566.48</v>
      </c>
      <c r="D448" s="3">
        <v>32.4585</v>
      </c>
      <c r="E448" s="3">
        <v>0</v>
      </c>
      <c r="F448" s="3">
        <v>0</v>
      </c>
      <c r="G448" s="3">
        <v>1436.2757</v>
      </c>
      <c r="H448" s="4" t="s">
        <v>1111</v>
      </c>
    </row>
    <row r="449" spans="1:8">
      <c r="A449" s="3">
        <v>58.4172</v>
      </c>
      <c r="B449" s="3">
        <v>778.92</v>
      </c>
      <c r="C449" s="3">
        <v>566.48</v>
      </c>
      <c r="D449" s="3">
        <v>32.4585</v>
      </c>
      <c r="E449" s="3">
        <v>0</v>
      </c>
      <c r="F449" s="3">
        <v>108</v>
      </c>
      <c r="G449" s="3">
        <v>1544.2757</v>
      </c>
      <c r="H449" s="4" t="s">
        <v>1111</v>
      </c>
    </row>
    <row r="450" spans="1:8">
      <c r="A450" s="3">
        <v>58.4172</v>
      </c>
      <c r="B450" s="3">
        <v>778.92</v>
      </c>
      <c r="C450" s="3">
        <v>566.48</v>
      </c>
      <c r="D450" s="3">
        <v>32.4585</v>
      </c>
      <c r="E450" s="3">
        <v>0</v>
      </c>
      <c r="F450" s="3">
        <v>108</v>
      </c>
      <c r="G450" s="3">
        <v>1544.2757</v>
      </c>
      <c r="H450" s="4" t="s">
        <v>1111</v>
      </c>
    </row>
    <row r="451" spans="1:8">
      <c r="A451" s="3">
        <v>58.4172</v>
      </c>
      <c r="B451" s="3">
        <v>778.92</v>
      </c>
      <c r="C451" s="3">
        <v>566.48</v>
      </c>
      <c r="D451" s="3">
        <v>32.4585</v>
      </c>
      <c r="E451" s="3">
        <v>0</v>
      </c>
      <c r="F451" s="3">
        <v>108</v>
      </c>
      <c r="G451" s="3">
        <v>1544.2757</v>
      </c>
      <c r="H451" s="4" t="s">
        <v>1111</v>
      </c>
    </row>
    <row r="452" spans="1:8">
      <c r="A452" s="3">
        <v>68.76</v>
      </c>
      <c r="B452" s="3">
        <v>916.8</v>
      </c>
      <c r="C452" s="3">
        <v>566.48</v>
      </c>
      <c r="D452" s="3">
        <v>38.2</v>
      </c>
      <c r="E452" s="3">
        <v>0</v>
      </c>
      <c r="F452" s="3">
        <v>108</v>
      </c>
      <c r="G452" s="3">
        <v>1698.24</v>
      </c>
      <c r="H452" s="4" t="s">
        <v>1112</v>
      </c>
    </row>
    <row r="453" spans="1:8">
      <c r="A453" s="3">
        <v>68.76</v>
      </c>
      <c r="B453" s="3">
        <v>916.8</v>
      </c>
      <c r="C453" s="3">
        <v>566.48</v>
      </c>
      <c r="D453" s="3">
        <v>38.2</v>
      </c>
      <c r="E453" s="3">
        <v>0</v>
      </c>
      <c r="F453" s="3">
        <v>0</v>
      </c>
      <c r="G453" s="3">
        <v>1590.24</v>
      </c>
      <c r="H453" s="4" t="s">
        <v>1108</v>
      </c>
    </row>
    <row r="454" spans="1:8">
      <c r="A454" s="7">
        <v>58.4172</v>
      </c>
      <c r="B454" s="7">
        <v>0</v>
      </c>
      <c r="C454" s="7">
        <v>0</v>
      </c>
      <c r="D454" s="7">
        <v>0</v>
      </c>
      <c r="E454" s="7">
        <v>0</v>
      </c>
      <c r="F454" s="7">
        <v>0</v>
      </c>
      <c r="G454" s="7">
        <v>58.4172</v>
      </c>
      <c r="H454" s="8" t="s">
        <v>1111</v>
      </c>
    </row>
    <row r="455" spans="1:8">
      <c r="A455" s="3">
        <v>58.4172</v>
      </c>
      <c r="B455" s="3">
        <v>778.92</v>
      </c>
      <c r="C455" s="3">
        <v>566.48</v>
      </c>
      <c r="D455" s="3">
        <v>32.4585</v>
      </c>
      <c r="E455" s="3">
        <v>0</v>
      </c>
      <c r="F455" s="3">
        <v>108</v>
      </c>
      <c r="G455" s="3">
        <v>1544.2757</v>
      </c>
      <c r="H455" s="4" t="s">
        <v>1111</v>
      </c>
    </row>
    <row r="456" spans="1:8">
      <c r="A456" s="3">
        <v>58.4172</v>
      </c>
      <c r="B456" s="3">
        <v>778.92</v>
      </c>
      <c r="C456" s="3">
        <v>566.48</v>
      </c>
      <c r="D456" s="3">
        <v>32.4585</v>
      </c>
      <c r="E456" s="3">
        <v>0</v>
      </c>
      <c r="F456" s="3">
        <v>108</v>
      </c>
      <c r="G456" s="3">
        <v>1544.2757</v>
      </c>
      <c r="H456" s="4" t="s">
        <v>1111</v>
      </c>
    </row>
    <row r="457" spans="1:8">
      <c r="A457" s="3">
        <v>58.4172</v>
      </c>
      <c r="B457" s="3">
        <v>778.92</v>
      </c>
      <c r="C457" s="3">
        <v>566.48</v>
      </c>
      <c r="D457" s="3">
        <v>32.4585</v>
      </c>
      <c r="E457" s="3">
        <v>0</v>
      </c>
      <c r="F457" s="3">
        <v>108</v>
      </c>
      <c r="G457" s="3">
        <v>1544.2757</v>
      </c>
      <c r="H457" s="4" t="s">
        <v>1111</v>
      </c>
    </row>
    <row r="458" spans="1:8">
      <c r="A458" s="7">
        <v>58.4172</v>
      </c>
      <c r="B458" s="7">
        <v>0</v>
      </c>
      <c r="C458" s="7">
        <v>0</v>
      </c>
      <c r="D458" s="7">
        <v>0</v>
      </c>
      <c r="E458" s="7">
        <v>0</v>
      </c>
      <c r="F458" s="7">
        <v>0</v>
      </c>
      <c r="G458" s="7">
        <v>58.4172</v>
      </c>
      <c r="H458" s="8" t="s">
        <v>1111</v>
      </c>
    </row>
    <row r="459" spans="1:8">
      <c r="A459" s="3">
        <v>58.4172</v>
      </c>
      <c r="B459" s="3">
        <v>778.92</v>
      </c>
      <c r="C459" s="3">
        <v>566.48</v>
      </c>
      <c r="D459" s="3">
        <v>32.4585</v>
      </c>
      <c r="E459" s="3">
        <v>0</v>
      </c>
      <c r="F459" s="3">
        <v>108</v>
      </c>
      <c r="G459" s="3">
        <v>1544.2757</v>
      </c>
      <c r="H459" s="4" t="s">
        <v>1111</v>
      </c>
    </row>
    <row r="460" spans="1:8">
      <c r="A460" s="3">
        <v>58.4172</v>
      </c>
      <c r="B460" s="3">
        <v>0</v>
      </c>
      <c r="C460" s="3">
        <v>566.48</v>
      </c>
      <c r="D460" s="3">
        <v>32.4585</v>
      </c>
      <c r="E460" s="3">
        <v>0</v>
      </c>
      <c r="F460" s="3">
        <v>108</v>
      </c>
      <c r="G460" s="3">
        <v>765.3557</v>
      </c>
      <c r="H460" s="4" t="s">
        <v>1111</v>
      </c>
    </row>
    <row r="461" spans="1:8">
      <c r="A461" s="3">
        <v>58.4172</v>
      </c>
      <c r="B461" s="3">
        <v>0</v>
      </c>
      <c r="C461" s="3">
        <v>566.48</v>
      </c>
      <c r="D461" s="3">
        <v>32.4585</v>
      </c>
      <c r="E461" s="3">
        <v>0</v>
      </c>
      <c r="F461" s="3">
        <v>0</v>
      </c>
      <c r="G461" s="3">
        <v>657.3557</v>
      </c>
      <c r="H461" s="4" t="s">
        <v>1111</v>
      </c>
    </row>
    <row r="462" spans="1:8">
      <c r="A462" s="3">
        <v>58.4172</v>
      </c>
      <c r="B462" s="3">
        <v>778.92</v>
      </c>
      <c r="C462" s="3">
        <v>566.48</v>
      </c>
      <c r="D462" s="3">
        <v>32.4585</v>
      </c>
      <c r="E462" s="3">
        <v>0</v>
      </c>
      <c r="F462" s="3">
        <v>0</v>
      </c>
      <c r="G462" s="3">
        <v>1436.2757</v>
      </c>
      <c r="H462" s="4" t="s">
        <v>1111</v>
      </c>
    </row>
    <row r="463" spans="1:8">
      <c r="A463" s="3">
        <v>58.4172</v>
      </c>
      <c r="B463" s="3">
        <v>778.92</v>
      </c>
      <c r="C463" s="3">
        <v>566.48</v>
      </c>
      <c r="D463" s="3">
        <v>32.4585</v>
      </c>
      <c r="E463" s="3">
        <v>0</v>
      </c>
      <c r="F463" s="3">
        <v>108</v>
      </c>
      <c r="G463" s="3">
        <v>1544.2757</v>
      </c>
      <c r="H463" s="4" t="s">
        <v>1111</v>
      </c>
    </row>
    <row r="464" spans="1:8">
      <c r="A464" s="3">
        <v>58.4172</v>
      </c>
      <c r="B464" s="3">
        <v>0</v>
      </c>
      <c r="C464" s="3">
        <v>566.48</v>
      </c>
      <c r="D464" s="3">
        <v>32.4585</v>
      </c>
      <c r="E464" s="3">
        <v>0</v>
      </c>
      <c r="F464" s="3">
        <v>0</v>
      </c>
      <c r="G464" s="3">
        <v>657.3557</v>
      </c>
      <c r="H464" s="4" t="s">
        <v>1111</v>
      </c>
    </row>
    <row r="465" spans="1:8">
      <c r="A465" s="3">
        <v>58.4172</v>
      </c>
      <c r="B465" s="3">
        <v>778.92</v>
      </c>
      <c r="C465" s="3">
        <v>566.48</v>
      </c>
      <c r="D465" s="3">
        <v>32.4585</v>
      </c>
      <c r="E465" s="3">
        <v>0</v>
      </c>
      <c r="F465" s="3">
        <v>108</v>
      </c>
      <c r="G465" s="3">
        <v>1544.2757</v>
      </c>
      <c r="H465" s="4" t="s">
        <v>1111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N18" sqref="N18"/>
    </sheetView>
  </sheetViews>
  <sheetFormatPr defaultColWidth="9" defaultRowHeight="13.5"/>
  <cols>
    <col min="1" max="1" width="28.625"/>
    <col min="2" max="2" width="16"/>
    <col min="3" max="3" width="14" customWidth="1"/>
    <col min="4" max="4" width="12.875" customWidth="1"/>
    <col min="5" max="10" width="12" customWidth="1"/>
  </cols>
  <sheetData>
    <row r="1" s="252" customFormat="1" ht="18" customHeight="1" spans="1:10">
      <c r="A1" s="253" t="s">
        <v>3</v>
      </c>
      <c r="B1" s="253" t="s">
        <v>4</v>
      </c>
      <c r="C1" s="253" t="s">
        <v>5</v>
      </c>
      <c r="D1" s="253" t="s">
        <v>6</v>
      </c>
      <c r="E1" s="253" t="s">
        <v>7</v>
      </c>
      <c r="F1" s="253" t="s">
        <v>8</v>
      </c>
      <c r="G1" s="253" t="s">
        <v>9</v>
      </c>
      <c r="H1" s="253" t="s">
        <v>10</v>
      </c>
      <c r="I1" s="253" t="s">
        <v>11</v>
      </c>
      <c r="J1" s="253" t="s">
        <v>12</v>
      </c>
    </row>
    <row r="2" spans="1:10">
      <c r="A2" s="254" t="s">
        <v>3</v>
      </c>
      <c r="B2" s="254" t="s">
        <v>13</v>
      </c>
      <c r="C2" s="255"/>
      <c r="D2" s="255"/>
      <c r="E2" s="255"/>
      <c r="F2" s="255"/>
      <c r="G2" s="255"/>
      <c r="H2" s="255"/>
      <c r="I2" s="255"/>
      <c r="J2" s="255"/>
    </row>
    <row r="3" spans="1:10">
      <c r="A3" s="254" t="s">
        <v>14</v>
      </c>
      <c r="B3" s="256">
        <v>8553.071</v>
      </c>
      <c r="C3" s="257">
        <v>8553.071</v>
      </c>
      <c r="D3" s="257">
        <v>8553.071</v>
      </c>
      <c r="E3" s="258">
        <v>8771.271</v>
      </c>
      <c r="F3" s="257"/>
      <c r="G3" s="257"/>
      <c r="H3" s="257"/>
      <c r="I3" s="257"/>
      <c r="J3" s="257"/>
    </row>
    <row r="4" spans="1:10">
      <c r="A4" s="254" t="s">
        <v>15</v>
      </c>
      <c r="B4" s="256">
        <v>7966.222</v>
      </c>
      <c r="C4" s="257">
        <v>6778.453</v>
      </c>
      <c r="D4" s="257">
        <v>7096.453</v>
      </c>
      <c r="E4" s="258">
        <v>7339.773</v>
      </c>
      <c r="F4" s="257"/>
      <c r="G4" s="257"/>
      <c r="H4" s="257"/>
      <c r="I4" s="257"/>
      <c r="J4" s="257"/>
    </row>
    <row r="5" spans="1:10">
      <c r="A5" s="254" t="s">
        <v>16</v>
      </c>
      <c r="B5" s="256">
        <v>14441.533</v>
      </c>
      <c r="C5" s="257">
        <v>13366.898</v>
      </c>
      <c r="D5" s="257">
        <v>16414.133</v>
      </c>
      <c r="E5" s="258">
        <v>15421.053</v>
      </c>
      <c r="F5" s="257"/>
      <c r="G5" s="257"/>
      <c r="H5" s="257"/>
      <c r="I5" s="257"/>
      <c r="J5" s="257"/>
    </row>
    <row r="6" spans="1:10">
      <c r="A6" s="254" t="s">
        <v>17</v>
      </c>
      <c r="B6" s="256">
        <v>79169.95005</v>
      </c>
      <c r="C6" s="257">
        <v>81464.18505</v>
      </c>
      <c r="D6" s="257">
        <v>91290.38605</v>
      </c>
      <c r="E6" s="258">
        <v>92747.74485</v>
      </c>
      <c r="F6" s="257"/>
      <c r="G6" s="257"/>
      <c r="H6" s="257"/>
      <c r="I6" s="257"/>
      <c r="J6" s="257"/>
    </row>
    <row r="7" spans="1:10">
      <c r="A7" s="254" t="s">
        <v>18</v>
      </c>
      <c r="B7" s="256">
        <v>16406.159</v>
      </c>
      <c r="C7" s="257">
        <v>16406.159</v>
      </c>
      <c r="D7" s="257">
        <v>16406.159</v>
      </c>
      <c r="E7" s="258">
        <v>17142.559</v>
      </c>
      <c r="F7" s="257"/>
      <c r="G7" s="257"/>
      <c r="H7" s="257"/>
      <c r="I7" s="257"/>
      <c r="J7" s="257"/>
    </row>
    <row r="8" spans="1:10">
      <c r="A8" s="254" t="s">
        <v>19</v>
      </c>
      <c r="B8" s="256">
        <v>1710.609</v>
      </c>
      <c r="C8" s="257">
        <v>1710.609</v>
      </c>
      <c r="D8" s="257">
        <v>1710.609</v>
      </c>
      <c r="E8" s="258">
        <v>1754.249</v>
      </c>
      <c r="F8" s="257"/>
      <c r="G8" s="257"/>
      <c r="H8" s="257"/>
      <c r="I8" s="257"/>
      <c r="J8" s="257"/>
    </row>
    <row r="9" spans="1:10">
      <c r="A9" s="254" t="s">
        <v>20</v>
      </c>
      <c r="B9" s="256">
        <v>35299.6006</v>
      </c>
      <c r="C9" s="257">
        <v>42450.0662</v>
      </c>
      <c r="D9" s="257">
        <v>40075.12</v>
      </c>
      <c r="E9" s="258">
        <v>41280.76</v>
      </c>
      <c r="F9" s="257"/>
      <c r="G9" s="257"/>
      <c r="H9" s="257"/>
      <c r="I9" s="257"/>
      <c r="J9" s="257"/>
    </row>
    <row r="10" spans="1:10">
      <c r="A10" s="254" t="s">
        <v>21</v>
      </c>
      <c r="B10" s="256">
        <v>11001.315</v>
      </c>
      <c r="C10" s="257">
        <v>9429.68</v>
      </c>
      <c r="D10" s="257">
        <v>9429.68</v>
      </c>
      <c r="E10" s="258">
        <v>9691.52</v>
      </c>
      <c r="F10" s="257"/>
      <c r="G10" s="257"/>
      <c r="H10" s="257"/>
      <c r="I10" s="257"/>
      <c r="J10" s="257"/>
    </row>
    <row r="11" spans="1:10">
      <c r="A11" s="254" t="s">
        <v>22</v>
      </c>
      <c r="B11" s="256">
        <v>14140.8106</v>
      </c>
      <c r="C11" s="257">
        <v>21468.734</v>
      </c>
      <c r="D11" s="257">
        <v>24038.004</v>
      </c>
      <c r="E11" s="258">
        <v>19924.445</v>
      </c>
      <c r="F11" s="257"/>
      <c r="G11" s="257"/>
      <c r="H11" s="257"/>
      <c r="I11" s="257"/>
      <c r="J11" s="257"/>
    </row>
    <row r="12" spans="1:10">
      <c r="A12" s="254" t="s">
        <v>23</v>
      </c>
      <c r="B12" s="256">
        <v>42362.521</v>
      </c>
      <c r="C12" s="257">
        <v>43755.156</v>
      </c>
      <c r="D12" s="257">
        <v>43826.156</v>
      </c>
      <c r="E12" s="258">
        <v>45227.076</v>
      </c>
      <c r="F12" s="257"/>
      <c r="G12" s="257"/>
      <c r="H12" s="257"/>
      <c r="I12" s="257"/>
      <c r="J12" s="257"/>
    </row>
    <row r="13" spans="1:10">
      <c r="A13" s="254" t="s">
        <v>24</v>
      </c>
      <c r="B13" s="256">
        <v>71830.7731999999</v>
      </c>
      <c r="C13" s="257">
        <v>66804.477</v>
      </c>
      <c r="D13" s="257">
        <v>65661.868</v>
      </c>
      <c r="E13" s="258">
        <v>62842.7262</v>
      </c>
      <c r="F13" s="257"/>
      <c r="G13" s="257"/>
      <c r="H13" s="257"/>
      <c r="I13" s="257"/>
      <c r="J13" s="257"/>
    </row>
    <row r="14" spans="1:10">
      <c r="A14" s="254" t="s">
        <v>25</v>
      </c>
      <c r="B14" s="256">
        <v>18445.8552</v>
      </c>
      <c r="C14" s="257">
        <v>21530.708</v>
      </c>
      <c r="D14" s="257">
        <v>21493.708</v>
      </c>
      <c r="E14" s="258">
        <v>21325.7487</v>
      </c>
      <c r="F14" s="257"/>
      <c r="G14" s="257"/>
      <c r="H14" s="257"/>
      <c r="I14" s="257"/>
      <c r="J14" s="257"/>
    </row>
    <row r="15" spans="1:10">
      <c r="A15" s="254" t="s">
        <v>26</v>
      </c>
      <c r="B15" s="256">
        <v>26644.0742</v>
      </c>
      <c r="C15" s="257">
        <v>32538.6142</v>
      </c>
      <c r="D15" s="257">
        <v>32305.6574</v>
      </c>
      <c r="E15" s="258">
        <v>39183.2002</v>
      </c>
      <c r="F15" s="257"/>
      <c r="G15" s="257"/>
      <c r="H15" s="257"/>
      <c r="I15" s="257"/>
      <c r="J15" s="257"/>
    </row>
    <row r="16" spans="1:10">
      <c r="A16" s="254" t="s">
        <v>27</v>
      </c>
      <c r="B16" s="256">
        <v>18698.7772</v>
      </c>
      <c r="C16" s="257">
        <v>18390.412</v>
      </c>
      <c r="D16" s="257">
        <v>16997.829</v>
      </c>
      <c r="E16" s="258">
        <v>17783.2876</v>
      </c>
      <c r="F16" s="257"/>
      <c r="G16" s="257"/>
      <c r="H16" s="257"/>
      <c r="I16" s="257"/>
      <c r="J16" s="257"/>
    </row>
    <row r="17" spans="1:10">
      <c r="A17" s="254" t="s">
        <v>28</v>
      </c>
      <c r="B17" s="256">
        <v>49362.618</v>
      </c>
      <c r="C17" s="257">
        <v>52039.888</v>
      </c>
      <c r="D17" s="257">
        <v>49634.0612</v>
      </c>
      <c r="E17" s="258">
        <v>50972.124</v>
      </c>
      <c r="F17" s="257"/>
      <c r="G17" s="257"/>
      <c r="H17" s="257"/>
      <c r="I17" s="257"/>
      <c r="J17" s="257"/>
    </row>
    <row r="18" spans="1:10">
      <c r="A18" s="254" t="s">
        <v>29</v>
      </c>
      <c r="B18" s="256">
        <v>100033.8586</v>
      </c>
      <c r="C18" s="257">
        <v>116960.193</v>
      </c>
      <c r="D18" s="257">
        <v>115124.7052</v>
      </c>
      <c r="E18" s="258">
        <v>125153.6858</v>
      </c>
      <c r="F18" s="257"/>
      <c r="G18" s="257"/>
      <c r="H18" s="257"/>
      <c r="I18" s="257"/>
      <c r="J18" s="257"/>
    </row>
    <row r="19" spans="1:10">
      <c r="A19" s="254" t="s">
        <v>30</v>
      </c>
      <c r="B19" s="256">
        <v>49896.755</v>
      </c>
      <c r="C19" s="257">
        <v>51181.39</v>
      </c>
      <c r="D19" s="257">
        <v>49788.755</v>
      </c>
      <c r="E19" s="258">
        <v>49146.075</v>
      </c>
      <c r="F19" s="257"/>
      <c r="G19" s="257"/>
      <c r="H19" s="257"/>
      <c r="I19" s="257"/>
      <c r="J19" s="257"/>
    </row>
    <row r="20" spans="1:10">
      <c r="A20" s="254" t="s">
        <v>31</v>
      </c>
      <c r="B20" s="256">
        <v>72523.3419999999</v>
      </c>
      <c r="C20" s="257">
        <v>82057.8957999999</v>
      </c>
      <c r="D20" s="257">
        <v>81555.4729999999</v>
      </c>
      <c r="E20" s="258">
        <v>85797.433</v>
      </c>
      <c r="F20" s="257"/>
      <c r="G20" s="257"/>
      <c r="H20" s="257"/>
      <c r="I20" s="257"/>
      <c r="J20" s="257"/>
    </row>
    <row r="21" spans="1:10">
      <c r="A21" s="254" t="s">
        <v>32</v>
      </c>
      <c r="B21" s="256">
        <v>3521.218</v>
      </c>
      <c r="C21" s="257">
        <v>3521.218</v>
      </c>
      <c r="D21" s="257">
        <v>4913.853</v>
      </c>
      <c r="E21" s="258">
        <v>5044.773</v>
      </c>
      <c r="F21" s="257"/>
      <c r="G21" s="257"/>
      <c r="H21" s="257"/>
      <c r="I21" s="257"/>
      <c r="J21" s="257"/>
    </row>
    <row r="22" spans="1:10">
      <c r="A22" s="254" t="s">
        <v>33</v>
      </c>
      <c r="B22" s="256">
        <v>1810.609</v>
      </c>
      <c r="C22" s="257">
        <v>1810.609</v>
      </c>
      <c r="D22" s="257">
        <v>1810.609</v>
      </c>
      <c r="E22" s="258">
        <v>0</v>
      </c>
      <c r="F22" s="257"/>
      <c r="G22" s="257"/>
      <c r="H22" s="257"/>
      <c r="I22" s="257"/>
      <c r="J22" s="257"/>
    </row>
    <row r="23" spans="1:10">
      <c r="A23" s="254" t="s">
        <v>34</v>
      </c>
      <c r="B23" s="256">
        <v>1710.609</v>
      </c>
      <c r="C23" s="257">
        <v>1710.609</v>
      </c>
      <c r="D23" s="257">
        <v>1710.609</v>
      </c>
      <c r="E23" s="258">
        <v>1854.249</v>
      </c>
      <c r="F23" s="257"/>
      <c r="G23" s="257"/>
      <c r="H23" s="257"/>
      <c r="I23" s="257"/>
      <c r="J23" s="257"/>
    </row>
    <row r="24" spans="1:10">
      <c r="A24" s="254" t="s">
        <v>35</v>
      </c>
      <c r="B24" s="256">
        <v>4813.853</v>
      </c>
      <c r="C24" s="257">
        <v>4813.853</v>
      </c>
      <c r="D24" s="257">
        <v>6786.453</v>
      </c>
      <c r="E24" s="258">
        <v>8551.253</v>
      </c>
      <c r="F24" s="257"/>
      <c r="G24" s="257"/>
      <c r="H24" s="257"/>
      <c r="I24" s="257"/>
      <c r="J24" s="257"/>
    </row>
    <row r="25" spans="1:10">
      <c r="A25" s="254" t="s">
        <v>36</v>
      </c>
      <c r="B25" s="256">
        <v>1710.609</v>
      </c>
      <c r="C25" s="257">
        <v>1710.609</v>
      </c>
      <c r="D25" s="257">
        <v>1710.609</v>
      </c>
      <c r="E25" s="258">
        <v>1854.249</v>
      </c>
      <c r="F25" s="257"/>
      <c r="G25" s="257"/>
      <c r="H25" s="257"/>
      <c r="I25" s="257"/>
      <c r="J25" s="257"/>
    </row>
    <row r="26" spans="1:10">
      <c r="A26" s="254" t="s">
        <v>37</v>
      </c>
      <c r="B26" s="256">
        <v>1647.009</v>
      </c>
      <c r="C26" s="257">
        <v>1647.009</v>
      </c>
      <c r="D26" s="257">
        <v>1647.009</v>
      </c>
      <c r="E26" s="258">
        <v>1690.649</v>
      </c>
      <c r="F26" s="257"/>
      <c r="G26" s="257"/>
      <c r="H26" s="257"/>
      <c r="I26" s="257"/>
      <c r="J26" s="257"/>
    </row>
    <row r="27" spans="1:10">
      <c r="A27" s="254" t="s">
        <v>38</v>
      </c>
      <c r="B27" s="256">
        <v>1710.609</v>
      </c>
      <c r="C27" s="257">
        <v>1710.609</v>
      </c>
      <c r="D27" s="257">
        <v>1710.609</v>
      </c>
      <c r="E27" s="258">
        <v>1754.249</v>
      </c>
      <c r="F27" s="257"/>
      <c r="G27" s="257"/>
      <c r="H27" s="257"/>
      <c r="I27" s="257"/>
      <c r="J27" s="257"/>
    </row>
    <row r="28" spans="1:10">
      <c r="A28" s="254" t="s">
        <v>39</v>
      </c>
      <c r="B28" s="256">
        <v>5021.879</v>
      </c>
      <c r="C28" s="257">
        <v>5092.879</v>
      </c>
      <c r="D28" s="257">
        <v>5092.879</v>
      </c>
      <c r="E28" s="258">
        <v>5223.799</v>
      </c>
      <c r="F28" s="257"/>
      <c r="G28" s="257"/>
      <c r="H28" s="257"/>
      <c r="I28" s="257"/>
      <c r="J28" s="257"/>
    </row>
    <row r="29" spans="1:10">
      <c r="A29" s="254" t="s">
        <v>40</v>
      </c>
      <c r="B29" s="256">
        <v>12540.6882</v>
      </c>
      <c r="C29" s="257">
        <v>13874.906</v>
      </c>
      <c r="D29" s="257">
        <v>14192.906</v>
      </c>
      <c r="E29" s="258">
        <v>14542.026</v>
      </c>
      <c r="F29" s="257"/>
      <c r="G29" s="257"/>
      <c r="H29" s="257"/>
      <c r="I29" s="257"/>
      <c r="J29" s="257"/>
    </row>
    <row r="30" spans="1:10">
      <c r="A30" s="254" t="s">
        <v>41</v>
      </c>
      <c r="B30" s="256">
        <v>672974.92785</v>
      </c>
      <c r="C30" s="259">
        <f>SUM(C3:C29)</f>
        <v>722778.89025</v>
      </c>
      <c r="D30" s="259">
        <f>SUM(D3:D29)</f>
        <v>730977.36385</v>
      </c>
      <c r="E30" s="260">
        <v>752019.96</v>
      </c>
      <c r="F30" s="255"/>
      <c r="G30" s="255"/>
      <c r="H30" s="255"/>
      <c r="I30" s="255"/>
      <c r="J30" s="255"/>
    </row>
    <row r="36" spans="2:6">
      <c r="B36" s="5"/>
      <c r="C36" s="5"/>
      <c r="D36" s="5"/>
      <c r="F36" s="5"/>
    </row>
    <row r="37" spans="5:5">
      <c r="E37" s="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2"/>
  <sheetViews>
    <sheetView topLeftCell="C1" workbookViewId="0">
      <pane ySplit="3" topLeftCell="A161" activePane="bottomLeft" state="frozen"/>
      <selection/>
      <selection pane="bottomLeft" activeCell="K3" sqref="K3:O3"/>
    </sheetView>
  </sheetViews>
  <sheetFormatPr defaultColWidth="9" defaultRowHeight="13.5"/>
  <cols>
    <col min="1" max="1" width="4.875" style="13" customWidth="1"/>
    <col min="2" max="2" width="16.625" style="13" customWidth="1"/>
    <col min="3" max="3" width="5.875" style="14" customWidth="1"/>
    <col min="4" max="4" width="21.875" style="104" customWidth="1"/>
    <col min="5" max="8" width="12.625" style="13" customWidth="1"/>
    <col min="9" max="9" width="10.375" style="13" customWidth="1"/>
    <col min="10" max="10" width="11.5" style="13" customWidth="1"/>
    <col min="11" max="11" width="10.375" style="13" customWidth="1"/>
    <col min="12" max="12" width="11.5" style="16" customWidth="1"/>
    <col min="13" max="13" width="9.375" style="13" customWidth="1"/>
    <col min="14" max="14" width="11.5" style="13" customWidth="1"/>
    <col min="15" max="16" width="10.375" style="13" customWidth="1"/>
    <col min="17" max="17" width="11.5" style="13" customWidth="1"/>
    <col min="18" max="18" width="6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4.875" style="13" customWidth="1"/>
    <col min="27" max="27" width="6.375" style="9" customWidth="1"/>
    <col min="28" max="28" width="5.375" style="9" customWidth="1"/>
    <col min="29" max="30" width="7.375" style="9" customWidth="1"/>
    <col min="31" max="31" width="6.25" style="9" customWidth="1"/>
    <col min="32" max="32" width="8.375" style="9" customWidth="1"/>
    <col min="33" max="33" width="7.375" style="9" customWidth="1"/>
    <col min="34" max="35" width="9.375" style="9" customWidth="1"/>
    <col min="36" max="36" width="9" style="9"/>
    <col min="37" max="37" width="8.875" style="9" customWidth="1"/>
    <col min="38" max="16384" width="9" style="9"/>
  </cols>
  <sheetData>
    <row r="1" ht="20" customHeight="1" spans="1:25">
      <c r="A1" s="233" t="s">
        <v>42</v>
      </c>
      <c r="B1" s="233"/>
      <c r="C1" s="106"/>
      <c r="D1" s="234"/>
      <c r="E1" s="233"/>
      <c r="F1" s="233"/>
      <c r="G1" s="233"/>
      <c r="H1" s="233"/>
      <c r="I1" s="233"/>
      <c r="J1" s="233"/>
      <c r="K1" s="233"/>
      <c r="L1" s="235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</row>
    <row r="2" ht="20" customHeight="1" spans="1:26">
      <c r="A2" s="1" t="s">
        <v>43</v>
      </c>
      <c r="B2" s="1" t="s">
        <v>44</v>
      </c>
      <c r="C2" s="20" t="s">
        <v>45</v>
      </c>
      <c r="D2" s="1" t="s">
        <v>46</v>
      </c>
      <c r="E2" s="208" t="s">
        <v>47</v>
      </c>
      <c r="F2" s="209"/>
      <c r="G2" s="209"/>
      <c r="H2" s="209"/>
      <c r="I2" s="209"/>
      <c r="J2" s="210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8" t="s">
        <v>50</v>
      </c>
      <c r="Z2" s="38" t="s">
        <v>51</v>
      </c>
    </row>
    <row r="3" ht="24" spans="1:26">
      <c r="A3" s="1"/>
      <c r="B3" s="1"/>
      <c r="C3" s="20"/>
      <c r="D3" s="1"/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  <c r="K3" s="1" t="s">
        <v>58</v>
      </c>
      <c r="L3" s="33" t="s">
        <v>59</v>
      </c>
      <c r="M3" s="1" t="s">
        <v>60</v>
      </c>
      <c r="N3" s="1" t="s">
        <v>61</v>
      </c>
      <c r="O3" s="1" t="s">
        <v>62</v>
      </c>
      <c r="P3" s="1" t="s">
        <v>57</v>
      </c>
      <c r="Q3" s="1" t="s">
        <v>63</v>
      </c>
      <c r="R3" s="1" t="s">
        <v>64</v>
      </c>
      <c r="S3" s="1" t="s">
        <v>65</v>
      </c>
      <c r="T3" s="1" t="s">
        <v>66</v>
      </c>
      <c r="U3" s="1" t="s">
        <v>67</v>
      </c>
      <c r="V3" s="1" t="s">
        <v>62</v>
      </c>
      <c r="W3" s="1" t="s">
        <v>57</v>
      </c>
      <c r="X3" s="1" t="s">
        <v>63</v>
      </c>
      <c r="Y3" s="38"/>
      <c r="Z3" s="38"/>
    </row>
    <row r="4" s="9" customFormat="1" ht="20" customHeight="1" spans="1:30">
      <c r="A4" s="23">
        <f t="shared" ref="A4:A67" si="0">ROW()-3</f>
        <v>1</v>
      </c>
      <c r="B4" s="39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4">
        <v>3245.4</v>
      </c>
      <c r="H4" s="27">
        <v>5228.42</v>
      </c>
      <c r="I4" s="27">
        <v>108</v>
      </c>
      <c r="J4" s="27">
        <v>3180</v>
      </c>
      <c r="K4" s="34">
        <f t="shared" ref="K4:K67" si="1">E4*0.018</f>
        <v>58.4172</v>
      </c>
      <c r="L4" s="35">
        <f t="shared" ref="L4:L67" si="2">F4*0.16</f>
        <v>519.264</v>
      </c>
      <c r="M4" s="24">
        <f t="shared" ref="M4:M67" si="3">G4*0.007</f>
        <v>22.7178</v>
      </c>
      <c r="N4" s="27">
        <f t="shared" ref="N4:N67" si="4">ROUND(H4*0.08,2)</f>
        <v>418.27</v>
      </c>
      <c r="O4" s="27">
        <f>I4*50%</f>
        <v>54</v>
      </c>
      <c r="P4" s="27">
        <f t="shared" ref="P4:P67" si="5">J4*5%</f>
        <v>159</v>
      </c>
      <c r="Q4" s="27">
        <f>SUM(K4:P4)</f>
        <v>1231.669</v>
      </c>
      <c r="R4" s="24">
        <v>0</v>
      </c>
      <c r="S4" s="24">
        <f t="shared" ref="S4:S67" si="6">ROUND(F4*0.08,2)</f>
        <v>259.63</v>
      </c>
      <c r="T4" s="24">
        <f t="shared" ref="T4:T67" si="7">ROUND(G4*0.003,2)</f>
        <v>9.74</v>
      </c>
      <c r="U4" s="27">
        <f t="shared" ref="U4:U67" si="8">ROUND(H4*0.02,2)</f>
        <v>104.57</v>
      </c>
      <c r="V4" s="27">
        <f>I4*50%</f>
        <v>54</v>
      </c>
      <c r="W4" s="27">
        <f t="shared" ref="W4:W67" si="9">J4*5%</f>
        <v>159</v>
      </c>
      <c r="X4" s="24">
        <f>SUM(R4:W4)</f>
        <v>586.94</v>
      </c>
      <c r="Y4" s="24">
        <f t="shared" ref="Y4:Y67" si="10">Q4+X4</f>
        <v>1818.609</v>
      </c>
      <c r="Z4" s="24"/>
      <c r="AD4" s="127"/>
    </row>
    <row r="5" s="9" customFormat="1" ht="20" customHeight="1" spans="1:30">
      <c r="A5" s="23">
        <f t="shared" si="0"/>
        <v>2</v>
      </c>
      <c r="B5" s="39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4">
        <v>3245.4</v>
      </c>
      <c r="H5" s="27">
        <v>5228.42</v>
      </c>
      <c r="I5" s="27">
        <v>108</v>
      </c>
      <c r="J5" s="27">
        <v>3180</v>
      </c>
      <c r="K5" s="34">
        <f t="shared" si="1"/>
        <v>58.4172</v>
      </c>
      <c r="L5" s="35">
        <f t="shared" si="2"/>
        <v>519.264</v>
      </c>
      <c r="M5" s="24">
        <f t="shared" si="3"/>
        <v>22.7178</v>
      </c>
      <c r="N5" s="27">
        <f t="shared" si="4"/>
        <v>418.27</v>
      </c>
      <c r="O5" s="27">
        <f t="shared" ref="O5:O68" si="11">I5*50%</f>
        <v>54</v>
      </c>
      <c r="P5" s="27">
        <f t="shared" si="5"/>
        <v>159</v>
      </c>
      <c r="Q5" s="27">
        <f t="shared" ref="Q5:Q68" si="12">SUM(K5:P5)</f>
        <v>1231.669</v>
      </c>
      <c r="R5" s="24">
        <v>0</v>
      </c>
      <c r="S5" s="24">
        <f t="shared" si="6"/>
        <v>259.63</v>
      </c>
      <c r="T5" s="24">
        <f t="shared" si="7"/>
        <v>9.74</v>
      </c>
      <c r="U5" s="27">
        <f t="shared" si="8"/>
        <v>104.57</v>
      </c>
      <c r="V5" s="27">
        <f t="shared" ref="V5:V68" si="13">I5*50%</f>
        <v>54</v>
      </c>
      <c r="W5" s="27">
        <f t="shared" si="9"/>
        <v>159</v>
      </c>
      <c r="X5" s="24">
        <f t="shared" ref="X5:X68" si="14">SUM(R5:W5)</f>
        <v>586.94</v>
      </c>
      <c r="Y5" s="24">
        <f t="shared" si="10"/>
        <v>1818.609</v>
      </c>
      <c r="Z5" s="24"/>
      <c r="AD5" s="127"/>
    </row>
    <row r="6" s="9" customFormat="1" ht="20" customHeight="1" spans="1:30">
      <c r="A6" s="23">
        <f t="shared" si="0"/>
        <v>3</v>
      </c>
      <c r="B6" s="39" t="s">
        <v>71</v>
      </c>
      <c r="C6" s="25" t="s">
        <v>74</v>
      </c>
      <c r="D6" s="24" t="s">
        <v>75</v>
      </c>
      <c r="E6" s="24">
        <v>3245.4</v>
      </c>
      <c r="F6" s="24">
        <f>VLOOKUP(C6,'[1]9月'!$B:$Q,16,0)</f>
        <v>3245.4</v>
      </c>
      <c r="G6" s="24">
        <v>3245.4</v>
      </c>
      <c r="H6" s="27">
        <v>5228.42</v>
      </c>
      <c r="I6" s="27">
        <v>108</v>
      </c>
      <c r="J6" s="27">
        <v>3180</v>
      </c>
      <c r="K6" s="34">
        <f t="shared" si="1"/>
        <v>58.4172</v>
      </c>
      <c r="L6" s="35">
        <f t="shared" si="2"/>
        <v>519.264</v>
      </c>
      <c r="M6" s="24">
        <f t="shared" si="3"/>
        <v>22.7178</v>
      </c>
      <c r="N6" s="27">
        <f t="shared" si="4"/>
        <v>418.27</v>
      </c>
      <c r="O6" s="27">
        <f t="shared" si="11"/>
        <v>54</v>
      </c>
      <c r="P6" s="27">
        <f t="shared" si="5"/>
        <v>159</v>
      </c>
      <c r="Q6" s="27">
        <f t="shared" si="12"/>
        <v>1231.669</v>
      </c>
      <c r="R6" s="24">
        <v>0</v>
      </c>
      <c r="S6" s="24">
        <f t="shared" si="6"/>
        <v>259.63</v>
      </c>
      <c r="T6" s="24">
        <f t="shared" si="7"/>
        <v>9.74</v>
      </c>
      <c r="U6" s="27">
        <f t="shared" si="8"/>
        <v>104.57</v>
      </c>
      <c r="V6" s="27">
        <f t="shared" si="13"/>
        <v>54</v>
      </c>
      <c r="W6" s="27">
        <f t="shared" si="9"/>
        <v>159</v>
      </c>
      <c r="X6" s="24">
        <f t="shared" si="14"/>
        <v>586.94</v>
      </c>
      <c r="Y6" s="24">
        <f t="shared" si="10"/>
        <v>1818.609</v>
      </c>
      <c r="Z6" s="24"/>
      <c r="AD6" s="127"/>
    </row>
    <row r="7" s="9" customFormat="1" ht="20" customHeight="1" spans="1:30">
      <c r="A7" s="23">
        <f t="shared" si="0"/>
        <v>4</v>
      </c>
      <c r="B7" s="39" t="s">
        <v>76</v>
      </c>
      <c r="C7" s="25" t="s">
        <v>77</v>
      </c>
      <c r="D7" s="24" t="s">
        <v>78</v>
      </c>
      <c r="E7" s="24">
        <v>3245.4</v>
      </c>
      <c r="F7" s="24">
        <f>VLOOKUP(C7,'[1]9月'!$B:$Q,16,0)</f>
        <v>3245.4</v>
      </c>
      <c r="G7" s="24">
        <v>3245.4</v>
      </c>
      <c r="H7" s="27">
        <v>5228.42</v>
      </c>
      <c r="I7" s="27">
        <v>108</v>
      </c>
      <c r="J7" s="27">
        <v>3180</v>
      </c>
      <c r="K7" s="34">
        <f t="shared" si="1"/>
        <v>58.4172</v>
      </c>
      <c r="L7" s="35">
        <f t="shared" si="2"/>
        <v>519.264</v>
      </c>
      <c r="M7" s="24">
        <f t="shared" si="3"/>
        <v>22.7178</v>
      </c>
      <c r="N7" s="27">
        <f t="shared" si="4"/>
        <v>418.27</v>
      </c>
      <c r="O7" s="27">
        <f t="shared" si="11"/>
        <v>54</v>
      </c>
      <c r="P7" s="27">
        <f t="shared" si="5"/>
        <v>159</v>
      </c>
      <c r="Q7" s="27">
        <f t="shared" si="12"/>
        <v>1231.669</v>
      </c>
      <c r="R7" s="24">
        <v>0</v>
      </c>
      <c r="S7" s="24">
        <f t="shared" si="6"/>
        <v>259.63</v>
      </c>
      <c r="T7" s="24">
        <f t="shared" si="7"/>
        <v>9.74</v>
      </c>
      <c r="U7" s="27">
        <f t="shared" si="8"/>
        <v>104.57</v>
      </c>
      <c r="V7" s="27">
        <f t="shared" si="13"/>
        <v>54</v>
      </c>
      <c r="W7" s="27">
        <f t="shared" si="9"/>
        <v>159</v>
      </c>
      <c r="X7" s="24">
        <f t="shared" si="14"/>
        <v>586.94</v>
      </c>
      <c r="Y7" s="24">
        <f t="shared" si="10"/>
        <v>1818.609</v>
      </c>
      <c r="Z7" s="24"/>
      <c r="AD7" s="127"/>
    </row>
    <row r="8" s="9" customFormat="1" ht="20" customHeight="1" spans="1:30">
      <c r="A8" s="23">
        <f t="shared" si="0"/>
        <v>5</v>
      </c>
      <c r="B8" s="39" t="s">
        <v>71</v>
      </c>
      <c r="C8" s="25" t="s">
        <v>79</v>
      </c>
      <c r="D8" s="24" t="s">
        <v>80</v>
      </c>
      <c r="E8" s="24">
        <v>3245.4</v>
      </c>
      <c r="F8" s="24">
        <f>VLOOKUP(C8,'[1]9月'!$B:$Q,16,0)</f>
        <v>3245.4</v>
      </c>
      <c r="G8" s="24">
        <v>3245.4</v>
      </c>
      <c r="H8" s="27">
        <v>5228.42</v>
      </c>
      <c r="I8" s="27">
        <v>108</v>
      </c>
      <c r="J8" s="27">
        <v>3180</v>
      </c>
      <c r="K8" s="34">
        <f t="shared" si="1"/>
        <v>58.4172</v>
      </c>
      <c r="L8" s="35">
        <f t="shared" si="2"/>
        <v>519.264</v>
      </c>
      <c r="M8" s="24">
        <f t="shared" si="3"/>
        <v>22.7178</v>
      </c>
      <c r="N8" s="27">
        <f t="shared" si="4"/>
        <v>418.27</v>
      </c>
      <c r="O8" s="27">
        <f t="shared" si="11"/>
        <v>54</v>
      </c>
      <c r="P8" s="27">
        <f t="shared" si="5"/>
        <v>159</v>
      </c>
      <c r="Q8" s="27">
        <f t="shared" si="12"/>
        <v>1231.669</v>
      </c>
      <c r="R8" s="24">
        <v>0</v>
      </c>
      <c r="S8" s="24">
        <f t="shared" si="6"/>
        <v>259.63</v>
      </c>
      <c r="T8" s="24">
        <f t="shared" si="7"/>
        <v>9.74</v>
      </c>
      <c r="U8" s="27">
        <f t="shared" si="8"/>
        <v>104.57</v>
      </c>
      <c r="V8" s="27">
        <f t="shared" si="13"/>
        <v>54</v>
      </c>
      <c r="W8" s="27">
        <f t="shared" si="9"/>
        <v>159</v>
      </c>
      <c r="X8" s="24">
        <f t="shared" si="14"/>
        <v>586.94</v>
      </c>
      <c r="Y8" s="24">
        <f t="shared" si="10"/>
        <v>1818.609</v>
      </c>
      <c r="Z8" s="24"/>
      <c r="AD8" s="127"/>
    </row>
    <row r="9" s="9" customFormat="1" ht="20" customHeight="1" spans="1:30">
      <c r="A9" s="23">
        <f t="shared" si="0"/>
        <v>6</v>
      </c>
      <c r="B9" s="39" t="s">
        <v>71</v>
      </c>
      <c r="C9" s="25" t="s">
        <v>81</v>
      </c>
      <c r="D9" s="24" t="s">
        <v>82</v>
      </c>
      <c r="E9" s="24">
        <v>3245.4</v>
      </c>
      <c r="F9" s="24">
        <f>VLOOKUP(C9,'[1]9月'!$B:$Q,16,0)</f>
        <v>3245.4</v>
      </c>
      <c r="G9" s="24">
        <v>3245.4</v>
      </c>
      <c r="H9" s="27">
        <v>5228.42</v>
      </c>
      <c r="I9" s="27">
        <v>108</v>
      </c>
      <c r="J9" s="27">
        <v>4180</v>
      </c>
      <c r="K9" s="34">
        <f t="shared" si="1"/>
        <v>58.4172</v>
      </c>
      <c r="L9" s="35">
        <f t="shared" si="2"/>
        <v>519.264</v>
      </c>
      <c r="M9" s="24">
        <f t="shared" si="3"/>
        <v>22.7178</v>
      </c>
      <c r="N9" s="27">
        <f t="shared" si="4"/>
        <v>418.27</v>
      </c>
      <c r="O9" s="27">
        <f t="shared" si="11"/>
        <v>54</v>
      </c>
      <c r="P9" s="27">
        <f t="shared" si="5"/>
        <v>209</v>
      </c>
      <c r="Q9" s="27">
        <f t="shared" si="12"/>
        <v>1281.669</v>
      </c>
      <c r="R9" s="24">
        <v>0</v>
      </c>
      <c r="S9" s="24">
        <f t="shared" si="6"/>
        <v>259.63</v>
      </c>
      <c r="T9" s="24">
        <f t="shared" si="7"/>
        <v>9.74</v>
      </c>
      <c r="U9" s="27">
        <f t="shared" si="8"/>
        <v>104.57</v>
      </c>
      <c r="V9" s="27">
        <f t="shared" si="13"/>
        <v>54</v>
      </c>
      <c r="W9" s="27">
        <f t="shared" si="9"/>
        <v>209</v>
      </c>
      <c r="X9" s="24">
        <f t="shared" si="14"/>
        <v>636.94</v>
      </c>
      <c r="Y9" s="24">
        <f t="shared" si="10"/>
        <v>1918.609</v>
      </c>
      <c r="Z9" s="24"/>
      <c r="AD9" s="127"/>
    </row>
    <row r="10" s="9" customFormat="1" ht="20" customHeight="1" spans="1:30">
      <c r="A10" s="23">
        <f t="shared" si="0"/>
        <v>7</v>
      </c>
      <c r="B10" s="39" t="s">
        <v>76</v>
      </c>
      <c r="C10" s="25" t="s">
        <v>83</v>
      </c>
      <c r="D10" s="24" t="s">
        <v>84</v>
      </c>
      <c r="E10" s="24">
        <v>3245.4</v>
      </c>
      <c r="F10" s="24">
        <f>VLOOKUP(C10,'[1]9月'!$B:$Q,16,0)</f>
        <v>3245.4</v>
      </c>
      <c r="G10" s="24">
        <v>3245.4</v>
      </c>
      <c r="H10" s="27">
        <v>5228.42</v>
      </c>
      <c r="I10" s="27">
        <v>108</v>
      </c>
      <c r="J10" s="27">
        <v>3180</v>
      </c>
      <c r="K10" s="34">
        <f t="shared" si="1"/>
        <v>58.4172</v>
      </c>
      <c r="L10" s="35">
        <f t="shared" si="2"/>
        <v>519.264</v>
      </c>
      <c r="M10" s="24">
        <f t="shared" si="3"/>
        <v>22.7178</v>
      </c>
      <c r="N10" s="27">
        <f t="shared" si="4"/>
        <v>418.27</v>
      </c>
      <c r="O10" s="27">
        <f t="shared" si="11"/>
        <v>54</v>
      </c>
      <c r="P10" s="27">
        <f t="shared" si="5"/>
        <v>159</v>
      </c>
      <c r="Q10" s="27">
        <f t="shared" si="12"/>
        <v>1231.669</v>
      </c>
      <c r="R10" s="24">
        <v>0</v>
      </c>
      <c r="S10" s="24">
        <f t="shared" si="6"/>
        <v>259.63</v>
      </c>
      <c r="T10" s="24">
        <f t="shared" si="7"/>
        <v>9.74</v>
      </c>
      <c r="U10" s="27">
        <f t="shared" si="8"/>
        <v>104.57</v>
      </c>
      <c r="V10" s="27">
        <f t="shared" si="13"/>
        <v>54</v>
      </c>
      <c r="W10" s="27">
        <f t="shared" si="9"/>
        <v>159</v>
      </c>
      <c r="X10" s="24">
        <f t="shared" si="14"/>
        <v>586.94</v>
      </c>
      <c r="Y10" s="24">
        <f t="shared" si="10"/>
        <v>1818.609</v>
      </c>
      <c r="Z10" s="24"/>
      <c r="AD10" s="127"/>
    </row>
    <row r="11" s="9" customFormat="1" ht="20" customHeight="1" spans="1:30">
      <c r="A11" s="23">
        <f t="shared" si="0"/>
        <v>8</v>
      </c>
      <c r="B11" s="39" t="s">
        <v>71</v>
      </c>
      <c r="C11" s="25" t="s">
        <v>85</v>
      </c>
      <c r="D11" s="24" t="s">
        <v>86</v>
      </c>
      <c r="E11" s="24">
        <v>3245.4</v>
      </c>
      <c r="F11" s="24">
        <f>VLOOKUP(C11,'[1]9月'!$B:$Q,16,0)</f>
        <v>3245.4</v>
      </c>
      <c r="G11" s="24">
        <v>3245.4</v>
      </c>
      <c r="H11" s="27">
        <v>5228.42</v>
      </c>
      <c r="I11" s="27">
        <v>108</v>
      </c>
      <c r="J11" s="27">
        <v>4180</v>
      </c>
      <c r="K11" s="34">
        <f t="shared" si="1"/>
        <v>58.4172</v>
      </c>
      <c r="L11" s="35">
        <f t="shared" si="2"/>
        <v>519.264</v>
      </c>
      <c r="M11" s="24">
        <f t="shared" si="3"/>
        <v>22.7178</v>
      </c>
      <c r="N11" s="27">
        <f t="shared" si="4"/>
        <v>418.27</v>
      </c>
      <c r="O11" s="27">
        <f t="shared" si="11"/>
        <v>54</v>
      </c>
      <c r="P11" s="27">
        <f t="shared" si="5"/>
        <v>209</v>
      </c>
      <c r="Q11" s="27">
        <f t="shared" si="12"/>
        <v>1281.669</v>
      </c>
      <c r="R11" s="24">
        <v>0</v>
      </c>
      <c r="S11" s="24">
        <f t="shared" si="6"/>
        <v>259.63</v>
      </c>
      <c r="T11" s="24">
        <f t="shared" si="7"/>
        <v>9.74</v>
      </c>
      <c r="U11" s="27">
        <f t="shared" si="8"/>
        <v>104.57</v>
      </c>
      <c r="V11" s="27">
        <f t="shared" si="13"/>
        <v>54</v>
      </c>
      <c r="W11" s="27">
        <f t="shared" si="9"/>
        <v>209</v>
      </c>
      <c r="X11" s="24">
        <f t="shared" si="14"/>
        <v>636.94</v>
      </c>
      <c r="Y11" s="24">
        <f t="shared" si="10"/>
        <v>1918.609</v>
      </c>
      <c r="Z11" s="24"/>
      <c r="AD11" s="127"/>
    </row>
    <row r="12" s="9" customFormat="1" ht="20" customHeight="1" spans="1:30">
      <c r="A12" s="23">
        <f t="shared" si="0"/>
        <v>9</v>
      </c>
      <c r="B12" s="39" t="s">
        <v>76</v>
      </c>
      <c r="C12" s="25" t="s">
        <v>87</v>
      </c>
      <c r="D12" s="24" t="s">
        <v>88</v>
      </c>
      <c r="E12" s="24">
        <v>3245.4</v>
      </c>
      <c r="F12" s="24">
        <f>VLOOKUP(C12,'[1]9月'!$B:$Q,16,0)</f>
        <v>3245.4</v>
      </c>
      <c r="G12" s="24">
        <v>3245.4</v>
      </c>
      <c r="H12" s="27">
        <v>5228.42</v>
      </c>
      <c r="I12" s="27">
        <v>108</v>
      </c>
      <c r="J12" s="27">
        <v>4180</v>
      </c>
      <c r="K12" s="34">
        <f t="shared" si="1"/>
        <v>58.4172</v>
      </c>
      <c r="L12" s="35">
        <f t="shared" si="2"/>
        <v>519.264</v>
      </c>
      <c r="M12" s="24">
        <f t="shared" si="3"/>
        <v>22.7178</v>
      </c>
      <c r="N12" s="27">
        <f t="shared" si="4"/>
        <v>418.27</v>
      </c>
      <c r="O12" s="27">
        <f t="shared" si="11"/>
        <v>54</v>
      </c>
      <c r="P12" s="27">
        <f t="shared" si="5"/>
        <v>209</v>
      </c>
      <c r="Q12" s="27">
        <f t="shared" si="12"/>
        <v>1281.669</v>
      </c>
      <c r="R12" s="24">
        <v>0</v>
      </c>
      <c r="S12" s="24">
        <f t="shared" si="6"/>
        <v>259.63</v>
      </c>
      <c r="T12" s="24">
        <f t="shared" si="7"/>
        <v>9.74</v>
      </c>
      <c r="U12" s="27">
        <f t="shared" si="8"/>
        <v>104.57</v>
      </c>
      <c r="V12" s="27">
        <f t="shared" si="13"/>
        <v>54</v>
      </c>
      <c r="W12" s="27">
        <f t="shared" si="9"/>
        <v>209</v>
      </c>
      <c r="X12" s="24">
        <f t="shared" si="14"/>
        <v>636.94</v>
      </c>
      <c r="Y12" s="24">
        <f t="shared" si="10"/>
        <v>1918.609</v>
      </c>
      <c r="Z12" s="24"/>
      <c r="AD12" s="127"/>
    </row>
    <row r="13" s="9" customFormat="1" ht="20" customHeight="1" spans="1:30">
      <c r="A13" s="23">
        <f t="shared" si="0"/>
        <v>10</v>
      </c>
      <c r="B13" s="39" t="s">
        <v>71</v>
      </c>
      <c r="C13" s="25" t="s">
        <v>89</v>
      </c>
      <c r="D13" s="24" t="s">
        <v>90</v>
      </c>
      <c r="E13" s="24">
        <v>3820</v>
      </c>
      <c r="F13" s="24">
        <f>VLOOKUP(C13,'[1]9月'!$B:$Q,16,0)</f>
        <v>3820</v>
      </c>
      <c r="G13" s="24">
        <v>3820</v>
      </c>
      <c r="H13" s="27">
        <v>5228.42</v>
      </c>
      <c r="I13" s="27">
        <v>108</v>
      </c>
      <c r="J13" s="27">
        <v>4180</v>
      </c>
      <c r="K13" s="34">
        <f t="shared" si="1"/>
        <v>68.76</v>
      </c>
      <c r="L13" s="35">
        <f t="shared" si="2"/>
        <v>611.2</v>
      </c>
      <c r="M13" s="24">
        <f t="shared" si="3"/>
        <v>26.74</v>
      </c>
      <c r="N13" s="27">
        <f t="shared" si="4"/>
        <v>418.27</v>
      </c>
      <c r="O13" s="27">
        <f t="shared" si="11"/>
        <v>54</v>
      </c>
      <c r="P13" s="27">
        <f t="shared" si="5"/>
        <v>209</v>
      </c>
      <c r="Q13" s="27">
        <f t="shared" si="12"/>
        <v>1387.97</v>
      </c>
      <c r="R13" s="24">
        <v>0</v>
      </c>
      <c r="S13" s="24">
        <f t="shared" si="6"/>
        <v>305.6</v>
      </c>
      <c r="T13" s="24">
        <f t="shared" si="7"/>
        <v>11.46</v>
      </c>
      <c r="U13" s="27">
        <f t="shared" si="8"/>
        <v>104.57</v>
      </c>
      <c r="V13" s="27">
        <f t="shared" si="13"/>
        <v>54</v>
      </c>
      <c r="W13" s="27">
        <f t="shared" si="9"/>
        <v>209</v>
      </c>
      <c r="X13" s="24">
        <f t="shared" si="14"/>
        <v>684.63</v>
      </c>
      <c r="Y13" s="24">
        <f t="shared" si="10"/>
        <v>2072.6</v>
      </c>
      <c r="Z13" s="24"/>
      <c r="AD13" s="127"/>
    </row>
    <row r="14" s="9" customFormat="1" ht="20" customHeight="1" spans="1:30">
      <c r="A14" s="23">
        <f t="shared" si="0"/>
        <v>11</v>
      </c>
      <c r="B14" s="39" t="s">
        <v>76</v>
      </c>
      <c r="C14" s="25" t="s">
        <v>91</v>
      </c>
      <c r="D14" s="24" t="s">
        <v>92</v>
      </c>
      <c r="E14" s="24">
        <v>3820</v>
      </c>
      <c r="F14" s="24">
        <f>VLOOKUP(C14,'[1]9月'!$B:$Q,16,0)</f>
        <v>3820</v>
      </c>
      <c r="G14" s="24">
        <v>3820</v>
      </c>
      <c r="H14" s="27">
        <v>5228.42</v>
      </c>
      <c r="I14" s="27">
        <v>108</v>
      </c>
      <c r="J14" s="27">
        <v>4180</v>
      </c>
      <c r="K14" s="34">
        <f t="shared" si="1"/>
        <v>68.76</v>
      </c>
      <c r="L14" s="35">
        <f t="shared" si="2"/>
        <v>611.2</v>
      </c>
      <c r="M14" s="24">
        <f t="shared" si="3"/>
        <v>26.74</v>
      </c>
      <c r="N14" s="27">
        <f t="shared" si="4"/>
        <v>418.27</v>
      </c>
      <c r="O14" s="27">
        <f t="shared" si="11"/>
        <v>54</v>
      </c>
      <c r="P14" s="27">
        <f t="shared" si="5"/>
        <v>209</v>
      </c>
      <c r="Q14" s="27">
        <f t="shared" si="12"/>
        <v>1387.97</v>
      </c>
      <c r="R14" s="24">
        <v>0</v>
      </c>
      <c r="S14" s="24">
        <f t="shared" si="6"/>
        <v>305.6</v>
      </c>
      <c r="T14" s="24">
        <f t="shared" si="7"/>
        <v>11.46</v>
      </c>
      <c r="U14" s="27">
        <f t="shared" si="8"/>
        <v>104.57</v>
      </c>
      <c r="V14" s="27">
        <f t="shared" si="13"/>
        <v>54</v>
      </c>
      <c r="W14" s="27">
        <f t="shared" si="9"/>
        <v>209</v>
      </c>
      <c r="X14" s="24">
        <f t="shared" si="14"/>
        <v>684.63</v>
      </c>
      <c r="Y14" s="24">
        <f t="shared" si="10"/>
        <v>2072.6</v>
      </c>
      <c r="Z14" s="24"/>
      <c r="AD14" s="127"/>
    </row>
    <row r="15" s="9" customFormat="1" ht="20" customHeight="1" spans="1:30">
      <c r="A15" s="23">
        <f t="shared" si="0"/>
        <v>12</v>
      </c>
      <c r="B15" s="39" t="s">
        <v>71</v>
      </c>
      <c r="C15" s="25" t="s">
        <v>93</v>
      </c>
      <c r="D15" s="28" t="s">
        <v>94</v>
      </c>
      <c r="E15" s="24">
        <v>3245.4</v>
      </c>
      <c r="F15" s="24">
        <f>VLOOKUP(C15,'[1]9月'!$B:$Q,16,0)</f>
        <v>3245.4</v>
      </c>
      <c r="G15" s="24">
        <v>3245.4</v>
      </c>
      <c r="H15" s="27">
        <v>5228.42</v>
      </c>
      <c r="I15" s="27">
        <v>108</v>
      </c>
      <c r="J15" s="27">
        <v>3180</v>
      </c>
      <c r="K15" s="34">
        <f t="shared" si="1"/>
        <v>58.4172</v>
      </c>
      <c r="L15" s="35">
        <f t="shared" si="2"/>
        <v>519.264</v>
      </c>
      <c r="M15" s="24">
        <f t="shared" si="3"/>
        <v>22.7178</v>
      </c>
      <c r="N15" s="27">
        <f t="shared" si="4"/>
        <v>418.27</v>
      </c>
      <c r="O15" s="27">
        <f t="shared" si="11"/>
        <v>54</v>
      </c>
      <c r="P15" s="27">
        <f t="shared" si="5"/>
        <v>159</v>
      </c>
      <c r="Q15" s="27">
        <f t="shared" si="12"/>
        <v>1231.669</v>
      </c>
      <c r="R15" s="24">
        <v>0</v>
      </c>
      <c r="S15" s="24">
        <f t="shared" si="6"/>
        <v>259.63</v>
      </c>
      <c r="T15" s="24">
        <f t="shared" si="7"/>
        <v>9.74</v>
      </c>
      <c r="U15" s="27">
        <f t="shared" si="8"/>
        <v>104.57</v>
      </c>
      <c r="V15" s="27">
        <f t="shared" si="13"/>
        <v>54</v>
      </c>
      <c r="W15" s="27">
        <f t="shared" si="9"/>
        <v>159</v>
      </c>
      <c r="X15" s="24">
        <f t="shared" si="14"/>
        <v>586.94</v>
      </c>
      <c r="Y15" s="24">
        <f t="shared" si="10"/>
        <v>1818.609</v>
      </c>
      <c r="Z15" s="24"/>
      <c r="AD15" s="127"/>
    </row>
    <row r="16" s="9" customFormat="1" ht="20" customHeight="1" spans="1:30">
      <c r="A16" s="23">
        <f t="shared" si="0"/>
        <v>13</v>
      </c>
      <c r="B16" s="39" t="s">
        <v>71</v>
      </c>
      <c r="C16" s="25" t="s">
        <v>95</v>
      </c>
      <c r="D16" s="28" t="s">
        <v>96</v>
      </c>
      <c r="E16" s="24">
        <v>3245.4</v>
      </c>
      <c r="F16" s="24">
        <v>3245.4</v>
      </c>
      <c r="G16" s="24">
        <v>3245.4</v>
      </c>
      <c r="H16" s="27">
        <v>5228.42</v>
      </c>
      <c r="I16" s="27">
        <v>108</v>
      </c>
      <c r="J16" s="27">
        <v>3180</v>
      </c>
      <c r="K16" s="34">
        <f t="shared" si="1"/>
        <v>58.4172</v>
      </c>
      <c r="L16" s="35">
        <f t="shared" si="2"/>
        <v>519.264</v>
      </c>
      <c r="M16" s="24">
        <f t="shared" si="3"/>
        <v>22.7178</v>
      </c>
      <c r="N16" s="27">
        <f t="shared" si="4"/>
        <v>418.27</v>
      </c>
      <c r="O16" s="27">
        <f t="shared" si="11"/>
        <v>54</v>
      </c>
      <c r="P16" s="27">
        <f t="shared" si="5"/>
        <v>159</v>
      </c>
      <c r="Q16" s="27">
        <f t="shared" si="12"/>
        <v>1231.669</v>
      </c>
      <c r="R16" s="24">
        <v>0</v>
      </c>
      <c r="S16" s="24">
        <f t="shared" si="6"/>
        <v>259.63</v>
      </c>
      <c r="T16" s="24">
        <f t="shared" si="7"/>
        <v>9.74</v>
      </c>
      <c r="U16" s="27">
        <f t="shared" si="8"/>
        <v>104.57</v>
      </c>
      <c r="V16" s="27">
        <f t="shared" si="13"/>
        <v>54</v>
      </c>
      <c r="W16" s="27">
        <f t="shared" si="9"/>
        <v>159</v>
      </c>
      <c r="X16" s="24">
        <f t="shared" si="14"/>
        <v>586.94</v>
      </c>
      <c r="Y16" s="24">
        <f t="shared" si="10"/>
        <v>1818.609</v>
      </c>
      <c r="Z16" s="24"/>
      <c r="AD16" s="127"/>
    </row>
    <row r="17" s="9" customFormat="1" ht="20" customHeight="1" spans="1:30">
      <c r="A17" s="23">
        <f t="shared" si="0"/>
        <v>14</v>
      </c>
      <c r="B17" s="39" t="s">
        <v>97</v>
      </c>
      <c r="C17" s="25" t="s">
        <v>98</v>
      </c>
      <c r="D17" s="24" t="s">
        <v>99</v>
      </c>
      <c r="E17" s="24">
        <v>3245.4</v>
      </c>
      <c r="F17" s="24">
        <f>VLOOKUP(C17,'[1]9月'!$B:$Q,16,0)</f>
        <v>3245.4</v>
      </c>
      <c r="G17" s="24">
        <v>3245.4</v>
      </c>
      <c r="H17" s="27">
        <v>5228.42</v>
      </c>
      <c r="I17" s="27">
        <v>108</v>
      </c>
      <c r="J17" s="27">
        <v>1790</v>
      </c>
      <c r="K17" s="34">
        <f t="shared" si="1"/>
        <v>58.4172</v>
      </c>
      <c r="L17" s="35">
        <f t="shared" si="2"/>
        <v>519.264</v>
      </c>
      <c r="M17" s="24">
        <f t="shared" si="3"/>
        <v>22.7178</v>
      </c>
      <c r="N17" s="27">
        <f t="shared" si="4"/>
        <v>418.27</v>
      </c>
      <c r="O17" s="27">
        <f t="shared" si="11"/>
        <v>54</v>
      </c>
      <c r="P17" s="27">
        <f t="shared" si="5"/>
        <v>89.5</v>
      </c>
      <c r="Q17" s="27">
        <f t="shared" si="12"/>
        <v>1162.169</v>
      </c>
      <c r="R17" s="24">
        <v>0</v>
      </c>
      <c r="S17" s="24">
        <f t="shared" si="6"/>
        <v>259.63</v>
      </c>
      <c r="T17" s="24">
        <f t="shared" si="7"/>
        <v>9.74</v>
      </c>
      <c r="U17" s="27">
        <f t="shared" si="8"/>
        <v>104.57</v>
      </c>
      <c r="V17" s="27">
        <f t="shared" si="13"/>
        <v>54</v>
      </c>
      <c r="W17" s="27">
        <f t="shared" si="9"/>
        <v>89.5</v>
      </c>
      <c r="X17" s="24">
        <f t="shared" si="14"/>
        <v>517.44</v>
      </c>
      <c r="Y17" s="24">
        <f t="shared" si="10"/>
        <v>1679.609</v>
      </c>
      <c r="Z17" s="24"/>
      <c r="AD17" s="127"/>
    </row>
    <row r="18" s="9" customFormat="1" ht="20" customHeight="1" spans="1:30">
      <c r="A18" s="23">
        <f t="shared" si="0"/>
        <v>15</v>
      </c>
      <c r="B18" s="39" t="s">
        <v>71</v>
      </c>
      <c r="C18" s="25" t="s">
        <v>100</v>
      </c>
      <c r="D18" s="24" t="s">
        <v>101</v>
      </c>
      <c r="E18" s="24">
        <v>3245.4</v>
      </c>
      <c r="F18" s="24">
        <f>VLOOKUP(C18,'[1]9月'!$B:$Q,16,0)</f>
        <v>3245.4</v>
      </c>
      <c r="G18" s="24">
        <v>3245.4</v>
      </c>
      <c r="H18" s="27">
        <v>5228.42</v>
      </c>
      <c r="I18" s="27">
        <v>108</v>
      </c>
      <c r="J18" s="27">
        <v>1790</v>
      </c>
      <c r="K18" s="34">
        <f t="shared" si="1"/>
        <v>58.4172</v>
      </c>
      <c r="L18" s="35">
        <f t="shared" si="2"/>
        <v>519.264</v>
      </c>
      <c r="M18" s="24">
        <f t="shared" si="3"/>
        <v>22.7178</v>
      </c>
      <c r="N18" s="27">
        <f t="shared" si="4"/>
        <v>418.27</v>
      </c>
      <c r="O18" s="27">
        <f t="shared" si="11"/>
        <v>54</v>
      </c>
      <c r="P18" s="27">
        <f t="shared" si="5"/>
        <v>89.5</v>
      </c>
      <c r="Q18" s="27">
        <f t="shared" si="12"/>
        <v>1162.169</v>
      </c>
      <c r="R18" s="24">
        <v>0</v>
      </c>
      <c r="S18" s="24">
        <f t="shared" si="6"/>
        <v>259.63</v>
      </c>
      <c r="T18" s="24">
        <f t="shared" si="7"/>
        <v>9.74</v>
      </c>
      <c r="U18" s="27">
        <f t="shared" si="8"/>
        <v>104.57</v>
      </c>
      <c r="V18" s="27">
        <f t="shared" si="13"/>
        <v>54</v>
      </c>
      <c r="W18" s="27">
        <f t="shared" si="9"/>
        <v>89.5</v>
      </c>
      <c r="X18" s="24">
        <f t="shared" si="14"/>
        <v>517.44</v>
      </c>
      <c r="Y18" s="24">
        <f t="shared" si="10"/>
        <v>1679.609</v>
      </c>
      <c r="Z18" s="24"/>
      <c r="AD18" s="127"/>
    </row>
    <row r="19" s="9" customFormat="1" ht="20" customHeight="1" spans="1:30">
      <c r="A19" s="23">
        <f t="shared" si="0"/>
        <v>16</v>
      </c>
      <c r="B19" s="39" t="s">
        <v>71</v>
      </c>
      <c r="C19" s="25" t="s">
        <v>102</v>
      </c>
      <c r="D19" s="24" t="s">
        <v>103</v>
      </c>
      <c r="E19" s="24">
        <v>3245.4</v>
      </c>
      <c r="F19" s="24">
        <f>VLOOKUP(C19,'[1]9月'!$B:$Q,16,0)</f>
        <v>3245.4</v>
      </c>
      <c r="G19" s="24">
        <v>3245.4</v>
      </c>
      <c r="H19" s="27">
        <v>5228.42</v>
      </c>
      <c r="I19" s="27">
        <v>108</v>
      </c>
      <c r="J19" s="27">
        <v>1790</v>
      </c>
      <c r="K19" s="34">
        <f t="shared" si="1"/>
        <v>58.4172</v>
      </c>
      <c r="L19" s="35">
        <f t="shared" si="2"/>
        <v>519.264</v>
      </c>
      <c r="M19" s="24">
        <f t="shared" si="3"/>
        <v>22.7178</v>
      </c>
      <c r="N19" s="27">
        <f t="shared" si="4"/>
        <v>418.27</v>
      </c>
      <c r="O19" s="27">
        <f t="shared" si="11"/>
        <v>54</v>
      </c>
      <c r="P19" s="27">
        <f t="shared" si="5"/>
        <v>89.5</v>
      </c>
      <c r="Q19" s="27">
        <f t="shared" si="12"/>
        <v>1162.169</v>
      </c>
      <c r="R19" s="24">
        <v>0</v>
      </c>
      <c r="S19" s="24">
        <f t="shared" si="6"/>
        <v>259.63</v>
      </c>
      <c r="T19" s="24">
        <f t="shared" si="7"/>
        <v>9.74</v>
      </c>
      <c r="U19" s="27">
        <f t="shared" si="8"/>
        <v>104.57</v>
      </c>
      <c r="V19" s="27">
        <f t="shared" si="13"/>
        <v>54</v>
      </c>
      <c r="W19" s="27">
        <f t="shared" si="9"/>
        <v>89.5</v>
      </c>
      <c r="X19" s="24">
        <f t="shared" si="14"/>
        <v>517.44</v>
      </c>
      <c r="Y19" s="24">
        <f t="shared" si="10"/>
        <v>1679.609</v>
      </c>
      <c r="Z19" s="24"/>
      <c r="AD19" s="127"/>
    </row>
    <row r="20" s="9" customFormat="1" ht="20" customHeight="1" spans="1:30">
      <c r="A20" s="23">
        <f t="shared" si="0"/>
        <v>17</v>
      </c>
      <c r="B20" s="39" t="s">
        <v>71</v>
      </c>
      <c r="C20" s="25" t="s">
        <v>104</v>
      </c>
      <c r="D20" s="24" t="s">
        <v>105</v>
      </c>
      <c r="E20" s="24">
        <v>3245.4</v>
      </c>
      <c r="F20" s="24">
        <f>VLOOKUP(C20,'[1]9月'!$B:$Q,16,0)</f>
        <v>3245.4</v>
      </c>
      <c r="G20" s="24">
        <v>3245.4</v>
      </c>
      <c r="H20" s="27">
        <v>5228.42</v>
      </c>
      <c r="I20" s="27">
        <v>108</v>
      </c>
      <c r="J20" s="27">
        <v>1790</v>
      </c>
      <c r="K20" s="34">
        <f t="shared" si="1"/>
        <v>58.4172</v>
      </c>
      <c r="L20" s="35">
        <f t="shared" si="2"/>
        <v>519.264</v>
      </c>
      <c r="M20" s="24">
        <f t="shared" si="3"/>
        <v>22.7178</v>
      </c>
      <c r="N20" s="27">
        <f t="shared" si="4"/>
        <v>418.27</v>
      </c>
      <c r="O20" s="27">
        <f t="shared" si="11"/>
        <v>54</v>
      </c>
      <c r="P20" s="27">
        <f t="shared" si="5"/>
        <v>89.5</v>
      </c>
      <c r="Q20" s="27">
        <f t="shared" si="12"/>
        <v>1162.169</v>
      </c>
      <c r="R20" s="24">
        <v>0</v>
      </c>
      <c r="S20" s="24">
        <f t="shared" si="6"/>
        <v>259.63</v>
      </c>
      <c r="T20" s="24">
        <f t="shared" si="7"/>
        <v>9.74</v>
      </c>
      <c r="U20" s="27">
        <f t="shared" si="8"/>
        <v>104.57</v>
      </c>
      <c r="V20" s="27">
        <f t="shared" si="13"/>
        <v>54</v>
      </c>
      <c r="W20" s="27">
        <f t="shared" si="9"/>
        <v>89.5</v>
      </c>
      <c r="X20" s="24">
        <f t="shared" si="14"/>
        <v>517.44</v>
      </c>
      <c r="Y20" s="24">
        <f t="shared" si="10"/>
        <v>1679.609</v>
      </c>
      <c r="Z20" s="24"/>
      <c r="AD20" s="127"/>
    </row>
    <row r="21" s="9" customFormat="1" ht="20" customHeight="1" spans="1:30">
      <c r="A21" s="23">
        <f t="shared" si="0"/>
        <v>18</v>
      </c>
      <c r="B21" s="39" t="s">
        <v>71</v>
      </c>
      <c r="C21" s="25" t="s">
        <v>106</v>
      </c>
      <c r="D21" s="24" t="s">
        <v>107</v>
      </c>
      <c r="E21" s="24">
        <v>3245.4</v>
      </c>
      <c r="F21" s="24">
        <f>VLOOKUP(C21,'[1]9月'!$B:$Q,16,0)</f>
        <v>3245.4</v>
      </c>
      <c r="G21" s="24">
        <v>3245.4</v>
      </c>
      <c r="H21" s="27">
        <v>5228.42</v>
      </c>
      <c r="I21" s="27">
        <v>108</v>
      </c>
      <c r="J21" s="27">
        <v>1790</v>
      </c>
      <c r="K21" s="34">
        <f t="shared" si="1"/>
        <v>58.4172</v>
      </c>
      <c r="L21" s="35">
        <f t="shared" si="2"/>
        <v>519.264</v>
      </c>
      <c r="M21" s="24">
        <f t="shared" si="3"/>
        <v>22.7178</v>
      </c>
      <c r="N21" s="27">
        <f t="shared" si="4"/>
        <v>418.27</v>
      </c>
      <c r="O21" s="27">
        <f t="shared" si="11"/>
        <v>54</v>
      </c>
      <c r="P21" s="27">
        <f t="shared" si="5"/>
        <v>89.5</v>
      </c>
      <c r="Q21" s="27">
        <f t="shared" si="12"/>
        <v>1162.169</v>
      </c>
      <c r="R21" s="24">
        <v>0</v>
      </c>
      <c r="S21" s="24">
        <f t="shared" si="6"/>
        <v>259.63</v>
      </c>
      <c r="T21" s="24">
        <f t="shared" si="7"/>
        <v>9.74</v>
      </c>
      <c r="U21" s="27">
        <f t="shared" si="8"/>
        <v>104.57</v>
      </c>
      <c r="V21" s="27">
        <f t="shared" si="13"/>
        <v>54</v>
      </c>
      <c r="W21" s="27">
        <f t="shared" si="9"/>
        <v>89.5</v>
      </c>
      <c r="X21" s="24">
        <f t="shared" si="14"/>
        <v>517.44</v>
      </c>
      <c r="Y21" s="24">
        <f t="shared" si="10"/>
        <v>1679.609</v>
      </c>
      <c r="Z21" s="24"/>
      <c r="AD21" s="127"/>
    </row>
    <row r="22" s="9" customFormat="1" ht="20" customHeight="1" spans="1:30">
      <c r="A22" s="23">
        <f t="shared" si="0"/>
        <v>19</v>
      </c>
      <c r="B22" s="39" t="s">
        <v>71</v>
      </c>
      <c r="C22" s="25" t="s">
        <v>108</v>
      </c>
      <c r="D22" s="24" t="s">
        <v>109</v>
      </c>
      <c r="E22" s="24">
        <v>3245.4</v>
      </c>
      <c r="F22" s="24">
        <f>VLOOKUP(C22,'[1]9月'!$B:$Q,16,0)</f>
        <v>3245.4</v>
      </c>
      <c r="G22" s="24">
        <v>3245.4</v>
      </c>
      <c r="H22" s="27">
        <v>5228.42</v>
      </c>
      <c r="I22" s="27">
        <v>108</v>
      </c>
      <c r="J22" s="27">
        <v>3180</v>
      </c>
      <c r="K22" s="34">
        <f t="shared" si="1"/>
        <v>58.4172</v>
      </c>
      <c r="L22" s="35">
        <f t="shared" si="2"/>
        <v>519.264</v>
      </c>
      <c r="M22" s="24">
        <f t="shared" si="3"/>
        <v>22.7178</v>
      </c>
      <c r="N22" s="27">
        <f t="shared" si="4"/>
        <v>418.27</v>
      </c>
      <c r="O22" s="27">
        <f t="shared" si="11"/>
        <v>54</v>
      </c>
      <c r="P22" s="27">
        <f t="shared" si="5"/>
        <v>159</v>
      </c>
      <c r="Q22" s="27">
        <f t="shared" si="12"/>
        <v>1231.669</v>
      </c>
      <c r="R22" s="24">
        <v>0</v>
      </c>
      <c r="S22" s="24">
        <f t="shared" si="6"/>
        <v>259.63</v>
      </c>
      <c r="T22" s="24">
        <f t="shared" si="7"/>
        <v>9.74</v>
      </c>
      <c r="U22" s="27">
        <f t="shared" si="8"/>
        <v>104.57</v>
      </c>
      <c r="V22" s="27">
        <f t="shared" si="13"/>
        <v>54</v>
      </c>
      <c r="W22" s="27">
        <f t="shared" si="9"/>
        <v>159</v>
      </c>
      <c r="X22" s="24">
        <f t="shared" si="14"/>
        <v>586.94</v>
      </c>
      <c r="Y22" s="24">
        <f t="shared" si="10"/>
        <v>1818.609</v>
      </c>
      <c r="Z22" s="24"/>
      <c r="AD22" s="127"/>
    </row>
    <row r="23" s="9" customFormat="1" ht="20" customHeight="1" spans="1:30">
      <c r="A23" s="23">
        <f t="shared" si="0"/>
        <v>20</v>
      </c>
      <c r="B23" s="39" t="s">
        <v>71</v>
      </c>
      <c r="C23" s="25" t="s">
        <v>110</v>
      </c>
      <c r="D23" s="24" t="s">
        <v>111</v>
      </c>
      <c r="E23" s="24">
        <v>3245.4</v>
      </c>
      <c r="F23" s="24">
        <f>VLOOKUP(C23,'[1]9月'!$B:$Q,16,0)</f>
        <v>3245.4</v>
      </c>
      <c r="G23" s="24">
        <v>3245.4</v>
      </c>
      <c r="H23" s="27">
        <v>5228.42</v>
      </c>
      <c r="I23" s="27">
        <v>108</v>
      </c>
      <c r="J23" s="27">
        <v>3180</v>
      </c>
      <c r="K23" s="34">
        <f t="shared" si="1"/>
        <v>58.4172</v>
      </c>
      <c r="L23" s="35">
        <f t="shared" si="2"/>
        <v>519.264</v>
      </c>
      <c r="M23" s="24">
        <f t="shared" si="3"/>
        <v>22.7178</v>
      </c>
      <c r="N23" s="27">
        <f t="shared" si="4"/>
        <v>418.27</v>
      </c>
      <c r="O23" s="27">
        <f t="shared" si="11"/>
        <v>54</v>
      </c>
      <c r="P23" s="27">
        <f t="shared" si="5"/>
        <v>159</v>
      </c>
      <c r="Q23" s="27">
        <f t="shared" si="12"/>
        <v>1231.669</v>
      </c>
      <c r="R23" s="24">
        <v>0</v>
      </c>
      <c r="S23" s="24">
        <f t="shared" si="6"/>
        <v>259.63</v>
      </c>
      <c r="T23" s="24">
        <f t="shared" si="7"/>
        <v>9.74</v>
      </c>
      <c r="U23" s="27">
        <f t="shared" si="8"/>
        <v>104.57</v>
      </c>
      <c r="V23" s="27">
        <f t="shared" si="13"/>
        <v>54</v>
      </c>
      <c r="W23" s="27">
        <f t="shared" si="9"/>
        <v>159</v>
      </c>
      <c r="X23" s="24">
        <f t="shared" si="14"/>
        <v>586.94</v>
      </c>
      <c r="Y23" s="24">
        <f t="shared" si="10"/>
        <v>1818.609</v>
      </c>
      <c r="Z23" s="24"/>
      <c r="AD23" s="127"/>
    </row>
    <row r="24" s="9" customFormat="1" ht="20" customHeight="1" spans="1:30">
      <c r="A24" s="23">
        <f t="shared" si="0"/>
        <v>21</v>
      </c>
      <c r="B24" s="39" t="s">
        <v>71</v>
      </c>
      <c r="C24" s="25" t="s">
        <v>112</v>
      </c>
      <c r="D24" s="266" t="s">
        <v>113</v>
      </c>
      <c r="E24" s="24">
        <v>3245.4</v>
      </c>
      <c r="F24" s="24">
        <f>VLOOKUP(C24,'[1]9月'!$B:$Q,16,0)</f>
        <v>3245.4</v>
      </c>
      <c r="G24" s="24">
        <v>3245.4</v>
      </c>
      <c r="H24" s="27">
        <v>5228.42</v>
      </c>
      <c r="I24" s="27">
        <v>108</v>
      </c>
      <c r="J24" s="27">
        <v>3180</v>
      </c>
      <c r="K24" s="34">
        <f t="shared" si="1"/>
        <v>58.4172</v>
      </c>
      <c r="L24" s="35">
        <f t="shared" si="2"/>
        <v>519.264</v>
      </c>
      <c r="M24" s="24">
        <f t="shared" si="3"/>
        <v>22.7178</v>
      </c>
      <c r="N24" s="27">
        <f t="shared" si="4"/>
        <v>418.27</v>
      </c>
      <c r="O24" s="27">
        <f t="shared" si="11"/>
        <v>54</v>
      </c>
      <c r="P24" s="27">
        <f t="shared" si="5"/>
        <v>159</v>
      </c>
      <c r="Q24" s="27">
        <f t="shared" si="12"/>
        <v>1231.669</v>
      </c>
      <c r="R24" s="24">
        <v>0</v>
      </c>
      <c r="S24" s="24">
        <f t="shared" si="6"/>
        <v>259.63</v>
      </c>
      <c r="T24" s="24">
        <f t="shared" si="7"/>
        <v>9.74</v>
      </c>
      <c r="U24" s="27">
        <f t="shared" si="8"/>
        <v>104.57</v>
      </c>
      <c r="V24" s="27">
        <f t="shared" si="13"/>
        <v>54</v>
      </c>
      <c r="W24" s="27">
        <f t="shared" si="9"/>
        <v>159</v>
      </c>
      <c r="X24" s="24">
        <f t="shared" si="14"/>
        <v>586.94</v>
      </c>
      <c r="Y24" s="24">
        <f t="shared" si="10"/>
        <v>1818.609</v>
      </c>
      <c r="Z24" s="24"/>
      <c r="AD24" s="127"/>
    </row>
    <row r="25" s="9" customFormat="1" ht="20" customHeight="1" spans="1:30">
      <c r="A25" s="23">
        <f t="shared" si="0"/>
        <v>22</v>
      </c>
      <c r="B25" s="39" t="s">
        <v>71</v>
      </c>
      <c r="C25" s="25" t="s">
        <v>114</v>
      </c>
      <c r="D25" s="24" t="s">
        <v>115</v>
      </c>
      <c r="E25" s="24">
        <v>3245.4</v>
      </c>
      <c r="F25" s="24">
        <f>VLOOKUP(C25,'[1]9月'!$B:$Q,16,0)</f>
        <v>3245.4</v>
      </c>
      <c r="G25" s="24">
        <v>3245.4</v>
      </c>
      <c r="H25" s="27">
        <v>5228.42</v>
      </c>
      <c r="I25" s="27">
        <v>108</v>
      </c>
      <c r="J25" s="27">
        <v>3180</v>
      </c>
      <c r="K25" s="34">
        <f t="shared" si="1"/>
        <v>58.4172</v>
      </c>
      <c r="L25" s="35">
        <f t="shared" si="2"/>
        <v>519.264</v>
      </c>
      <c r="M25" s="24">
        <f t="shared" si="3"/>
        <v>22.7178</v>
      </c>
      <c r="N25" s="27">
        <f t="shared" si="4"/>
        <v>418.27</v>
      </c>
      <c r="O25" s="27">
        <f t="shared" si="11"/>
        <v>54</v>
      </c>
      <c r="P25" s="27">
        <f t="shared" si="5"/>
        <v>159</v>
      </c>
      <c r="Q25" s="27">
        <f t="shared" si="12"/>
        <v>1231.669</v>
      </c>
      <c r="R25" s="24">
        <v>0</v>
      </c>
      <c r="S25" s="24">
        <f t="shared" si="6"/>
        <v>259.63</v>
      </c>
      <c r="T25" s="24">
        <f t="shared" si="7"/>
        <v>9.74</v>
      </c>
      <c r="U25" s="27">
        <f t="shared" si="8"/>
        <v>104.57</v>
      </c>
      <c r="V25" s="27">
        <f t="shared" si="13"/>
        <v>54</v>
      </c>
      <c r="W25" s="27">
        <f t="shared" si="9"/>
        <v>159</v>
      </c>
      <c r="X25" s="24">
        <f t="shared" si="14"/>
        <v>586.94</v>
      </c>
      <c r="Y25" s="24">
        <f t="shared" si="10"/>
        <v>1818.609</v>
      </c>
      <c r="Z25" s="24"/>
      <c r="AD25" s="127"/>
    </row>
    <row r="26" s="9" customFormat="1" ht="20" customHeight="1" spans="1:30">
      <c r="A26" s="23">
        <f t="shared" si="0"/>
        <v>23</v>
      </c>
      <c r="B26" s="39" t="s">
        <v>71</v>
      </c>
      <c r="C26" s="25" t="s">
        <v>116</v>
      </c>
      <c r="D26" s="24" t="s">
        <v>117</v>
      </c>
      <c r="E26" s="24">
        <v>3245.4</v>
      </c>
      <c r="F26" s="24">
        <f>VLOOKUP(C26,'[1]9月'!$B:$Q,16,0)</f>
        <v>3245.4</v>
      </c>
      <c r="G26" s="24">
        <v>3245.4</v>
      </c>
      <c r="H26" s="27">
        <v>5228.42</v>
      </c>
      <c r="I26" s="27">
        <v>108</v>
      </c>
      <c r="J26" s="27">
        <v>3180</v>
      </c>
      <c r="K26" s="34">
        <f t="shared" si="1"/>
        <v>58.4172</v>
      </c>
      <c r="L26" s="35">
        <f t="shared" si="2"/>
        <v>519.264</v>
      </c>
      <c r="M26" s="24">
        <f t="shared" si="3"/>
        <v>22.7178</v>
      </c>
      <c r="N26" s="27">
        <f t="shared" si="4"/>
        <v>418.27</v>
      </c>
      <c r="O26" s="27">
        <f t="shared" si="11"/>
        <v>54</v>
      </c>
      <c r="P26" s="27">
        <f t="shared" si="5"/>
        <v>159</v>
      </c>
      <c r="Q26" s="27">
        <f t="shared" si="12"/>
        <v>1231.669</v>
      </c>
      <c r="R26" s="24">
        <v>0</v>
      </c>
      <c r="S26" s="24">
        <f t="shared" si="6"/>
        <v>259.63</v>
      </c>
      <c r="T26" s="24">
        <f t="shared" si="7"/>
        <v>9.74</v>
      </c>
      <c r="U26" s="27">
        <f t="shared" si="8"/>
        <v>104.57</v>
      </c>
      <c r="V26" s="27">
        <f t="shared" si="13"/>
        <v>54</v>
      </c>
      <c r="W26" s="27">
        <f t="shared" si="9"/>
        <v>159</v>
      </c>
      <c r="X26" s="24">
        <f t="shared" si="14"/>
        <v>586.94</v>
      </c>
      <c r="Y26" s="24">
        <f t="shared" si="10"/>
        <v>1818.609</v>
      </c>
      <c r="Z26" s="24"/>
      <c r="AD26" s="127"/>
    </row>
    <row r="27" s="9" customFormat="1" ht="20" customHeight="1" spans="1:30">
      <c r="A27" s="23">
        <f t="shared" si="0"/>
        <v>24</v>
      </c>
      <c r="B27" s="39" t="s">
        <v>118</v>
      </c>
      <c r="C27" s="25" t="s">
        <v>119</v>
      </c>
      <c r="D27" s="24" t="s">
        <v>120</v>
      </c>
      <c r="E27" s="24">
        <v>3820</v>
      </c>
      <c r="F27" s="24">
        <f>VLOOKUP(C27,'[1]9月'!$B:$Q,16,0)</f>
        <v>3820</v>
      </c>
      <c r="G27" s="24">
        <v>3820</v>
      </c>
      <c r="H27" s="27">
        <v>5228.42</v>
      </c>
      <c r="I27" s="27">
        <v>108</v>
      </c>
      <c r="J27" s="27">
        <v>4180</v>
      </c>
      <c r="K27" s="34">
        <f t="shared" si="1"/>
        <v>68.76</v>
      </c>
      <c r="L27" s="35">
        <f t="shared" si="2"/>
        <v>611.2</v>
      </c>
      <c r="M27" s="24">
        <f t="shared" si="3"/>
        <v>26.74</v>
      </c>
      <c r="N27" s="27">
        <f t="shared" si="4"/>
        <v>418.27</v>
      </c>
      <c r="O27" s="27">
        <f t="shared" si="11"/>
        <v>54</v>
      </c>
      <c r="P27" s="27">
        <f t="shared" si="5"/>
        <v>209</v>
      </c>
      <c r="Q27" s="27">
        <f t="shared" si="12"/>
        <v>1387.97</v>
      </c>
      <c r="R27" s="24">
        <v>0</v>
      </c>
      <c r="S27" s="24">
        <f t="shared" si="6"/>
        <v>305.6</v>
      </c>
      <c r="T27" s="24">
        <f t="shared" si="7"/>
        <v>11.46</v>
      </c>
      <c r="U27" s="27">
        <f t="shared" si="8"/>
        <v>104.57</v>
      </c>
      <c r="V27" s="27">
        <f t="shared" si="13"/>
        <v>54</v>
      </c>
      <c r="W27" s="27">
        <f t="shared" si="9"/>
        <v>209</v>
      </c>
      <c r="X27" s="24">
        <f t="shared" si="14"/>
        <v>684.63</v>
      </c>
      <c r="Y27" s="24">
        <f t="shared" si="10"/>
        <v>2072.6</v>
      </c>
      <c r="Z27" s="24"/>
      <c r="AD27" s="127"/>
    </row>
    <row r="28" s="9" customFormat="1" ht="20" customHeight="1" spans="1:30">
      <c r="A28" s="23">
        <f t="shared" si="0"/>
        <v>25</v>
      </c>
      <c r="B28" s="39" t="s">
        <v>118</v>
      </c>
      <c r="C28" s="25" t="s">
        <v>121</v>
      </c>
      <c r="D28" s="24" t="s">
        <v>122</v>
      </c>
      <c r="E28" s="24">
        <v>3245.4</v>
      </c>
      <c r="F28" s="24">
        <f>VLOOKUP(C28,'[1]9月'!$B:$Q,16,0)</f>
        <v>3245.4</v>
      </c>
      <c r="G28" s="24">
        <v>3245.4</v>
      </c>
      <c r="H28" s="27">
        <v>5228.42</v>
      </c>
      <c r="I28" s="27">
        <v>108</v>
      </c>
      <c r="J28" s="27">
        <v>3180</v>
      </c>
      <c r="K28" s="34">
        <f t="shared" si="1"/>
        <v>58.4172</v>
      </c>
      <c r="L28" s="35">
        <f t="shared" si="2"/>
        <v>519.264</v>
      </c>
      <c r="M28" s="24">
        <f t="shared" si="3"/>
        <v>22.7178</v>
      </c>
      <c r="N28" s="27">
        <f t="shared" si="4"/>
        <v>418.27</v>
      </c>
      <c r="O28" s="27">
        <f t="shared" si="11"/>
        <v>54</v>
      </c>
      <c r="P28" s="27">
        <f t="shared" si="5"/>
        <v>159</v>
      </c>
      <c r="Q28" s="27">
        <f t="shared" si="12"/>
        <v>1231.669</v>
      </c>
      <c r="R28" s="24">
        <v>0</v>
      </c>
      <c r="S28" s="24">
        <f t="shared" si="6"/>
        <v>259.63</v>
      </c>
      <c r="T28" s="24">
        <f t="shared" si="7"/>
        <v>9.74</v>
      </c>
      <c r="U28" s="27">
        <f t="shared" si="8"/>
        <v>104.57</v>
      </c>
      <c r="V28" s="27">
        <f t="shared" si="13"/>
        <v>54</v>
      </c>
      <c r="W28" s="27">
        <f t="shared" si="9"/>
        <v>159</v>
      </c>
      <c r="X28" s="24">
        <f t="shared" si="14"/>
        <v>586.94</v>
      </c>
      <c r="Y28" s="24">
        <f t="shared" si="10"/>
        <v>1818.609</v>
      </c>
      <c r="Z28" s="24"/>
      <c r="AD28" s="127"/>
    </row>
    <row r="29" s="9" customFormat="1" ht="20" customHeight="1" spans="1:30">
      <c r="A29" s="23">
        <f t="shared" si="0"/>
        <v>26</v>
      </c>
      <c r="B29" s="39" t="s">
        <v>118</v>
      </c>
      <c r="C29" s="25" t="s">
        <v>123</v>
      </c>
      <c r="D29" s="24" t="s">
        <v>124</v>
      </c>
      <c r="E29" s="24">
        <v>3245.4</v>
      </c>
      <c r="F29" s="24">
        <f>VLOOKUP(C29,'[1]9月'!$B:$Q,16,0)</f>
        <v>3245.4</v>
      </c>
      <c r="G29" s="24">
        <v>3245.4</v>
      </c>
      <c r="H29" s="27">
        <v>5228.42</v>
      </c>
      <c r="I29" s="27">
        <v>108</v>
      </c>
      <c r="J29" s="27">
        <v>3180</v>
      </c>
      <c r="K29" s="34">
        <f t="shared" si="1"/>
        <v>58.4172</v>
      </c>
      <c r="L29" s="35">
        <f t="shared" si="2"/>
        <v>519.264</v>
      </c>
      <c r="M29" s="24">
        <f t="shared" si="3"/>
        <v>22.7178</v>
      </c>
      <c r="N29" s="27">
        <f t="shared" si="4"/>
        <v>418.27</v>
      </c>
      <c r="O29" s="27">
        <f t="shared" si="11"/>
        <v>54</v>
      </c>
      <c r="P29" s="27">
        <f t="shared" si="5"/>
        <v>159</v>
      </c>
      <c r="Q29" s="27">
        <f t="shared" si="12"/>
        <v>1231.669</v>
      </c>
      <c r="R29" s="24">
        <v>0</v>
      </c>
      <c r="S29" s="24">
        <f t="shared" si="6"/>
        <v>259.63</v>
      </c>
      <c r="T29" s="24">
        <f t="shared" si="7"/>
        <v>9.74</v>
      </c>
      <c r="U29" s="27">
        <f t="shared" si="8"/>
        <v>104.57</v>
      </c>
      <c r="V29" s="27">
        <f t="shared" si="13"/>
        <v>54</v>
      </c>
      <c r="W29" s="27">
        <f t="shared" si="9"/>
        <v>159</v>
      </c>
      <c r="X29" s="24">
        <f t="shared" si="14"/>
        <v>586.94</v>
      </c>
      <c r="Y29" s="24">
        <f t="shared" si="10"/>
        <v>1818.609</v>
      </c>
      <c r="Z29" s="24"/>
      <c r="AD29" s="127"/>
    </row>
    <row r="30" s="9" customFormat="1" ht="20" customHeight="1" spans="1:30">
      <c r="A30" s="23">
        <f t="shared" si="0"/>
        <v>27</v>
      </c>
      <c r="B30" s="39" t="s">
        <v>118</v>
      </c>
      <c r="C30" s="25" t="s">
        <v>125</v>
      </c>
      <c r="D30" s="24" t="s">
        <v>126</v>
      </c>
      <c r="E30" s="24">
        <v>3245.4</v>
      </c>
      <c r="F30" s="24">
        <f>VLOOKUP(C30,'[1]9月'!$B:$Q,16,0)</f>
        <v>3245.4</v>
      </c>
      <c r="G30" s="24">
        <v>3245.4</v>
      </c>
      <c r="H30" s="27">
        <v>5228.42</v>
      </c>
      <c r="I30" s="27">
        <v>108</v>
      </c>
      <c r="J30" s="27">
        <v>3180</v>
      </c>
      <c r="K30" s="34">
        <f t="shared" si="1"/>
        <v>58.4172</v>
      </c>
      <c r="L30" s="35">
        <f t="shared" si="2"/>
        <v>519.264</v>
      </c>
      <c r="M30" s="24">
        <f t="shared" si="3"/>
        <v>22.7178</v>
      </c>
      <c r="N30" s="27">
        <f t="shared" si="4"/>
        <v>418.27</v>
      </c>
      <c r="O30" s="27">
        <f t="shared" si="11"/>
        <v>54</v>
      </c>
      <c r="P30" s="27">
        <f t="shared" si="5"/>
        <v>159</v>
      </c>
      <c r="Q30" s="27">
        <f t="shared" si="12"/>
        <v>1231.669</v>
      </c>
      <c r="R30" s="24">
        <v>0</v>
      </c>
      <c r="S30" s="24">
        <f t="shared" si="6"/>
        <v>259.63</v>
      </c>
      <c r="T30" s="24">
        <f t="shared" si="7"/>
        <v>9.74</v>
      </c>
      <c r="U30" s="27">
        <f t="shared" si="8"/>
        <v>104.57</v>
      </c>
      <c r="V30" s="27">
        <f t="shared" si="13"/>
        <v>54</v>
      </c>
      <c r="W30" s="27">
        <f t="shared" si="9"/>
        <v>159</v>
      </c>
      <c r="X30" s="24">
        <f t="shared" si="14"/>
        <v>586.94</v>
      </c>
      <c r="Y30" s="24">
        <f t="shared" si="10"/>
        <v>1818.609</v>
      </c>
      <c r="Z30" s="24"/>
      <c r="AD30" s="127"/>
    </row>
    <row r="31" s="9" customFormat="1" ht="20" customHeight="1" spans="1:30">
      <c r="A31" s="23">
        <f t="shared" si="0"/>
        <v>28</v>
      </c>
      <c r="B31" s="39" t="s">
        <v>118</v>
      </c>
      <c r="C31" s="25" t="s">
        <v>127</v>
      </c>
      <c r="D31" s="24" t="s">
        <v>128</v>
      </c>
      <c r="E31" s="24">
        <v>3245.4</v>
      </c>
      <c r="F31" s="24">
        <f>VLOOKUP(C31,'[1]9月'!$B:$Q,16,0)</f>
        <v>3245.4</v>
      </c>
      <c r="G31" s="24">
        <v>3245.4</v>
      </c>
      <c r="H31" s="27">
        <v>5228.42</v>
      </c>
      <c r="I31" s="27">
        <v>108</v>
      </c>
      <c r="J31" s="27">
        <v>3180</v>
      </c>
      <c r="K31" s="34">
        <f t="shared" si="1"/>
        <v>58.4172</v>
      </c>
      <c r="L31" s="35">
        <f t="shared" si="2"/>
        <v>519.264</v>
      </c>
      <c r="M31" s="24">
        <f t="shared" si="3"/>
        <v>22.7178</v>
      </c>
      <c r="N31" s="27">
        <f t="shared" si="4"/>
        <v>418.27</v>
      </c>
      <c r="O31" s="27">
        <f t="shared" si="11"/>
        <v>54</v>
      </c>
      <c r="P31" s="27">
        <f t="shared" si="5"/>
        <v>159</v>
      </c>
      <c r="Q31" s="27">
        <f t="shared" si="12"/>
        <v>1231.669</v>
      </c>
      <c r="R31" s="24">
        <v>0</v>
      </c>
      <c r="S31" s="24">
        <f t="shared" si="6"/>
        <v>259.63</v>
      </c>
      <c r="T31" s="24">
        <f t="shared" si="7"/>
        <v>9.74</v>
      </c>
      <c r="U31" s="27">
        <f t="shared" si="8"/>
        <v>104.57</v>
      </c>
      <c r="V31" s="27">
        <f t="shared" si="13"/>
        <v>54</v>
      </c>
      <c r="W31" s="27">
        <f t="shared" si="9"/>
        <v>159</v>
      </c>
      <c r="X31" s="24">
        <f t="shared" si="14"/>
        <v>586.94</v>
      </c>
      <c r="Y31" s="24">
        <f t="shared" si="10"/>
        <v>1818.609</v>
      </c>
      <c r="Z31" s="24"/>
      <c r="AD31" s="127"/>
    </row>
    <row r="32" s="9" customFormat="1" ht="20" customHeight="1" spans="1:30">
      <c r="A32" s="23">
        <f t="shared" si="0"/>
        <v>29</v>
      </c>
      <c r="B32" s="39" t="s">
        <v>118</v>
      </c>
      <c r="C32" s="25" t="s">
        <v>129</v>
      </c>
      <c r="D32" s="24" t="s">
        <v>130</v>
      </c>
      <c r="E32" s="24">
        <v>3245.4</v>
      </c>
      <c r="F32" s="24">
        <f>VLOOKUP(C32,'[1]9月'!$B:$Q,16,0)</f>
        <v>3245.4</v>
      </c>
      <c r="G32" s="24">
        <v>3245.4</v>
      </c>
      <c r="H32" s="27">
        <v>5228.42</v>
      </c>
      <c r="I32" s="27">
        <v>108</v>
      </c>
      <c r="J32" s="27">
        <v>3180</v>
      </c>
      <c r="K32" s="34">
        <f t="shared" si="1"/>
        <v>58.4172</v>
      </c>
      <c r="L32" s="35">
        <f t="shared" si="2"/>
        <v>519.264</v>
      </c>
      <c r="M32" s="24">
        <f t="shared" si="3"/>
        <v>22.7178</v>
      </c>
      <c r="N32" s="27">
        <f t="shared" si="4"/>
        <v>418.27</v>
      </c>
      <c r="O32" s="27">
        <f t="shared" si="11"/>
        <v>54</v>
      </c>
      <c r="P32" s="27">
        <f t="shared" si="5"/>
        <v>159</v>
      </c>
      <c r="Q32" s="27">
        <f t="shared" si="12"/>
        <v>1231.669</v>
      </c>
      <c r="R32" s="24">
        <v>0</v>
      </c>
      <c r="S32" s="24">
        <f t="shared" si="6"/>
        <v>259.63</v>
      </c>
      <c r="T32" s="24">
        <f t="shared" si="7"/>
        <v>9.74</v>
      </c>
      <c r="U32" s="27">
        <f t="shared" si="8"/>
        <v>104.57</v>
      </c>
      <c r="V32" s="27">
        <f t="shared" si="13"/>
        <v>54</v>
      </c>
      <c r="W32" s="27">
        <f t="shared" si="9"/>
        <v>159</v>
      </c>
      <c r="X32" s="24">
        <f t="shared" si="14"/>
        <v>586.94</v>
      </c>
      <c r="Y32" s="24">
        <f t="shared" si="10"/>
        <v>1818.609</v>
      </c>
      <c r="Z32" s="24"/>
      <c r="AD32" s="127"/>
    </row>
    <row r="33" s="9" customFormat="1" ht="20" customHeight="1" spans="1:30">
      <c r="A33" s="23">
        <f t="shared" si="0"/>
        <v>30</v>
      </c>
      <c r="B33" s="39" t="s">
        <v>118</v>
      </c>
      <c r="C33" s="25" t="s">
        <v>131</v>
      </c>
      <c r="D33" s="266" t="s">
        <v>132</v>
      </c>
      <c r="E33" s="24">
        <v>3245.4</v>
      </c>
      <c r="F33" s="24">
        <f>VLOOKUP(C33,'[1]9月'!$B:$Q,16,0)</f>
        <v>3245.4</v>
      </c>
      <c r="G33" s="24">
        <v>3245.4</v>
      </c>
      <c r="H33" s="27">
        <v>5228.42</v>
      </c>
      <c r="I33" s="27">
        <v>108</v>
      </c>
      <c r="J33" s="27">
        <v>3180</v>
      </c>
      <c r="K33" s="34">
        <f t="shared" si="1"/>
        <v>58.4172</v>
      </c>
      <c r="L33" s="35">
        <f t="shared" si="2"/>
        <v>519.264</v>
      </c>
      <c r="M33" s="24">
        <f t="shared" si="3"/>
        <v>22.7178</v>
      </c>
      <c r="N33" s="27">
        <f t="shared" si="4"/>
        <v>418.27</v>
      </c>
      <c r="O33" s="27">
        <f t="shared" si="11"/>
        <v>54</v>
      </c>
      <c r="P33" s="27">
        <f t="shared" si="5"/>
        <v>159</v>
      </c>
      <c r="Q33" s="27">
        <f t="shared" si="12"/>
        <v>1231.669</v>
      </c>
      <c r="R33" s="24">
        <v>0</v>
      </c>
      <c r="S33" s="24">
        <f t="shared" si="6"/>
        <v>259.63</v>
      </c>
      <c r="T33" s="24">
        <f t="shared" si="7"/>
        <v>9.74</v>
      </c>
      <c r="U33" s="27">
        <f t="shared" si="8"/>
        <v>104.57</v>
      </c>
      <c r="V33" s="27">
        <f t="shared" si="13"/>
        <v>54</v>
      </c>
      <c r="W33" s="27">
        <f t="shared" si="9"/>
        <v>159</v>
      </c>
      <c r="X33" s="24">
        <f t="shared" si="14"/>
        <v>586.94</v>
      </c>
      <c r="Y33" s="24">
        <f t="shared" si="10"/>
        <v>1818.609</v>
      </c>
      <c r="Z33" s="24"/>
      <c r="AD33" s="127"/>
    </row>
    <row r="34" s="9" customFormat="1" ht="20" customHeight="1" spans="1:30">
      <c r="A34" s="23">
        <f t="shared" si="0"/>
        <v>31</v>
      </c>
      <c r="B34" s="39" t="s">
        <v>118</v>
      </c>
      <c r="C34" s="29" t="s">
        <v>133</v>
      </c>
      <c r="D34" s="30" t="s">
        <v>134</v>
      </c>
      <c r="E34" s="24">
        <v>3245.4</v>
      </c>
      <c r="F34" s="24">
        <f>VLOOKUP(C34,'[1]9月'!$B:$Q,16,0)</f>
        <v>3245.4</v>
      </c>
      <c r="G34" s="24">
        <v>3245.4</v>
      </c>
      <c r="H34" s="27">
        <v>5228.42</v>
      </c>
      <c r="I34" s="27">
        <v>108</v>
      </c>
      <c r="J34" s="27">
        <v>3180</v>
      </c>
      <c r="K34" s="34">
        <f t="shared" si="1"/>
        <v>58.4172</v>
      </c>
      <c r="L34" s="35">
        <f t="shared" si="2"/>
        <v>519.264</v>
      </c>
      <c r="M34" s="24">
        <f t="shared" si="3"/>
        <v>22.7178</v>
      </c>
      <c r="N34" s="27">
        <f t="shared" si="4"/>
        <v>418.27</v>
      </c>
      <c r="O34" s="27">
        <f t="shared" si="11"/>
        <v>54</v>
      </c>
      <c r="P34" s="27">
        <f t="shared" si="5"/>
        <v>159</v>
      </c>
      <c r="Q34" s="27">
        <f t="shared" si="12"/>
        <v>1231.669</v>
      </c>
      <c r="R34" s="24">
        <v>0</v>
      </c>
      <c r="S34" s="24">
        <f t="shared" si="6"/>
        <v>259.63</v>
      </c>
      <c r="T34" s="24">
        <f t="shared" si="7"/>
        <v>9.74</v>
      </c>
      <c r="U34" s="27">
        <f t="shared" si="8"/>
        <v>104.57</v>
      </c>
      <c r="V34" s="27">
        <f t="shared" si="13"/>
        <v>54</v>
      </c>
      <c r="W34" s="27">
        <f t="shared" si="9"/>
        <v>159</v>
      </c>
      <c r="X34" s="24">
        <f t="shared" si="14"/>
        <v>586.94</v>
      </c>
      <c r="Y34" s="24">
        <f t="shared" si="10"/>
        <v>1818.609</v>
      </c>
      <c r="Z34" s="24"/>
      <c r="AD34" s="127"/>
    </row>
    <row r="35" s="9" customFormat="1" ht="20" customHeight="1" spans="1:30">
      <c r="A35" s="23">
        <f t="shared" si="0"/>
        <v>32</v>
      </c>
      <c r="B35" s="39" t="s">
        <v>118</v>
      </c>
      <c r="C35" s="29" t="s">
        <v>135</v>
      </c>
      <c r="D35" s="30" t="s">
        <v>136</v>
      </c>
      <c r="E35" s="24">
        <v>3245.4</v>
      </c>
      <c r="F35" s="24">
        <f>VLOOKUP(C35,'[1]9月'!$B:$Q,16,0)</f>
        <v>3245.4</v>
      </c>
      <c r="G35" s="24">
        <v>3245.4</v>
      </c>
      <c r="H35" s="27">
        <v>5228.42</v>
      </c>
      <c r="I35" s="27">
        <v>108</v>
      </c>
      <c r="J35" s="27">
        <v>3180</v>
      </c>
      <c r="K35" s="34">
        <f t="shared" si="1"/>
        <v>58.4172</v>
      </c>
      <c r="L35" s="35">
        <f t="shared" si="2"/>
        <v>519.264</v>
      </c>
      <c r="M35" s="24">
        <f t="shared" si="3"/>
        <v>22.7178</v>
      </c>
      <c r="N35" s="27">
        <f t="shared" si="4"/>
        <v>418.27</v>
      </c>
      <c r="O35" s="27">
        <f t="shared" si="11"/>
        <v>54</v>
      </c>
      <c r="P35" s="27">
        <f t="shared" si="5"/>
        <v>159</v>
      </c>
      <c r="Q35" s="27">
        <f t="shared" si="12"/>
        <v>1231.669</v>
      </c>
      <c r="R35" s="24">
        <v>0</v>
      </c>
      <c r="S35" s="24">
        <f t="shared" si="6"/>
        <v>259.63</v>
      </c>
      <c r="T35" s="24">
        <f t="shared" si="7"/>
        <v>9.74</v>
      </c>
      <c r="U35" s="27">
        <f t="shared" si="8"/>
        <v>104.57</v>
      </c>
      <c r="V35" s="27">
        <f t="shared" si="13"/>
        <v>54</v>
      </c>
      <c r="W35" s="27">
        <f t="shared" si="9"/>
        <v>159</v>
      </c>
      <c r="X35" s="24">
        <f t="shared" si="14"/>
        <v>586.94</v>
      </c>
      <c r="Y35" s="24">
        <f t="shared" si="10"/>
        <v>1818.609</v>
      </c>
      <c r="Z35" s="24"/>
      <c r="AD35" s="127"/>
    </row>
    <row r="36" s="9" customFormat="1" ht="20" customHeight="1" spans="1:30">
      <c r="A36" s="23">
        <f t="shared" si="0"/>
        <v>33</v>
      </c>
      <c r="B36" s="39" t="s">
        <v>137</v>
      </c>
      <c r="C36" s="25" t="s">
        <v>138</v>
      </c>
      <c r="D36" s="24" t="s">
        <v>139</v>
      </c>
      <c r="E36" s="24">
        <v>3245.4</v>
      </c>
      <c r="F36" s="24">
        <f>VLOOKUP(C36,'[1]9月'!$B:$Q,16,0)</f>
        <v>3245.4</v>
      </c>
      <c r="G36" s="24">
        <v>3245.4</v>
      </c>
      <c r="H36" s="27">
        <v>5228.42</v>
      </c>
      <c r="I36" s="27">
        <v>108</v>
      </c>
      <c r="J36" s="27">
        <v>3180</v>
      </c>
      <c r="K36" s="34">
        <f t="shared" si="1"/>
        <v>58.4172</v>
      </c>
      <c r="L36" s="35">
        <f t="shared" si="2"/>
        <v>519.264</v>
      </c>
      <c r="M36" s="24">
        <f t="shared" si="3"/>
        <v>22.7178</v>
      </c>
      <c r="N36" s="27">
        <f t="shared" si="4"/>
        <v>418.27</v>
      </c>
      <c r="O36" s="27">
        <f t="shared" si="11"/>
        <v>54</v>
      </c>
      <c r="P36" s="27">
        <f t="shared" si="5"/>
        <v>159</v>
      </c>
      <c r="Q36" s="27">
        <f t="shared" si="12"/>
        <v>1231.669</v>
      </c>
      <c r="R36" s="24">
        <v>0</v>
      </c>
      <c r="S36" s="24">
        <f t="shared" si="6"/>
        <v>259.63</v>
      </c>
      <c r="T36" s="24">
        <f t="shared" si="7"/>
        <v>9.74</v>
      </c>
      <c r="U36" s="27">
        <f t="shared" si="8"/>
        <v>104.57</v>
      </c>
      <c r="V36" s="27">
        <f t="shared" si="13"/>
        <v>54</v>
      </c>
      <c r="W36" s="27">
        <f t="shared" si="9"/>
        <v>159</v>
      </c>
      <c r="X36" s="24">
        <f t="shared" si="14"/>
        <v>586.94</v>
      </c>
      <c r="Y36" s="24">
        <f t="shared" si="10"/>
        <v>1818.609</v>
      </c>
      <c r="Z36" s="24"/>
      <c r="AD36" s="127"/>
    </row>
    <row r="37" s="9" customFormat="1" ht="20" customHeight="1" spans="1:30">
      <c r="A37" s="23">
        <f t="shared" si="0"/>
        <v>34</v>
      </c>
      <c r="B37" s="39" t="s">
        <v>140</v>
      </c>
      <c r="C37" s="25" t="s">
        <v>141</v>
      </c>
      <c r="D37" s="24" t="s">
        <v>142</v>
      </c>
      <c r="E37" s="24">
        <v>3245.4</v>
      </c>
      <c r="F37" s="24">
        <f>VLOOKUP(C37,'[1]9月'!$B:$Q,16,0)</f>
        <v>3245.4</v>
      </c>
      <c r="G37" s="24">
        <v>3245.4</v>
      </c>
      <c r="H37" s="27">
        <v>5228.42</v>
      </c>
      <c r="I37" s="27">
        <v>108</v>
      </c>
      <c r="J37" s="27">
        <v>3180</v>
      </c>
      <c r="K37" s="34">
        <f t="shared" si="1"/>
        <v>58.4172</v>
      </c>
      <c r="L37" s="35">
        <f t="shared" si="2"/>
        <v>519.264</v>
      </c>
      <c r="M37" s="24">
        <f t="shared" si="3"/>
        <v>22.7178</v>
      </c>
      <c r="N37" s="27">
        <f t="shared" si="4"/>
        <v>418.27</v>
      </c>
      <c r="O37" s="27">
        <f t="shared" si="11"/>
        <v>54</v>
      </c>
      <c r="P37" s="27">
        <f t="shared" si="5"/>
        <v>159</v>
      </c>
      <c r="Q37" s="27">
        <f t="shared" si="12"/>
        <v>1231.669</v>
      </c>
      <c r="R37" s="24">
        <v>0</v>
      </c>
      <c r="S37" s="24">
        <f t="shared" si="6"/>
        <v>259.63</v>
      </c>
      <c r="T37" s="24">
        <f t="shared" si="7"/>
        <v>9.74</v>
      </c>
      <c r="U37" s="27">
        <f t="shared" si="8"/>
        <v>104.57</v>
      </c>
      <c r="V37" s="27">
        <f t="shared" si="13"/>
        <v>54</v>
      </c>
      <c r="W37" s="27">
        <f t="shared" si="9"/>
        <v>159</v>
      </c>
      <c r="X37" s="24">
        <f t="shared" si="14"/>
        <v>586.94</v>
      </c>
      <c r="Y37" s="24">
        <f t="shared" si="10"/>
        <v>1818.609</v>
      </c>
      <c r="Z37" s="24"/>
      <c r="AD37" s="127"/>
    </row>
    <row r="38" s="9" customFormat="1" ht="20" customHeight="1" spans="1:30">
      <c r="A38" s="23">
        <f t="shared" si="0"/>
        <v>35</v>
      </c>
      <c r="B38" s="39" t="s">
        <v>143</v>
      </c>
      <c r="C38" s="25" t="s">
        <v>144</v>
      </c>
      <c r="D38" s="24" t="s">
        <v>145</v>
      </c>
      <c r="E38" s="24">
        <v>3245.4</v>
      </c>
      <c r="F38" s="24">
        <f>VLOOKUP(C38,'[1]9月'!$B:$Q,16,0)</f>
        <v>3245.4</v>
      </c>
      <c r="G38" s="24">
        <v>3245.4</v>
      </c>
      <c r="H38" s="27">
        <v>5228.42</v>
      </c>
      <c r="I38" s="27">
        <v>108</v>
      </c>
      <c r="J38" s="27">
        <v>3180</v>
      </c>
      <c r="K38" s="34">
        <f t="shared" si="1"/>
        <v>58.4172</v>
      </c>
      <c r="L38" s="35">
        <f t="shared" si="2"/>
        <v>519.264</v>
      </c>
      <c r="M38" s="24">
        <f t="shared" si="3"/>
        <v>22.7178</v>
      </c>
      <c r="N38" s="27">
        <f t="shared" si="4"/>
        <v>418.27</v>
      </c>
      <c r="O38" s="27">
        <f t="shared" si="11"/>
        <v>54</v>
      </c>
      <c r="P38" s="27">
        <f t="shared" si="5"/>
        <v>159</v>
      </c>
      <c r="Q38" s="27">
        <f t="shared" si="12"/>
        <v>1231.669</v>
      </c>
      <c r="R38" s="24">
        <v>0</v>
      </c>
      <c r="S38" s="24">
        <f t="shared" si="6"/>
        <v>259.63</v>
      </c>
      <c r="T38" s="24">
        <f t="shared" si="7"/>
        <v>9.74</v>
      </c>
      <c r="U38" s="27">
        <f t="shared" si="8"/>
        <v>104.57</v>
      </c>
      <c r="V38" s="27">
        <f t="shared" si="13"/>
        <v>54</v>
      </c>
      <c r="W38" s="27">
        <f t="shared" si="9"/>
        <v>159</v>
      </c>
      <c r="X38" s="24">
        <f t="shared" si="14"/>
        <v>586.94</v>
      </c>
      <c r="Y38" s="24">
        <f t="shared" si="10"/>
        <v>1818.609</v>
      </c>
      <c r="Z38" s="24"/>
      <c r="AD38" s="127"/>
    </row>
    <row r="39" s="9" customFormat="1" ht="20" customHeight="1" spans="1:30">
      <c r="A39" s="23">
        <f t="shared" si="0"/>
        <v>36</v>
      </c>
      <c r="B39" s="39" t="s">
        <v>146</v>
      </c>
      <c r="C39" s="25" t="s">
        <v>147</v>
      </c>
      <c r="D39" s="24" t="s">
        <v>148</v>
      </c>
      <c r="E39" s="24">
        <v>3245.4</v>
      </c>
      <c r="F39" s="24">
        <f>VLOOKUP(C39,'[1]9月'!$B:$Q,16,0)</f>
        <v>3245.4</v>
      </c>
      <c r="G39" s="24">
        <v>3245.4</v>
      </c>
      <c r="H39" s="27">
        <v>5228.42</v>
      </c>
      <c r="I39" s="27">
        <v>108</v>
      </c>
      <c r="J39" s="27">
        <v>3180</v>
      </c>
      <c r="K39" s="34">
        <f t="shared" si="1"/>
        <v>58.4172</v>
      </c>
      <c r="L39" s="35">
        <f t="shared" si="2"/>
        <v>519.264</v>
      </c>
      <c r="M39" s="24">
        <f t="shared" si="3"/>
        <v>22.7178</v>
      </c>
      <c r="N39" s="27">
        <f t="shared" si="4"/>
        <v>418.27</v>
      </c>
      <c r="O39" s="27">
        <f t="shared" si="11"/>
        <v>54</v>
      </c>
      <c r="P39" s="27">
        <f t="shared" si="5"/>
        <v>159</v>
      </c>
      <c r="Q39" s="27">
        <f t="shared" si="12"/>
        <v>1231.669</v>
      </c>
      <c r="R39" s="24">
        <v>0</v>
      </c>
      <c r="S39" s="24">
        <f t="shared" si="6"/>
        <v>259.63</v>
      </c>
      <c r="T39" s="24">
        <f t="shared" si="7"/>
        <v>9.74</v>
      </c>
      <c r="U39" s="27">
        <f t="shared" si="8"/>
        <v>104.57</v>
      </c>
      <c r="V39" s="27">
        <f t="shared" si="13"/>
        <v>54</v>
      </c>
      <c r="W39" s="27">
        <f t="shared" si="9"/>
        <v>159</v>
      </c>
      <c r="X39" s="24">
        <f t="shared" si="14"/>
        <v>586.94</v>
      </c>
      <c r="Y39" s="24">
        <f t="shared" si="10"/>
        <v>1818.609</v>
      </c>
      <c r="Z39" s="24"/>
      <c r="AD39" s="127"/>
    </row>
    <row r="40" s="9" customFormat="1" ht="20" customHeight="1" spans="1:30">
      <c r="A40" s="23">
        <f t="shared" si="0"/>
        <v>37</v>
      </c>
      <c r="B40" s="39" t="s">
        <v>146</v>
      </c>
      <c r="C40" s="29" t="s">
        <v>149</v>
      </c>
      <c r="D40" s="267" t="s">
        <v>150</v>
      </c>
      <c r="E40" s="24">
        <v>3245.4</v>
      </c>
      <c r="F40" s="24">
        <f>VLOOKUP(C40,'[1]9月'!$B:$Q,16,0)</f>
        <v>3245.4</v>
      </c>
      <c r="G40" s="24">
        <v>3245.4</v>
      </c>
      <c r="H40" s="27">
        <v>5228.42</v>
      </c>
      <c r="I40" s="27">
        <v>108</v>
      </c>
      <c r="J40" s="27">
        <v>3180</v>
      </c>
      <c r="K40" s="34">
        <f t="shared" si="1"/>
        <v>58.4172</v>
      </c>
      <c r="L40" s="35">
        <f t="shared" si="2"/>
        <v>519.264</v>
      </c>
      <c r="M40" s="24">
        <f t="shared" si="3"/>
        <v>22.7178</v>
      </c>
      <c r="N40" s="27">
        <f t="shared" si="4"/>
        <v>418.27</v>
      </c>
      <c r="O40" s="27">
        <f t="shared" si="11"/>
        <v>54</v>
      </c>
      <c r="P40" s="27">
        <f t="shared" si="5"/>
        <v>159</v>
      </c>
      <c r="Q40" s="27">
        <f t="shared" si="12"/>
        <v>1231.669</v>
      </c>
      <c r="R40" s="24">
        <v>0</v>
      </c>
      <c r="S40" s="24">
        <f t="shared" si="6"/>
        <v>259.63</v>
      </c>
      <c r="T40" s="24">
        <f t="shared" si="7"/>
        <v>9.74</v>
      </c>
      <c r="U40" s="27">
        <f t="shared" si="8"/>
        <v>104.57</v>
      </c>
      <c r="V40" s="27">
        <f t="shared" si="13"/>
        <v>54</v>
      </c>
      <c r="W40" s="27">
        <f t="shared" si="9"/>
        <v>159</v>
      </c>
      <c r="X40" s="24">
        <f t="shared" si="14"/>
        <v>586.94</v>
      </c>
      <c r="Y40" s="24">
        <f t="shared" si="10"/>
        <v>1818.609</v>
      </c>
      <c r="Z40" s="24"/>
      <c r="AD40" s="127"/>
    </row>
    <row r="41" s="9" customFormat="1" ht="20" customHeight="1" spans="1:30">
      <c r="A41" s="23">
        <f t="shared" si="0"/>
        <v>38</v>
      </c>
      <c r="B41" s="39" t="s">
        <v>146</v>
      </c>
      <c r="C41" s="29" t="s">
        <v>151</v>
      </c>
      <c r="D41" s="267" t="s">
        <v>152</v>
      </c>
      <c r="E41" s="24">
        <v>3245.4</v>
      </c>
      <c r="F41" s="24">
        <f>VLOOKUP(C41,'[1]9月'!$B:$Q,16,0)</f>
        <v>3245.4</v>
      </c>
      <c r="G41" s="24">
        <v>3245.4</v>
      </c>
      <c r="H41" s="27">
        <v>5228.42</v>
      </c>
      <c r="I41" s="27">
        <v>108</v>
      </c>
      <c r="J41" s="27">
        <v>3180</v>
      </c>
      <c r="K41" s="34">
        <f t="shared" si="1"/>
        <v>58.4172</v>
      </c>
      <c r="L41" s="35">
        <f t="shared" si="2"/>
        <v>519.264</v>
      </c>
      <c r="M41" s="24">
        <f t="shared" si="3"/>
        <v>22.7178</v>
      </c>
      <c r="N41" s="27">
        <f t="shared" si="4"/>
        <v>418.27</v>
      </c>
      <c r="O41" s="27">
        <f t="shared" si="11"/>
        <v>54</v>
      </c>
      <c r="P41" s="27">
        <f t="shared" si="5"/>
        <v>159</v>
      </c>
      <c r="Q41" s="27">
        <f t="shared" si="12"/>
        <v>1231.669</v>
      </c>
      <c r="R41" s="24">
        <v>0</v>
      </c>
      <c r="S41" s="24">
        <f t="shared" si="6"/>
        <v>259.63</v>
      </c>
      <c r="T41" s="24">
        <f t="shared" si="7"/>
        <v>9.74</v>
      </c>
      <c r="U41" s="27">
        <f t="shared" si="8"/>
        <v>104.57</v>
      </c>
      <c r="V41" s="27">
        <f t="shared" si="13"/>
        <v>54</v>
      </c>
      <c r="W41" s="27">
        <f t="shared" si="9"/>
        <v>159</v>
      </c>
      <c r="X41" s="24">
        <f t="shared" si="14"/>
        <v>586.94</v>
      </c>
      <c r="Y41" s="24">
        <f t="shared" si="10"/>
        <v>1818.609</v>
      </c>
      <c r="Z41" s="24"/>
      <c r="AD41" s="127"/>
    </row>
    <row r="42" s="9" customFormat="1" ht="20" customHeight="1" spans="1:30">
      <c r="A42" s="23">
        <f t="shared" si="0"/>
        <v>39</v>
      </c>
      <c r="B42" s="39" t="s">
        <v>146</v>
      </c>
      <c r="C42" s="29" t="s">
        <v>153</v>
      </c>
      <c r="D42" s="267" t="s">
        <v>154</v>
      </c>
      <c r="E42" s="24">
        <v>3245.4</v>
      </c>
      <c r="F42" s="24">
        <f>VLOOKUP(C42,'[1]9月'!$B:$Q,16,0)</f>
        <v>3245.4</v>
      </c>
      <c r="G42" s="24">
        <v>3245.4</v>
      </c>
      <c r="H42" s="27">
        <v>5228.42</v>
      </c>
      <c r="I42" s="27">
        <v>108</v>
      </c>
      <c r="J42" s="27">
        <v>3180</v>
      </c>
      <c r="K42" s="34">
        <f t="shared" si="1"/>
        <v>58.4172</v>
      </c>
      <c r="L42" s="35">
        <f t="shared" si="2"/>
        <v>519.264</v>
      </c>
      <c r="M42" s="24">
        <f t="shared" si="3"/>
        <v>22.7178</v>
      </c>
      <c r="N42" s="27">
        <f t="shared" si="4"/>
        <v>418.27</v>
      </c>
      <c r="O42" s="27">
        <f t="shared" si="11"/>
        <v>54</v>
      </c>
      <c r="P42" s="27">
        <f t="shared" si="5"/>
        <v>159</v>
      </c>
      <c r="Q42" s="27">
        <f t="shared" si="12"/>
        <v>1231.669</v>
      </c>
      <c r="R42" s="24">
        <v>0</v>
      </c>
      <c r="S42" s="24">
        <f t="shared" si="6"/>
        <v>259.63</v>
      </c>
      <c r="T42" s="24">
        <f t="shared" si="7"/>
        <v>9.74</v>
      </c>
      <c r="U42" s="27">
        <f t="shared" si="8"/>
        <v>104.57</v>
      </c>
      <c r="V42" s="27">
        <f t="shared" si="13"/>
        <v>54</v>
      </c>
      <c r="W42" s="27">
        <f t="shared" si="9"/>
        <v>159</v>
      </c>
      <c r="X42" s="24">
        <f t="shared" si="14"/>
        <v>586.94</v>
      </c>
      <c r="Y42" s="24">
        <f t="shared" si="10"/>
        <v>1818.609</v>
      </c>
      <c r="Z42" s="24"/>
      <c r="AD42" s="127"/>
    </row>
    <row r="43" s="9" customFormat="1" ht="20" customHeight="1" spans="1:30">
      <c r="A43" s="23">
        <f t="shared" si="0"/>
        <v>40</v>
      </c>
      <c r="B43" s="39" t="s">
        <v>146</v>
      </c>
      <c r="C43" s="29" t="s">
        <v>155</v>
      </c>
      <c r="D43" s="267" t="s">
        <v>156</v>
      </c>
      <c r="E43" s="24">
        <v>3245.4</v>
      </c>
      <c r="F43" s="24">
        <f>VLOOKUP(C43,'[1]9月'!$B:$Q,16,0)</f>
        <v>3245.4</v>
      </c>
      <c r="G43" s="24">
        <v>3245.4</v>
      </c>
      <c r="H43" s="27">
        <v>5228.42</v>
      </c>
      <c r="I43" s="27">
        <v>108</v>
      </c>
      <c r="J43" s="27">
        <v>3180</v>
      </c>
      <c r="K43" s="34">
        <f t="shared" si="1"/>
        <v>58.4172</v>
      </c>
      <c r="L43" s="35">
        <f t="shared" si="2"/>
        <v>519.264</v>
      </c>
      <c r="M43" s="24">
        <f t="shared" si="3"/>
        <v>22.7178</v>
      </c>
      <c r="N43" s="27">
        <f t="shared" si="4"/>
        <v>418.27</v>
      </c>
      <c r="O43" s="27">
        <f t="shared" si="11"/>
        <v>54</v>
      </c>
      <c r="P43" s="27">
        <f t="shared" si="5"/>
        <v>159</v>
      </c>
      <c r="Q43" s="27">
        <f t="shared" si="12"/>
        <v>1231.669</v>
      </c>
      <c r="R43" s="24">
        <v>0</v>
      </c>
      <c r="S43" s="24">
        <f t="shared" si="6"/>
        <v>259.63</v>
      </c>
      <c r="T43" s="24">
        <f t="shared" si="7"/>
        <v>9.74</v>
      </c>
      <c r="U43" s="27">
        <f t="shared" si="8"/>
        <v>104.57</v>
      </c>
      <c r="V43" s="27">
        <f t="shared" si="13"/>
        <v>54</v>
      </c>
      <c r="W43" s="27">
        <f t="shared" si="9"/>
        <v>159</v>
      </c>
      <c r="X43" s="24">
        <f t="shared" si="14"/>
        <v>586.94</v>
      </c>
      <c r="Y43" s="24">
        <f t="shared" si="10"/>
        <v>1818.609</v>
      </c>
      <c r="Z43" s="24"/>
      <c r="AD43" s="127"/>
    </row>
    <row r="44" s="9" customFormat="1" ht="20" customHeight="1" spans="1:30">
      <c r="A44" s="23">
        <f t="shared" si="0"/>
        <v>41</v>
      </c>
      <c r="B44" s="39" t="s">
        <v>157</v>
      </c>
      <c r="C44" s="25" t="s">
        <v>158</v>
      </c>
      <c r="D44" s="24" t="s">
        <v>159</v>
      </c>
      <c r="E44" s="24">
        <v>3245.4</v>
      </c>
      <c r="F44" s="24">
        <f>VLOOKUP(C44,'[1]9月'!$B:$Q,16,0)</f>
        <v>3245.4</v>
      </c>
      <c r="G44" s="24">
        <v>3245.4</v>
      </c>
      <c r="H44" s="27">
        <v>5228.42</v>
      </c>
      <c r="I44" s="27">
        <v>108</v>
      </c>
      <c r="J44" s="27">
        <v>0</v>
      </c>
      <c r="K44" s="34">
        <f t="shared" si="1"/>
        <v>58.4172</v>
      </c>
      <c r="L44" s="35">
        <f t="shared" si="2"/>
        <v>519.264</v>
      </c>
      <c r="M44" s="24">
        <f t="shared" si="3"/>
        <v>22.7178</v>
      </c>
      <c r="N44" s="27">
        <f t="shared" si="4"/>
        <v>418.27</v>
      </c>
      <c r="O44" s="27">
        <f t="shared" si="11"/>
        <v>54</v>
      </c>
      <c r="P44" s="27">
        <f t="shared" si="5"/>
        <v>0</v>
      </c>
      <c r="Q44" s="27">
        <f t="shared" si="12"/>
        <v>1072.669</v>
      </c>
      <c r="R44" s="24">
        <v>0</v>
      </c>
      <c r="S44" s="24">
        <f t="shared" si="6"/>
        <v>259.63</v>
      </c>
      <c r="T44" s="24">
        <f t="shared" si="7"/>
        <v>9.74</v>
      </c>
      <c r="U44" s="27">
        <f t="shared" si="8"/>
        <v>104.57</v>
      </c>
      <c r="V44" s="27">
        <f t="shared" si="13"/>
        <v>54</v>
      </c>
      <c r="W44" s="27">
        <f t="shared" si="9"/>
        <v>0</v>
      </c>
      <c r="X44" s="24">
        <f t="shared" si="14"/>
        <v>427.94</v>
      </c>
      <c r="Y44" s="24">
        <f t="shared" si="10"/>
        <v>1500.609</v>
      </c>
      <c r="Z44" s="24"/>
      <c r="AD44" s="127"/>
    </row>
    <row r="45" s="9" customFormat="1" ht="20" customHeight="1" spans="1:30">
      <c r="A45" s="23">
        <f t="shared" si="0"/>
        <v>42</v>
      </c>
      <c r="B45" s="39" t="s">
        <v>157</v>
      </c>
      <c r="C45" s="25" t="s">
        <v>160</v>
      </c>
      <c r="D45" s="24" t="s">
        <v>161</v>
      </c>
      <c r="E45" s="24">
        <v>3245.4</v>
      </c>
      <c r="F45" s="24">
        <f>VLOOKUP(C45,'[1]9月'!$B:$Q,16,0)</f>
        <v>3245.4</v>
      </c>
      <c r="G45" s="24">
        <v>3245.4</v>
      </c>
      <c r="H45" s="27">
        <v>5228.42</v>
      </c>
      <c r="I45" s="27">
        <v>108</v>
      </c>
      <c r="J45" s="27">
        <v>3180</v>
      </c>
      <c r="K45" s="34">
        <f t="shared" si="1"/>
        <v>58.4172</v>
      </c>
      <c r="L45" s="35">
        <f t="shared" si="2"/>
        <v>519.264</v>
      </c>
      <c r="M45" s="24">
        <f t="shared" si="3"/>
        <v>22.7178</v>
      </c>
      <c r="N45" s="27">
        <f t="shared" si="4"/>
        <v>418.27</v>
      </c>
      <c r="O45" s="27">
        <f t="shared" si="11"/>
        <v>54</v>
      </c>
      <c r="P45" s="27">
        <f t="shared" si="5"/>
        <v>159</v>
      </c>
      <c r="Q45" s="27">
        <f t="shared" si="12"/>
        <v>1231.669</v>
      </c>
      <c r="R45" s="24">
        <v>0</v>
      </c>
      <c r="S45" s="24">
        <f t="shared" si="6"/>
        <v>259.63</v>
      </c>
      <c r="T45" s="24">
        <f t="shared" si="7"/>
        <v>9.74</v>
      </c>
      <c r="U45" s="27">
        <f t="shared" si="8"/>
        <v>104.57</v>
      </c>
      <c r="V45" s="27">
        <f t="shared" si="13"/>
        <v>54</v>
      </c>
      <c r="W45" s="27">
        <f t="shared" si="9"/>
        <v>159</v>
      </c>
      <c r="X45" s="24">
        <f t="shared" si="14"/>
        <v>586.94</v>
      </c>
      <c r="Y45" s="24">
        <f t="shared" si="10"/>
        <v>1818.609</v>
      </c>
      <c r="Z45" s="24"/>
      <c r="AD45" s="127"/>
    </row>
    <row r="46" s="9" customFormat="1" ht="20" customHeight="1" spans="1:30">
      <c r="A46" s="23">
        <f t="shared" si="0"/>
        <v>43</v>
      </c>
      <c r="B46" s="39" t="s">
        <v>157</v>
      </c>
      <c r="C46" s="25" t="s">
        <v>162</v>
      </c>
      <c r="D46" s="24" t="s">
        <v>163</v>
      </c>
      <c r="E46" s="24">
        <v>3245.4</v>
      </c>
      <c r="F46" s="24">
        <f>VLOOKUP(C46,'[1]9月'!$B:$Q,16,0)</f>
        <v>3245.4</v>
      </c>
      <c r="G46" s="24">
        <v>3245.4</v>
      </c>
      <c r="H46" s="27">
        <v>5228.42</v>
      </c>
      <c r="I46" s="27">
        <v>108</v>
      </c>
      <c r="J46" s="27">
        <v>3180</v>
      </c>
      <c r="K46" s="34">
        <f t="shared" si="1"/>
        <v>58.4172</v>
      </c>
      <c r="L46" s="35">
        <f t="shared" si="2"/>
        <v>519.264</v>
      </c>
      <c r="M46" s="24">
        <f t="shared" si="3"/>
        <v>22.7178</v>
      </c>
      <c r="N46" s="27">
        <f t="shared" si="4"/>
        <v>418.27</v>
      </c>
      <c r="O46" s="27">
        <f t="shared" si="11"/>
        <v>54</v>
      </c>
      <c r="P46" s="27">
        <f t="shared" si="5"/>
        <v>159</v>
      </c>
      <c r="Q46" s="27">
        <f t="shared" si="12"/>
        <v>1231.669</v>
      </c>
      <c r="R46" s="24">
        <v>0</v>
      </c>
      <c r="S46" s="24">
        <f t="shared" si="6"/>
        <v>259.63</v>
      </c>
      <c r="T46" s="24">
        <f t="shared" si="7"/>
        <v>9.74</v>
      </c>
      <c r="U46" s="27">
        <f t="shared" si="8"/>
        <v>104.57</v>
      </c>
      <c r="V46" s="27">
        <f t="shared" si="13"/>
        <v>54</v>
      </c>
      <c r="W46" s="27">
        <f t="shared" si="9"/>
        <v>159</v>
      </c>
      <c r="X46" s="24">
        <f t="shared" si="14"/>
        <v>586.94</v>
      </c>
      <c r="Y46" s="24">
        <f t="shared" si="10"/>
        <v>1818.609</v>
      </c>
      <c r="Z46" s="24"/>
      <c r="AD46" s="127"/>
    </row>
    <row r="47" s="9" customFormat="1" ht="20" customHeight="1" spans="1:30">
      <c r="A47" s="23">
        <f t="shared" si="0"/>
        <v>44</v>
      </c>
      <c r="B47" s="39" t="s">
        <v>157</v>
      </c>
      <c r="C47" s="25" t="s">
        <v>164</v>
      </c>
      <c r="D47" s="24" t="s">
        <v>165</v>
      </c>
      <c r="E47" s="24">
        <v>3245.4</v>
      </c>
      <c r="F47" s="24">
        <f>VLOOKUP(C47,'[1]9月'!$B:$Q,16,0)</f>
        <v>3245.4</v>
      </c>
      <c r="G47" s="24">
        <v>3245.4</v>
      </c>
      <c r="H47" s="27">
        <v>5228.42</v>
      </c>
      <c r="I47" s="27">
        <v>108</v>
      </c>
      <c r="J47" s="27">
        <v>3180</v>
      </c>
      <c r="K47" s="34">
        <f t="shared" si="1"/>
        <v>58.4172</v>
      </c>
      <c r="L47" s="35">
        <f t="shared" si="2"/>
        <v>519.264</v>
      </c>
      <c r="M47" s="24">
        <f t="shared" si="3"/>
        <v>22.7178</v>
      </c>
      <c r="N47" s="27">
        <f t="shared" si="4"/>
        <v>418.27</v>
      </c>
      <c r="O47" s="27">
        <f t="shared" si="11"/>
        <v>54</v>
      </c>
      <c r="P47" s="27">
        <f t="shared" si="5"/>
        <v>159</v>
      </c>
      <c r="Q47" s="27">
        <f t="shared" si="12"/>
        <v>1231.669</v>
      </c>
      <c r="R47" s="24">
        <v>0</v>
      </c>
      <c r="S47" s="24">
        <f t="shared" si="6"/>
        <v>259.63</v>
      </c>
      <c r="T47" s="24">
        <f t="shared" si="7"/>
        <v>9.74</v>
      </c>
      <c r="U47" s="27">
        <f t="shared" si="8"/>
        <v>104.57</v>
      </c>
      <c r="V47" s="27">
        <f t="shared" si="13"/>
        <v>54</v>
      </c>
      <c r="W47" s="27">
        <f t="shared" si="9"/>
        <v>159</v>
      </c>
      <c r="X47" s="24">
        <f t="shared" si="14"/>
        <v>586.94</v>
      </c>
      <c r="Y47" s="24">
        <f t="shared" si="10"/>
        <v>1818.609</v>
      </c>
      <c r="Z47" s="24"/>
      <c r="AD47" s="127"/>
    </row>
    <row r="48" s="9" customFormat="1" ht="20" customHeight="1" spans="1:30">
      <c r="A48" s="23">
        <f t="shared" si="0"/>
        <v>45</v>
      </c>
      <c r="B48" s="39" t="s">
        <v>157</v>
      </c>
      <c r="C48" s="25" t="s">
        <v>166</v>
      </c>
      <c r="D48" s="24" t="s">
        <v>167</v>
      </c>
      <c r="E48" s="24">
        <v>3245.4</v>
      </c>
      <c r="F48" s="24">
        <f>VLOOKUP(C48,'[1]9月'!$B:$Q,16,0)</f>
        <v>3245.4</v>
      </c>
      <c r="G48" s="24">
        <v>3245.4</v>
      </c>
      <c r="H48" s="27">
        <v>5228.42</v>
      </c>
      <c r="I48" s="27">
        <v>108</v>
      </c>
      <c r="J48" s="27">
        <v>3180</v>
      </c>
      <c r="K48" s="34">
        <f t="shared" si="1"/>
        <v>58.4172</v>
      </c>
      <c r="L48" s="35">
        <f t="shared" si="2"/>
        <v>519.264</v>
      </c>
      <c r="M48" s="24">
        <f t="shared" si="3"/>
        <v>22.7178</v>
      </c>
      <c r="N48" s="27">
        <f t="shared" si="4"/>
        <v>418.27</v>
      </c>
      <c r="O48" s="27">
        <f t="shared" si="11"/>
        <v>54</v>
      </c>
      <c r="P48" s="27">
        <f t="shared" si="5"/>
        <v>159</v>
      </c>
      <c r="Q48" s="27">
        <f t="shared" si="12"/>
        <v>1231.669</v>
      </c>
      <c r="R48" s="24">
        <v>0</v>
      </c>
      <c r="S48" s="24">
        <f t="shared" si="6"/>
        <v>259.63</v>
      </c>
      <c r="T48" s="24">
        <f t="shared" si="7"/>
        <v>9.74</v>
      </c>
      <c r="U48" s="27">
        <f t="shared" si="8"/>
        <v>104.57</v>
      </c>
      <c r="V48" s="27">
        <f t="shared" si="13"/>
        <v>54</v>
      </c>
      <c r="W48" s="27">
        <f t="shared" si="9"/>
        <v>159</v>
      </c>
      <c r="X48" s="24">
        <f t="shared" si="14"/>
        <v>586.94</v>
      </c>
      <c r="Y48" s="24">
        <f t="shared" si="10"/>
        <v>1818.609</v>
      </c>
      <c r="Z48" s="24"/>
      <c r="AD48" s="127"/>
    </row>
    <row r="49" s="9" customFormat="1" ht="20" customHeight="1" spans="1:30">
      <c r="A49" s="23">
        <f t="shared" si="0"/>
        <v>46</v>
      </c>
      <c r="B49" s="39" t="s">
        <v>157</v>
      </c>
      <c r="C49" s="29" t="s">
        <v>168</v>
      </c>
      <c r="D49" s="28" t="s">
        <v>169</v>
      </c>
      <c r="E49" s="24">
        <v>3245.4</v>
      </c>
      <c r="F49" s="24">
        <f>VLOOKUP(C49,'[1]9月'!$B:$Q,16,0)</f>
        <v>3245.4</v>
      </c>
      <c r="G49" s="24">
        <v>3245.4</v>
      </c>
      <c r="H49" s="27">
        <v>5228.42</v>
      </c>
      <c r="I49" s="27">
        <v>108</v>
      </c>
      <c r="J49" s="27">
        <v>3180</v>
      </c>
      <c r="K49" s="34">
        <f t="shared" si="1"/>
        <v>58.4172</v>
      </c>
      <c r="L49" s="35">
        <f t="shared" si="2"/>
        <v>519.264</v>
      </c>
      <c r="M49" s="24">
        <f t="shared" si="3"/>
        <v>22.7178</v>
      </c>
      <c r="N49" s="27">
        <f t="shared" si="4"/>
        <v>418.27</v>
      </c>
      <c r="O49" s="27">
        <f t="shared" si="11"/>
        <v>54</v>
      </c>
      <c r="P49" s="27">
        <f t="shared" si="5"/>
        <v>159</v>
      </c>
      <c r="Q49" s="27">
        <f t="shared" si="12"/>
        <v>1231.669</v>
      </c>
      <c r="R49" s="24">
        <v>0</v>
      </c>
      <c r="S49" s="24">
        <f t="shared" si="6"/>
        <v>259.63</v>
      </c>
      <c r="T49" s="24">
        <f t="shared" si="7"/>
        <v>9.74</v>
      </c>
      <c r="U49" s="27">
        <f t="shared" si="8"/>
        <v>104.57</v>
      </c>
      <c r="V49" s="27">
        <f t="shared" si="13"/>
        <v>54</v>
      </c>
      <c r="W49" s="27">
        <f t="shared" si="9"/>
        <v>159</v>
      </c>
      <c r="X49" s="24">
        <f t="shared" si="14"/>
        <v>586.94</v>
      </c>
      <c r="Y49" s="24">
        <f t="shared" si="10"/>
        <v>1818.609</v>
      </c>
      <c r="Z49" s="24"/>
      <c r="AD49" s="127"/>
    </row>
    <row r="50" s="9" customFormat="1" ht="20" customHeight="1" spans="1:30">
      <c r="A50" s="23">
        <f t="shared" si="0"/>
        <v>47</v>
      </c>
      <c r="B50" s="39" t="s">
        <v>71</v>
      </c>
      <c r="C50" s="25" t="s">
        <v>170</v>
      </c>
      <c r="D50" s="24" t="s">
        <v>171</v>
      </c>
      <c r="E50" s="24">
        <v>3245.4</v>
      </c>
      <c r="F50" s="24">
        <f>VLOOKUP(C50,'[1]9月'!$B:$Q,16,0)</f>
        <v>3245.4</v>
      </c>
      <c r="G50" s="24">
        <v>3245.4</v>
      </c>
      <c r="H50" s="27">
        <v>5228.42</v>
      </c>
      <c r="I50" s="27">
        <v>108</v>
      </c>
      <c r="J50" s="27">
        <v>3180</v>
      </c>
      <c r="K50" s="34">
        <f t="shared" si="1"/>
        <v>58.4172</v>
      </c>
      <c r="L50" s="35">
        <f t="shared" si="2"/>
        <v>519.264</v>
      </c>
      <c r="M50" s="24">
        <f t="shared" si="3"/>
        <v>22.7178</v>
      </c>
      <c r="N50" s="27">
        <f t="shared" si="4"/>
        <v>418.27</v>
      </c>
      <c r="O50" s="27">
        <f t="shared" si="11"/>
        <v>54</v>
      </c>
      <c r="P50" s="27">
        <f t="shared" si="5"/>
        <v>159</v>
      </c>
      <c r="Q50" s="27">
        <f t="shared" si="12"/>
        <v>1231.669</v>
      </c>
      <c r="R50" s="24">
        <v>0</v>
      </c>
      <c r="S50" s="24">
        <f t="shared" si="6"/>
        <v>259.63</v>
      </c>
      <c r="T50" s="24">
        <f t="shared" si="7"/>
        <v>9.74</v>
      </c>
      <c r="U50" s="27">
        <f t="shared" si="8"/>
        <v>104.57</v>
      </c>
      <c r="V50" s="27">
        <f t="shared" si="13"/>
        <v>54</v>
      </c>
      <c r="W50" s="27">
        <f t="shared" si="9"/>
        <v>159</v>
      </c>
      <c r="X50" s="24">
        <f t="shared" si="14"/>
        <v>586.94</v>
      </c>
      <c r="Y50" s="24">
        <f t="shared" si="10"/>
        <v>1818.609</v>
      </c>
      <c r="Z50" s="24"/>
      <c r="AD50" s="127"/>
    </row>
    <row r="51" s="9" customFormat="1" ht="20" customHeight="1" spans="1:30">
      <c r="A51" s="23">
        <f t="shared" si="0"/>
        <v>48</v>
      </c>
      <c r="B51" s="39" t="s">
        <v>172</v>
      </c>
      <c r="C51" s="25" t="s">
        <v>173</v>
      </c>
      <c r="D51" s="24" t="s">
        <v>174</v>
      </c>
      <c r="E51" s="24">
        <v>3820</v>
      </c>
      <c r="F51" s="24">
        <f>VLOOKUP(C51,'[1]9月'!$B:$Q,16,0)</f>
        <v>3820</v>
      </c>
      <c r="G51" s="24">
        <v>3820</v>
      </c>
      <c r="H51" s="27">
        <v>5228.42</v>
      </c>
      <c r="I51" s="27">
        <v>108</v>
      </c>
      <c r="J51" s="27">
        <v>3180</v>
      </c>
      <c r="K51" s="34">
        <f t="shared" si="1"/>
        <v>68.76</v>
      </c>
      <c r="L51" s="35">
        <f t="shared" si="2"/>
        <v>611.2</v>
      </c>
      <c r="M51" s="24">
        <f t="shared" si="3"/>
        <v>26.74</v>
      </c>
      <c r="N51" s="27">
        <f t="shared" si="4"/>
        <v>418.27</v>
      </c>
      <c r="O51" s="27">
        <f t="shared" si="11"/>
        <v>54</v>
      </c>
      <c r="P51" s="27">
        <f t="shared" si="5"/>
        <v>159</v>
      </c>
      <c r="Q51" s="27">
        <f t="shared" si="12"/>
        <v>1337.97</v>
      </c>
      <c r="R51" s="24">
        <v>0</v>
      </c>
      <c r="S51" s="24">
        <f t="shared" si="6"/>
        <v>305.6</v>
      </c>
      <c r="T51" s="24">
        <f t="shared" si="7"/>
        <v>11.46</v>
      </c>
      <c r="U51" s="27">
        <f t="shared" si="8"/>
        <v>104.57</v>
      </c>
      <c r="V51" s="27">
        <f t="shared" si="13"/>
        <v>54</v>
      </c>
      <c r="W51" s="27">
        <f t="shared" si="9"/>
        <v>159</v>
      </c>
      <c r="X51" s="24">
        <f t="shared" si="14"/>
        <v>634.63</v>
      </c>
      <c r="Y51" s="24">
        <f t="shared" si="10"/>
        <v>1972.6</v>
      </c>
      <c r="Z51" s="24"/>
      <c r="AD51" s="127"/>
    </row>
    <row r="52" s="9" customFormat="1" ht="20" customHeight="1" spans="1:30">
      <c r="A52" s="23">
        <f t="shared" si="0"/>
        <v>49</v>
      </c>
      <c r="B52" s="39" t="s">
        <v>172</v>
      </c>
      <c r="C52" s="25" t="s">
        <v>175</v>
      </c>
      <c r="D52" s="24" t="s">
        <v>176</v>
      </c>
      <c r="E52" s="24">
        <v>3820</v>
      </c>
      <c r="F52" s="24">
        <f>VLOOKUP(C52,'[1]9月'!$B:$Q,16,0)</f>
        <v>3820</v>
      </c>
      <c r="G52" s="24">
        <v>3820</v>
      </c>
      <c r="H52" s="27">
        <v>5228.42</v>
      </c>
      <c r="I52" s="27">
        <v>108</v>
      </c>
      <c r="J52" s="27">
        <v>4180</v>
      </c>
      <c r="K52" s="34">
        <f t="shared" si="1"/>
        <v>68.76</v>
      </c>
      <c r="L52" s="35">
        <f t="shared" si="2"/>
        <v>611.2</v>
      </c>
      <c r="M52" s="24">
        <f t="shared" si="3"/>
        <v>26.74</v>
      </c>
      <c r="N52" s="27">
        <f t="shared" si="4"/>
        <v>418.27</v>
      </c>
      <c r="O52" s="27">
        <f t="shared" si="11"/>
        <v>54</v>
      </c>
      <c r="P52" s="27">
        <f t="shared" si="5"/>
        <v>209</v>
      </c>
      <c r="Q52" s="27">
        <f t="shared" si="12"/>
        <v>1387.97</v>
      </c>
      <c r="R52" s="24">
        <v>0</v>
      </c>
      <c r="S52" s="24">
        <f t="shared" si="6"/>
        <v>305.6</v>
      </c>
      <c r="T52" s="24">
        <f t="shared" si="7"/>
        <v>11.46</v>
      </c>
      <c r="U52" s="27">
        <f t="shared" si="8"/>
        <v>104.57</v>
      </c>
      <c r="V52" s="27">
        <f t="shared" si="13"/>
        <v>54</v>
      </c>
      <c r="W52" s="27">
        <f t="shared" si="9"/>
        <v>209</v>
      </c>
      <c r="X52" s="24">
        <f t="shared" si="14"/>
        <v>684.63</v>
      </c>
      <c r="Y52" s="24">
        <f t="shared" si="10"/>
        <v>2072.6</v>
      </c>
      <c r="Z52" s="24"/>
      <c r="AD52" s="127"/>
    </row>
    <row r="53" s="9" customFormat="1" ht="20" customHeight="1" spans="1:30">
      <c r="A53" s="23">
        <f t="shared" si="0"/>
        <v>50</v>
      </c>
      <c r="B53" s="39" t="s">
        <v>76</v>
      </c>
      <c r="C53" s="25" t="s">
        <v>177</v>
      </c>
      <c r="D53" s="24" t="s">
        <v>178</v>
      </c>
      <c r="E53" s="24">
        <v>3245.4</v>
      </c>
      <c r="F53" s="24">
        <f>VLOOKUP(C53,'[1]9月'!$B:$Q,16,0)</f>
        <v>3245.4</v>
      </c>
      <c r="G53" s="24">
        <v>3245.4</v>
      </c>
      <c r="H53" s="27">
        <v>5228.42</v>
      </c>
      <c r="I53" s="27">
        <v>108</v>
      </c>
      <c r="J53" s="27">
        <v>3180</v>
      </c>
      <c r="K53" s="34">
        <f t="shared" si="1"/>
        <v>58.4172</v>
      </c>
      <c r="L53" s="35">
        <f t="shared" si="2"/>
        <v>519.264</v>
      </c>
      <c r="M53" s="24">
        <f t="shared" si="3"/>
        <v>22.7178</v>
      </c>
      <c r="N53" s="27">
        <f t="shared" si="4"/>
        <v>418.27</v>
      </c>
      <c r="O53" s="27">
        <f t="shared" si="11"/>
        <v>54</v>
      </c>
      <c r="P53" s="27">
        <f t="shared" si="5"/>
        <v>159</v>
      </c>
      <c r="Q53" s="27">
        <f t="shared" si="12"/>
        <v>1231.669</v>
      </c>
      <c r="R53" s="24">
        <v>0</v>
      </c>
      <c r="S53" s="24">
        <f t="shared" si="6"/>
        <v>259.63</v>
      </c>
      <c r="T53" s="24">
        <f t="shared" si="7"/>
        <v>9.74</v>
      </c>
      <c r="U53" s="27">
        <f t="shared" si="8"/>
        <v>104.57</v>
      </c>
      <c r="V53" s="27">
        <f t="shared" si="13"/>
        <v>54</v>
      </c>
      <c r="W53" s="27">
        <f t="shared" si="9"/>
        <v>159</v>
      </c>
      <c r="X53" s="24">
        <f t="shared" si="14"/>
        <v>586.94</v>
      </c>
      <c r="Y53" s="24">
        <f t="shared" si="10"/>
        <v>1818.609</v>
      </c>
      <c r="Z53" s="24"/>
      <c r="AD53" s="127"/>
    </row>
    <row r="54" s="9" customFormat="1" ht="20" customHeight="1" spans="1:30">
      <c r="A54" s="23">
        <f t="shared" si="0"/>
        <v>51</v>
      </c>
      <c r="B54" s="39" t="s">
        <v>172</v>
      </c>
      <c r="C54" s="25" t="s">
        <v>179</v>
      </c>
      <c r="D54" s="24" t="s">
        <v>180</v>
      </c>
      <c r="E54" s="24">
        <v>3245.4</v>
      </c>
      <c r="F54" s="24">
        <f>VLOOKUP(C54,'[1]9月'!$B:$Q,16,0)</f>
        <v>3245.4</v>
      </c>
      <c r="G54" s="24">
        <v>3245.4</v>
      </c>
      <c r="H54" s="27">
        <v>5228.42</v>
      </c>
      <c r="I54" s="27">
        <v>108</v>
      </c>
      <c r="J54" s="27">
        <v>3180</v>
      </c>
      <c r="K54" s="34">
        <f t="shared" si="1"/>
        <v>58.4172</v>
      </c>
      <c r="L54" s="35">
        <f t="shared" si="2"/>
        <v>519.264</v>
      </c>
      <c r="M54" s="24">
        <f t="shared" si="3"/>
        <v>22.7178</v>
      </c>
      <c r="N54" s="27">
        <f t="shared" si="4"/>
        <v>418.27</v>
      </c>
      <c r="O54" s="27">
        <f t="shared" si="11"/>
        <v>54</v>
      </c>
      <c r="P54" s="27">
        <f t="shared" si="5"/>
        <v>159</v>
      </c>
      <c r="Q54" s="27">
        <f t="shared" si="12"/>
        <v>1231.669</v>
      </c>
      <c r="R54" s="24">
        <v>0</v>
      </c>
      <c r="S54" s="24">
        <f t="shared" si="6"/>
        <v>259.63</v>
      </c>
      <c r="T54" s="24">
        <f t="shared" si="7"/>
        <v>9.74</v>
      </c>
      <c r="U54" s="27">
        <f t="shared" si="8"/>
        <v>104.57</v>
      </c>
      <c r="V54" s="27">
        <f t="shared" si="13"/>
        <v>54</v>
      </c>
      <c r="W54" s="27">
        <f t="shared" si="9"/>
        <v>159</v>
      </c>
      <c r="X54" s="24">
        <f t="shared" si="14"/>
        <v>586.94</v>
      </c>
      <c r="Y54" s="24">
        <f t="shared" si="10"/>
        <v>1818.609</v>
      </c>
      <c r="Z54" s="24"/>
      <c r="AD54" s="127"/>
    </row>
    <row r="55" s="9" customFormat="1" ht="20" customHeight="1" spans="1:30">
      <c r="A55" s="23">
        <f t="shared" si="0"/>
        <v>52</v>
      </c>
      <c r="B55" s="39" t="s">
        <v>76</v>
      </c>
      <c r="C55" s="31" t="s">
        <v>181</v>
      </c>
      <c r="D55" s="24" t="s">
        <v>182</v>
      </c>
      <c r="E55" s="24">
        <v>3820</v>
      </c>
      <c r="F55" s="24">
        <f>VLOOKUP(C55,'[1]9月'!$B:$Q,16,0)</f>
        <v>3820</v>
      </c>
      <c r="G55" s="24">
        <v>3820</v>
      </c>
      <c r="H55" s="27">
        <v>5228.42</v>
      </c>
      <c r="I55" s="27">
        <v>108</v>
      </c>
      <c r="J55" s="27">
        <v>4180</v>
      </c>
      <c r="K55" s="34">
        <f t="shared" si="1"/>
        <v>68.76</v>
      </c>
      <c r="L55" s="35">
        <f t="shared" si="2"/>
        <v>611.2</v>
      </c>
      <c r="M55" s="24">
        <f t="shared" si="3"/>
        <v>26.74</v>
      </c>
      <c r="N55" s="27">
        <f t="shared" si="4"/>
        <v>418.27</v>
      </c>
      <c r="O55" s="27">
        <f t="shared" si="11"/>
        <v>54</v>
      </c>
      <c r="P55" s="27">
        <f t="shared" si="5"/>
        <v>209</v>
      </c>
      <c r="Q55" s="27">
        <f t="shared" si="12"/>
        <v>1387.97</v>
      </c>
      <c r="R55" s="24">
        <v>0</v>
      </c>
      <c r="S55" s="24">
        <f t="shared" si="6"/>
        <v>305.6</v>
      </c>
      <c r="T55" s="24">
        <f t="shared" si="7"/>
        <v>11.46</v>
      </c>
      <c r="U55" s="27">
        <f t="shared" si="8"/>
        <v>104.57</v>
      </c>
      <c r="V55" s="27">
        <f t="shared" si="13"/>
        <v>54</v>
      </c>
      <c r="W55" s="27">
        <f t="shared" si="9"/>
        <v>209</v>
      </c>
      <c r="X55" s="24">
        <f t="shared" si="14"/>
        <v>684.63</v>
      </c>
      <c r="Y55" s="24">
        <f t="shared" si="10"/>
        <v>2072.6</v>
      </c>
      <c r="Z55" s="24"/>
      <c r="AD55" s="127"/>
    </row>
    <row r="56" s="9" customFormat="1" ht="20" customHeight="1" spans="1:30">
      <c r="A56" s="23">
        <f t="shared" si="0"/>
        <v>53</v>
      </c>
      <c r="B56" s="39" t="s">
        <v>76</v>
      </c>
      <c r="C56" s="29" t="s">
        <v>183</v>
      </c>
      <c r="D56" s="30" t="s">
        <v>184</v>
      </c>
      <c r="E56" s="24">
        <v>3245.4</v>
      </c>
      <c r="F56" s="24">
        <f>VLOOKUP(C56,'[1]9月'!$B:$Q,16,0)</f>
        <v>3245.4</v>
      </c>
      <c r="G56" s="24">
        <v>3245.4</v>
      </c>
      <c r="H56" s="27">
        <v>5228.42</v>
      </c>
      <c r="I56" s="27">
        <v>108</v>
      </c>
      <c r="J56" s="27">
        <v>3180</v>
      </c>
      <c r="K56" s="34">
        <f t="shared" si="1"/>
        <v>58.4172</v>
      </c>
      <c r="L56" s="35">
        <f t="shared" si="2"/>
        <v>519.264</v>
      </c>
      <c r="M56" s="24">
        <f t="shared" si="3"/>
        <v>22.7178</v>
      </c>
      <c r="N56" s="27">
        <f t="shared" si="4"/>
        <v>418.27</v>
      </c>
      <c r="O56" s="27">
        <f t="shared" si="11"/>
        <v>54</v>
      </c>
      <c r="P56" s="27">
        <f t="shared" si="5"/>
        <v>159</v>
      </c>
      <c r="Q56" s="27">
        <f t="shared" si="12"/>
        <v>1231.669</v>
      </c>
      <c r="R56" s="24">
        <v>0</v>
      </c>
      <c r="S56" s="24">
        <f t="shared" si="6"/>
        <v>259.63</v>
      </c>
      <c r="T56" s="24">
        <f t="shared" si="7"/>
        <v>9.74</v>
      </c>
      <c r="U56" s="27">
        <f t="shared" si="8"/>
        <v>104.57</v>
      </c>
      <c r="V56" s="27">
        <f t="shared" si="13"/>
        <v>54</v>
      </c>
      <c r="W56" s="27">
        <f t="shared" si="9"/>
        <v>159</v>
      </c>
      <c r="X56" s="24">
        <f t="shared" si="14"/>
        <v>586.94</v>
      </c>
      <c r="Y56" s="24">
        <f t="shared" si="10"/>
        <v>1818.609</v>
      </c>
      <c r="Z56" s="24"/>
      <c r="AD56" s="127"/>
    </row>
    <row r="57" s="9" customFormat="1" ht="20" customHeight="1" spans="1:30">
      <c r="A57" s="23">
        <f t="shared" si="0"/>
        <v>54</v>
      </c>
      <c r="B57" s="39" t="s">
        <v>185</v>
      </c>
      <c r="C57" s="25" t="s">
        <v>186</v>
      </c>
      <c r="D57" s="24" t="s">
        <v>187</v>
      </c>
      <c r="E57" s="24">
        <v>3245.4</v>
      </c>
      <c r="F57" s="24">
        <f>VLOOKUP(C57,'[1]9月'!$B:$Q,16,0)</f>
        <v>3245.4</v>
      </c>
      <c r="G57" s="24">
        <v>3245.4</v>
      </c>
      <c r="H57" s="27">
        <v>5228.42</v>
      </c>
      <c r="I57" s="27">
        <v>108</v>
      </c>
      <c r="J57" s="27">
        <v>3180</v>
      </c>
      <c r="K57" s="34">
        <f t="shared" si="1"/>
        <v>58.4172</v>
      </c>
      <c r="L57" s="35">
        <f t="shared" si="2"/>
        <v>519.264</v>
      </c>
      <c r="M57" s="24">
        <f t="shared" si="3"/>
        <v>22.7178</v>
      </c>
      <c r="N57" s="27">
        <f t="shared" si="4"/>
        <v>418.27</v>
      </c>
      <c r="O57" s="27">
        <f t="shared" si="11"/>
        <v>54</v>
      </c>
      <c r="P57" s="27">
        <f t="shared" si="5"/>
        <v>159</v>
      </c>
      <c r="Q57" s="27">
        <f t="shared" si="12"/>
        <v>1231.669</v>
      </c>
      <c r="R57" s="24">
        <v>0</v>
      </c>
      <c r="S57" s="24">
        <f t="shared" si="6"/>
        <v>259.63</v>
      </c>
      <c r="T57" s="24">
        <f t="shared" si="7"/>
        <v>9.74</v>
      </c>
      <c r="U57" s="27">
        <f t="shared" si="8"/>
        <v>104.57</v>
      </c>
      <c r="V57" s="27">
        <f t="shared" si="13"/>
        <v>54</v>
      </c>
      <c r="W57" s="27">
        <f t="shared" si="9"/>
        <v>159</v>
      </c>
      <c r="X57" s="24">
        <f t="shared" si="14"/>
        <v>586.94</v>
      </c>
      <c r="Y57" s="24">
        <f t="shared" si="10"/>
        <v>1818.609</v>
      </c>
      <c r="Z57" s="24"/>
      <c r="AD57" s="127"/>
    </row>
    <row r="58" s="9" customFormat="1" ht="20" customHeight="1" spans="1:30">
      <c r="A58" s="23">
        <f t="shared" si="0"/>
        <v>55</v>
      </c>
      <c r="B58" s="39" t="s">
        <v>76</v>
      </c>
      <c r="C58" s="25" t="s">
        <v>188</v>
      </c>
      <c r="D58" s="24" t="s">
        <v>189</v>
      </c>
      <c r="E58" s="24">
        <v>3245.4</v>
      </c>
      <c r="F58" s="24">
        <f>VLOOKUP(C58,'[1]9月'!$B:$Q,16,0)</f>
        <v>3245.4</v>
      </c>
      <c r="G58" s="24">
        <v>3245.4</v>
      </c>
      <c r="H58" s="27">
        <v>5228.42</v>
      </c>
      <c r="I58" s="27">
        <v>108</v>
      </c>
      <c r="J58" s="27">
        <v>4180</v>
      </c>
      <c r="K58" s="34">
        <f t="shared" si="1"/>
        <v>58.4172</v>
      </c>
      <c r="L58" s="35">
        <f t="shared" si="2"/>
        <v>519.264</v>
      </c>
      <c r="M58" s="24">
        <f t="shared" si="3"/>
        <v>22.7178</v>
      </c>
      <c r="N58" s="27">
        <f t="shared" si="4"/>
        <v>418.27</v>
      </c>
      <c r="O58" s="27">
        <f t="shared" si="11"/>
        <v>54</v>
      </c>
      <c r="P58" s="27">
        <f t="shared" si="5"/>
        <v>209</v>
      </c>
      <c r="Q58" s="27">
        <f t="shared" si="12"/>
        <v>1281.669</v>
      </c>
      <c r="R58" s="24">
        <v>0</v>
      </c>
      <c r="S58" s="24">
        <f t="shared" si="6"/>
        <v>259.63</v>
      </c>
      <c r="T58" s="24">
        <f t="shared" si="7"/>
        <v>9.74</v>
      </c>
      <c r="U58" s="27">
        <f t="shared" si="8"/>
        <v>104.57</v>
      </c>
      <c r="V58" s="27">
        <f t="shared" si="13"/>
        <v>54</v>
      </c>
      <c r="W58" s="27">
        <f t="shared" si="9"/>
        <v>209</v>
      </c>
      <c r="X58" s="24">
        <f t="shared" si="14"/>
        <v>636.94</v>
      </c>
      <c r="Y58" s="24">
        <f t="shared" si="10"/>
        <v>1918.609</v>
      </c>
      <c r="Z58" s="24"/>
      <c r="AD58" s="127"/>
    </row>
    <row r="59" s="9" customFormat="1" ht="20" customHeight="1" spans="1:30">
      <c r="A59" s="23">
        <f t="shared" si="0"/>
        <v>56</v>
      </c>
      <c r="B59" s="39" t="s">
        <v>190</v>
      </c>
      <c r="C59" s="25" t="s">
        <v>191</v>
      </c>
      <c r="D59" s="24" t="s">
        <v>192</v>
      </c>
      <c r="E59" s="24">
        <v>3245.4</v>
      </c>
      <c r="F59" s="24">
        <f>VLOOKUP(C59,'[1]9月'!$B:$Q,16,0)</f>
        <v>3245.4</v>
      </c>
      <c r="G59" s="24">
        <v>3245.4</v>
      </c>
      <c r="H59" s="27">
        <v>5228.42</v>
      </c>
      <c r="I59" s="27">
        <v>108</v>
      </c>
      <c r="J59" s="27">
        <v>3180</v>
      </c>
      <c r="K59" s="34">
        <f t="shared" si="1"/>
        <v>58.4172</v>
      </c>
      <c r="L59" s="35">
        <f t="shared" si="2"/>
        <v>519.264</v>
      </c>
      <c r="M59" s="24">
        <f t="shared" si="3"/>
        <v>22.7178</v>
      </c>
      <c r="N59" s="27">
        <f t="shared" si="4"/>
        <v>418.27</v>
      </c>
      <c r="O59" s="27">
        <f t="shared" si="11"/>
        <v>54</v>
      </c>
      <c r="P59" s="27">
        <f t="shared" si="5"/>
        <v>159</v>
      </c>
      <c r="Q59" s="27">
        <f t="shared" si="12"/>
        <v>1231.669</v>
      </c>
      <c r="R59" s="24">
        <v>0</v>
      </c>
      <c r="S59" s="24">
        <f t="shared" si="6"/>
        <v>259.63</v>
      </c>
      <c r="T59" s="24">
        <f t="shared" si="7"/>
        <v>9.74</v>
      </c>
      <c r="U59" s="27">
        <f t="shared" si="8"/>
        <v>104.57</v>
      </c>
      <c r="V59" s="27">
        <f t="shared" si="13"/>
        <v>54</v>
      </c>
      <c r="W59" s="27">
        <f t="shared" si="9"/>
        <v>159</v>
      </c>
      <c r="X59" s="24">
        <f t="shared" si="14"/>
        <v>586.94</v>
      </c>
      <c r="Y59" s="24">
        <f t="shared" si="10"/>
        <v>1818.609</v>
      </c>
      <c r="Z59" s="24"/>
      <c r="AD59" s="127"/>
    </row>
    <row r="60" s="9" customFormat="1" ht="20" customHeight="1" spans="1:30">
      <c r="A60" s="23">
        <f t="shared" si="0"/>
        <v>57</v>
      </c>
      <c r="B60" s="39" t="s">
        <v>190</v>
      </c>
      <c r="C60" s="25" t="s">
        <v>193</v>
      </c>
      <c r="D60" s="24" t="s">
        <v>194</v>
      </c>
      <c r="E60" s="24">
        <v>3245.4</v>
      </c>
      <c r="F60" s="24">
        <f>VLOOKUP(C60,'[1]9月'!$B:$Q,16,0)</f>
        <v>3245.4</v>
      </c>
      <c r="G60" s="24">
        <v>3245.4</v>
      </c>
      <c r="H60" s="27">
        <v>5228.42</v>
      </c>
      <c r="I60" s="27">
        <v>108</v>
      </c>
      <c r="J60" s="27">
        <v>2544</v>
      </c>
      <c r="K60" s="34">
        <f t="shared" si="1"/>
        <v>58.4172</v>
      </c>
      <c r="L60" s="35">
        <f t="shared" si="2"/>
        <v>519.264</v>
      </c>
      <c r="M60" s="24">
        <f t="shared" si="3"/>
        <v>22.7178</v>
      </c>
      <c r="N60" s="27">
        <f t="shared" si="4"/>
        <v>418.27</v>
      </c>
      <c r="O60" s="27">
        <f t="shared" si="11"/>
        <v>54</v>
      </c>
      <c r="P60" s="27">
        <f t="shared" si="5"/>
        <v>127.2</v>
      </c>
      <c r="Q60" s="27">
        <f t="shared" si="12"/>
        <v>1199.869</v>
      </c>
      <c r="R60" s="24">
        <v>0</v>
      </c>
      <c r="S60" s="24">
        <f t="shared" si="6"/>
        <v>259.63</v>
      </c>
      <c r="T60" s="24">
        <f t="shared" si="7"/>
        <v>9.74</v>
      </c>
      <c r="U60" s="27">
        <f t="shared" si="8"/>
        <v>104.57</v>
      </c>
      <c r="V60" s="27">
        <f t="shared" si="13"/>
        <v>54</v>
      </c>
      <c r="W60" s="27">
        <f t="shared" si="9"/>
        <v>127.2</v>
      </c>
      <c r="X60" s="24">
        <f t="shared" si="14"/>
        <v>555.14</v>
      </c>
      <c r="Y60" s="24">
        <f t="shared" si="10"/>
        <v>1755.009</v>
      </c>
      <c r="Z60" s="24"/>
      <c r="AD60" s="127"/>
    </row>
    <row r="61" s="9" customFormat="1" ht="20" customHeight="1" spans="1:30">
      <c r="A61" s="23">
        <f t="shared" si="0"/>
        <v>58</v>
      </c>
      <c r="B61" s="39" t="s">
        <v>190</v>
      </c>
      <c r="C61" s="25" t="s">
        <v>195</v>
      </c>
      <c r="D61" s="24" t="s">
        <v>196</v>
      </c>
      <c r="E61" s="24">
        <v>3245.4</v>
      </c>
      <c r="F61" s="24">
        <f>VLOOKUP(C61,'[1]9月'!$B:$Q,16,0)</f>
        <v>3245.4</v>
      </c>
      <c r="G61" s="24">
        <v>3245.4</v>
      </c>
      <c r="H61" s="27">
        <v>5228.42</v>
      </c>
      <c r="I61" s="27">
        <v>108</v>
      </c>
      <c r="J61" s="27">
        <v>3180</v>
      </c>
      <c r="K61" s="34">
        <f t="shared" si="1"/>
        <v>58.4172</v>
      </c>
      <c r="L61" s="35">
        <f t="shared" si="2"/>
        <v>519.264</v>
      </c>
      <c r="M61" s="24">
        <f t="shared" si="3"/>
        <v>22.7178</v>
      </c>
      <c r="N61" s="27">
        <f t="shared" si="4"/>
        <v>418.27</v>
      </c>
      <c r="O61" s="27">
        <f t="shared" si="11"/>
        <v>54</v>
      </c>
      <c r="P61" s="27">
        <f t="shared" si="5"/>
        <v>159</v>
      </c>
      <c r="Q61" s="27">
        <f t="shared" si="12"/>
        <v>1231.669</v>
      </c>
      <c r="R61" s="24">
        <v>0</v>
      </c>
      <c r="S61" s="24">
        <f t="shared" si="6"/>
        <v>259.63</v>
      </c>
      <c r="T61" s="24">
        <f t="shared" si="7"/>
        <v>9.74</v>
      </c>
      <c r="U61" s="27">
        <f t="shared" si="8"/>
        <v>104.57</v>
      </c>
      <c r="V61" s="27">
        <f t="shared" si="13"/>
        <v>54</v>
      </c>
      <c r="W61" s="27">
        <f t="shared" si="9"/>
        <v>159</v>
      </c>
      <c r="X61" s="24">
        <f t="shared" si="14"/>
        <v>586.94</v>
      </c>
      <c r="Y61" s="24">
        <f t="shared" si="10"/>
        <v>1818.609</v>
      </c>
      <c r="Z61" s="24"/>
      <c r="AD61" s="127"/>
    </row>
    <row r="62" s="9" customFormat="1" ht="20" customHeight="1" spans="1:30">
      <c r="A62" s="23">
        <f t="shared" si="0"/>
        <v>59</v>
      </c>
      <c r="B62" s="39" t="s">
        <v>190</v>
      </c>
      <c r="C62" s="25" t="s">
        <v>197</v>
      </c>
      <c r="D62" s="24" t="s">
        <v>198</v>
      </c>
      <c r="E62" s="24">
        <v>3245.4</v>
      </c>
      <c r="F62" s="24">
        <f>VLOOKUP(C62,'[1]9月'!$B:$Q,16,0)</f>
        <v>3245.4</v>
      </c>
      <c r="G62" s="24">
        <v>3245.4</v>
      </c>
      <c r="H62" s="27">
        <v>5228.42</v>
      </c>
      <c r="I62" s="27">
        <v>108</v>
      </c>
      <c r="J62" s="27">
        <v>3180</v>
      </c>
      <c r="K62" s="34">
        <f t="shared" si="1"/>
        <v>58.4172</v>
      </c>
      <c r="L62" s="35">
        <f t="shared" si="2"/>
        <v>519.264</v>
      </c>
      <c r="M62" s="24">
        <f t="shared" si="3"/>
        <v>22.7178</v>
      </c>
      <c r="N62" s="27">
        <f t="shared" si="4"/>
        <v>418.27</v>
      </c>
      <c r="O62" s="27">
        <f t="shared" si="11"/>
        <v>54</v>
      </c>
      <c r="P62" s="27">
        <f t="shared" si="5"/>
        <v>159</v>
      </c>
      <c r="Q62" s="27">
        <f t="shared" si="12"/>
        <v>1231.669</v>
      </c>
      <c r="R62" s="24">
        <v>0</v>
      </c>
      <c r="S62" s="24">
        <f t="shared" si="6"/>
        <v>259.63</v>
      </c>
      <c r="T62" s="24">
        <f t="shared" si="7"/>
        <v>9.74</v>
      </c>
      <c r="U62" s="27">
        <f t="shared" si="8"/>
        <v>104.57</v>
      </c>
      <c r="V62" s="27">
        <f t="shared" si="13"/>
        <v>54</v>
      </c>
      <c r="W62" s="27">
        <f t="shared" si="9"/>
        <v>159</v>
      </c>
      <c r="X62" s="24">
        <f t="shared" si="14"/>
        <v>586.94</v>
      </c>
      <c r="Y62" s="24">
        <f t="shared" si="10"/>
        <v>1818.609</v>
      </c>
      <c r="Z62" s="24"/>
      <c r="AD62" s="127"/>
    </row>
    <row r="63" s="9" customFormat="1" ht="20" customHeight="1" spans="1:30">
      <c r="A63" s="23">
        <f t="shared" si="0"/>
        <v>60</v>
      </c>
      <c r="B63" s="39" t="s">
        <v>190</v>
      </c>
      <c r="C63" s="25" t="s">
        <v>199</v>
      </c>
      <c r="D63" s="24" t="s">
        <v>200</v>
      </c>
      <c r="E63" s="24">
        <v>3245.4</v>
      </c>
      <c r="F63" s="24">
        <f>VLOOKUP(C63,'[1]9月'!$B:$Q,16,0)</f>
        <v>3245.4</v>
      </c>
      <c r="G63" s="24">
        <v>3245.4</v>
      </c>
      <c r="H63" s="27">
        <v>5228.42</v>
      </c>
      <c r="I63" s="27">
        <v>108</v>
      </c>
      <c r="J63" s="27">
        <v>3180</v>
      </c>
      <c r="K63" s="34">
        <f t="shared" si="1"/>
        <v>58.4172</v>
      </c>
      <c r="L63" s="35">
        <f t="shared" si="2"/>
        <v>519.264</v>
      </c>
      <c r="M63" s="24">
        <f t="shared" si="3"/>
        <v>22.7178</v>
      </c>
      <c r="N63" s="27">
        <f t="shared" si="4"/>
        <v>418.27</v>
      </c>
      <c r="O63" s="27">
        <f t="shared" si="11"/>
        <v>54</v>
      </c>
      <c r="P63" s="27">
        <f t="shared" si="5"/>
        <v>159</v>
      </c>
      <c r="Q63" s="27">
        <f t="shared" si="12"/>
        <v>1231.669</v>
      </c>
      <c r="R63" s="24">
        <v>0</v>
      </c>
      <c r="S63" s="24">
        <f t="shared" si="6"/>
        <v>259.63</v>
      </c>
      <c r="T63" s="24">
        <f t="shared" si="7"/>
        <v>9.74</v>
      </c>
      <c r="U63" s="27">
        <f t="shared" si="8"/>
        <v>104.57</v>
      </c>
      <c r="V63" s="27">
        <f t="shared" si="13"/>
        <v>54</v>
      </c>
      <c r="W63" s="27">
        <f t="shared" si="9"/>
        <v>159</v>
      </c>
      <c r="X63" s="24">
        <f t="shared" si="14"/>
        <v>586.94</v>
      </c>
      <c r="Y63" s="24">
        <f t="shared" si="10"/>
        <v>1818.609</v>
      </c>
      <c r="Z63" s="24"/>
      <c r="AD63" s="127"/>
    </row>
    <row r="64" s="9" customFormat="1" ht="20" customHeight="1" spans="1:30">
      <c r="A64" s="23">
        <f t="shared" si="0"/>
        <v>61</v>
      </c>
      <c r="B64" s="39" t="s">
        <v>185</v>
      </c>
      <c r="C64" s="25" t="s">
        <v>201</v>
      </c>
      <c r="D64" s="24" t="s">
        <v>202</v>
      </c>
      <c r="E64" s="24">
        <v>3820</v>
      </c>
      <c r="F64" s="24">
        <f>VLOOKUP(C64,'[1]9月'!$B:$Q,16,0)</f>
        <v>3820</v>
      </c>
      <c r="G64" s="24">
        <v>3820</v>
      </c>
      <c r="H64" s="27">
        <v>5228.42</v>
      </c>
      <c r="I64" s="27">
        <v>108</v>
      </c>
      <c r="J64" s="27">
        <v>4180</v>
      </c>
      <c r="K64" s="34">
        <f t="shared" si="1"/>
        <v>68.76</v>
      </c>
      <c r="L64" s="35">
        <f t="shared" si="2"/>
        <v>611.2</v>
      </c>
      <c r="M64" s="24">
        <f t="shared" si="3"/>
        <v>26.74</v>
      </c>
      <c r="N64" s="27">
        <f t="shared" si="4"/>
        <v>418.27</v>
      </c>
      <c r="O64" s="27">
        <f t="shared" si="11"/>
        <v>54</v>
      </c>
      <c r="P64" s="27">
        <f t="shared" si="5"/>
        <v>209</v>
      </c>
      <c r="Q64" s="27">
        <f t="shared" si="12"/>
        <v>1387.97</v>
      </c>
      <c r="R64" s="24">
        <v>0</v>
      </c>
      <c r="S64" s="24">
        <f t="shared" si="6"/>
        <v>305.6</v>
      </c>
      <c r="T64" s="24">
        <f t="shared" si="7"/>
        <v>11.46</v>
      </c>
      <c r="U64" s="27">
        <f t="shared" si="8"/>
        <v>104.57</v>
      </c>
      <c r="V64" s="27">
        <f t="shared" si="13"/>
        <v>54</v>
      </c>
      <c r="W64" s="27">
        <f t="shared" si="9"/>
        <v>209</v>
      </c>
      <c r="X64" s="24">
        <f t="shared" si="14"/>
        <v>684.63</v>
      </c>
      <c r="Y64" s="24">
        <f t="shared" si="10"/>
        <v>2072.6</v>
      </c>
      <c r="Z64" s="24"/>
      <c r="AD64" s="127"/>
    </row>
    <row r="65" s="9" customFormat="1" ht="20" customHeight="1" spans="1:30">
      <c r="A65" s="23">
        <f t="shared" si="0"/>
        <v>62</v>
      </c>
      <c r="B65" s="39" t="s">
        <v>185</v>
      </c>
      <c r="C65" s="25" t="s">
        <v>203</v>
      </c>
      <c r="D65" s="24" t="s">
        <v>204</v>
      </c>
      <c r="E65" s="24">
        <v>3245.4</v>
      </c>
      <c r="F65" s="24">
        <f>VLOOKUP(C65,'[1]9月'!$B:$Q,16,0)</f>
        <v>3245.4</v>
      </c>
      <c r="G65" s="24">
        <v>3245.4</v>
      </c>
      <c r="H65" s="27">
        <v>5228.42</v>
      </c>
      <c r="I65" s="27">
        <v>108</v>
      </c>
      <c r="J65" s="27">
        <v>3180</v>
      </c>
      <c r="K65" s="34">
        <f t="shared" si="1"/>
        <v>58.4172</v>
      </c>
      <c r="L65" s="35">
        <f t="shared" si="2"/>
        <v>519.264</v>
      </c>
      <c r="M65" s="24">
        <f t="shared" si="3"/>
        <v>22.7178</v>
      </c>
      <c r="N65" s="27">
        <f t="shared" si="4"/>
        <v>418.27</v>
      </c>
      <c r="O65" s="27">
        <f t="shared" si="11"/>
        <v>54</v>
      </c>
      <c r="P65" s="27">
        <f t="shared" si="5"/>
        <v>159</v>
      </c>
      <c r="Q65" s="27">
        <f t="shared" si="12"/>
        <v>1231.669</v>
      </c>
      <c r="R65" s="24">
        <v>0</v>
      </c>
      <c r="S65" s="24">
        <f t="shared" si="6"/>
        <v>259.63</v>
      </c>
      <c r="T65" s="24">
        <f t="shared" si="7"/>
        <v>9.74</v>
      </c>
      <c r="U65" s="27">
        <f t="shared" si="8"/>
        <v>104.57</v>
      </c>
      <c r="V65" s="27">
        <f t="shared" si="13"/>
        <v>54</v>
      </c>
      <c r="W65" s="27">
        <f t="shared" si="9"/>
        <v>159</v>
      </c>
      <c r="X65" s="24">
        <f t="shared" si="14"/>
        <v>586.94</v>
      </c>
      <c r="Y65" s="24">
        <f t="shared" si="10"/>
        <v>1818.609</v>
      </c>
      <c r="Z65" s="24"/>
      <c r="AD65" s="127"/>
    </row>
    <row r="66" s="9" customFormat="1" ht="20" customHeight="1" spans="1:30">
      <c r="A66" s="23">
        <f t="shared" si="0"/>
        <v>63</v>
      </c>
      <c r="B66" s="39" t="s">
        <v>185</v>
      </c>
      <c r="C66" s="25" t="s">
        <v>205</v>
      </c>
      <c r="D66" s="24" t="s">
        <v>206</v>
      </c>
      <c r="E66" s="24">
        <v>3245.4</v>
      </c>
      <c r="F66" s="24">
        <f>VLOOKUP(C66,'[1]9月'!$B:$Q,16,0)</f>
        <v>3245.4</v>
      </c>
      <c r="G66" s="24">
        <v>3245.4</v>
      </c>
      <c r="H66" s="27">
        <v>5228.42</v>
      </c>
      <c r="I66" s="27">
        <v>108</v>
      </c>
      <c r="J66" s="27">
        <v>3180</v>
      </c>
      <c r="K66" s="34">
        <f t="shared" si="1"/>
        <v>58.4172</v>
      </c>
      <c r="L66" s="35">
        <f t="shared" si="2"/>
        <v>519.264</v>
      </c>
      <c r="M66" s="24">
        <f t="shared" si="3"/>
        <v>22.7178</v>
      </c>
      <c r="N66" s="27">
        <f t="shared" si="4"/>
        <v>418.27</v>
      </c>
      <c r="O66" s="27">
        <f t="shared" si="11"/>
        <v>54</v>
      </c>
      <c r="P66" s="27">
        <f t="shared" si="5"/>
        <v>159</v>
      </c>
      <c r="Q66" s="27">
        <f t="shared" si="12"/>
        <v>1231.669</v>
      </c>
      <c r="R66" s="24">
        <v>0</v>
      </c>
      <c r="S66" s="24">
        <f t="shared" si="6"/>
        <v>259.63</v>
      </c>
      <c r="T66" s="24">
        <f t="shared" si="7"/>
        <v>9.74</v>
      </c>
      <c r="U66" s="27">
        <f t="shared" si="8"/>
        <v>104.57</v>
      </c>
      <c r="V66" s="27">
        <f t="shared" si="13"/>
        <v>54</v>
      </c>
      <c r="W66" s="27">
        <f t="shared" si="9"/>
        <v>159</v>
      </c>
      <c r="X66" s="24">
        <f t="shared" si="14"/>
        <v>586.94</v>
      </c>
      <c r="Y66" s="24">
        <f t="shared" si="10"/>
        <v>1818.609</v>
      </c>
      <c r="Z66" s="24"/>
      <c r="AD66" s="127"/>
    </row>
    <row r="67" s="9" customFormat="1" ht="20" customHeight="1" spans="1:30">
      <c r="A67" s="23">
        <f t="shared" si="0"/>
        <v>64</v>
      </c>
      <c r="B67" s="39" t="s">
        <v>76</v>
      </c>
      <c r="C67" s="25" t="s">
        <v>207</v>
      </c>
      <c r="D67" s="24" t="s">
        <v>208</v>
      </c>
      <c r="E67" s="24">
        <v>3245.4</v>
      </c>
      <c r="F67" s="24">
        <f>VLOOKUP(C67,'[1]9月'!$B:$Q,16,0)</f>
        <v>3245.4</v>
      </c>
      <c r="G67" s="24">
        <v>3245.4</v>
      </c>
      <c r="H67" s="27">
        <v>5228.42</v>
      </c>
      <c r="I67" s="27">
        <v>108</v>
      </c>
      <c r="J67" s="27">
        <v>4180</v>
      </c>
      <c r="K67" s="34">
        <f t="shared" si="1"/>
        <v>58.4172</v>
      </c>
      <c r="L67" s="35">
        <f t="shared" si="2"/>
        <v>519.264</v>
      </c>
      <c r="M67" s="24">
        <f t="shared" si="3"/>
        <v>22.7178</v>
      </c>
      <c r="N67" s="27">
        <f t="shared" si="4"/>
        <v>418.27</v>
      </c>
      <c r="O67" s="27">
        <f t="shared" si="11"/>
        <v>54</v>
      </c>
      <c r="P67" s="27">
        <f t="shared" si="5"/>
        <v>209</v>
      </c>
      <c r="Q67" s="27">
        <f t="shared" si="12"/>
        <v>1281.669</v>
      </c>
      <c r="R67" s="24">
        <v>0</v>
      </c>
      <c r="S67" s="24">
        <f t="shared" si="6"/>
        <v>259.63</v>
      </c>
      <c r="T67" s="24">
        <f t="shared" si="7"/>
        <v>9.74</v>
      </c>
      <c r="U67" s="27">
        <f t="shared" si="8"/>
        <v>104.57</v>
      </c>
      <c r="V67" s="27">
        <f t="shared" si="13"/>
        <v>54</v>
      </c>
      <c r="W67" s="27">
        <f t="shared" si="9"/>
        <v>209</v>
      </c>
      <c r="X67" s="24">
        <f t="shared" si="14"/>
        <v>636.94</v>
      </c>
      <c r="Y67" s="24">
        <f t="shared" si="10"/>
        <v>1918.609</v>
      </c>
      <c r="Z67" s="24"/>
      <c r="AD67" s="127"/>
    </row>
    <row r="68" s="9" customFormat="1" ht="20" customHeight="1" spans="1:30">
      <c r="A68" s="23">
        <f t="shared" ref="A68:A131" si="15">ROW()-3</f>
        <v>65</v>
      </c>
      <c r="B68" s="39" t="s">
        <v>137</v>
      </c>
      <c r="C68" s="25" t="s">
        <v>209</v>
      </c>
      <c r="D68" s="24" t="s">
        <v>210</v>
      </c>
      <c r="E68" s="24">
        <v>3820</v>
      </c>
      <c r="F68" s="24">
        <f>VLOOKUP(C68,'[1]9月'!$B:$Q,16,0)</f>
        <v>3820</v>
      </c>
      <c r="G68" s="24">
        <v>3820</v>
      </c>
      <c r="H68" s="27">
        <v>5228.42</v>
      </c>
      <c r="I68" s="27">
        <v>108</v>
      </c>
      <c r="J68" s="27">
        <v>3180</v>
      </c>
      <c r="K68" s="34">
        <f t="shared" ref="K68:K131" si="16">E68*0.018</f>
        <v>68.76</v>
      </c>
      <c r="L68" s="35">
        <f t="shared" ref="L68:L131" si="17">F68*0.16</f>
        <v>611.2</v>
      </c>
      <c r="M68" s="24">
        <f t="shared" ref="M68:M131" si="18">G68*0.007</f>
        <v>26.74</v>
      </c>
      <c r="N68" s="27">
        <f t="shared" ref="N68:N131" si="19">ROUND(H68*0.08,2)</f>
        <v>418.27</v>
      </c>
      <c r="O68" s="27">
        <f t="shared" si="11"/>
        <v>54</v>
      </c>
      <c r="P68" s="27">
        <f t="shared" ref="P68:P131" si="20">J68*5%</f>
        <v>159</v>
      </c>
      <c r="Q68" s="27">
        <f t="shared" si="12"/>
        <v>1337.97</v>
      </c>
      <c r="R68" s="24">
        <v>0</v>
      </c>
      <c r="S68" s="24">
        <f t="shared" ref="S68:S131" si="21">ROUND(F68*0.08,2)</f>
        <v>305.6</v>
      </c>
      <c r="T68" s="24">
        <f t="shared" ref="T68:T131" si="22">ROUND(G68*0.003,2)</f>
        <v>11.46</v>
      </c>
      <c r="U68" s="27">
        <f t="shared" ref="U68:U131" si="23">ROUND(H68*0.02,2)</f>
        <v>104.57</v>
      </c>
      <c r="V68" s="27">
        <f t="shared" si="13"/>
        <v>54</v>
      </c>
      <c r="W68" s="27">
        <f t="shared" ref="W68:W131" si="24">J68*5%</f>
        <v>159</v>
      </c>
      <c r="X68" s="24">
        <f t="shared" si="14"/>
        <v>634.63</v>
      </c>
      <c r="Y68" s="24">
        <f t="shared" ref="Y68:Y131" si="25">Q68+X68</f>
        <v>1972.6</v>
      </c>
      <c r="Z68" s="24"/>
      <c r="AD68" s="127"/>
    </row>
    <row r="69" s="9" customFormat="1" ht="20" customHeight="1" spans="1:30">
      <c r="A69" s="23">
        <f t="shared" si="15"/>
        <v>66</v>
      </c>
      <c r="B69" s="39" t="s">
        <v>211</v>
      </c>
      <c r="C69" s="25" t="s">
        <v>212</v>
      </c>
      <c r="D69" s="24" t="s">
        <v>213</v>
      </c>
      <c r="E69" s="24">
        <v>3245.4</v>
      </c>
      <c r="F69" s="24">
        <f>VLOOKUP(C69,'[1]9月'!$B:$Q,16,0)</f>
        <v>3245.4</v>
      </c>
      <c r="G69" s="24">
        <v>3245.4</v>
      </c>
      <c r="H69" s="27">
        <v>5228.42</v>
      </c>
      <c r="I69" s="27">
        <v>108</v>
      </c>
      <c r="J69" s="27">
        <v>3180</v>
      </c>
      <c r="K69" s="34">
        <f t="shared" si="16"/>
        <v>58.4172</v>
      </c>
      <c r="L69" s="35">
        <f t="shared" si="17"/>
        <v>519.264</v>
      </c>
      <c r="M69" s="24">
        <f t="shared" si="18"/>
        <v>22.7178</v>
      </c>
      <c r="N69" s="27">
        <f t="shared" si="19"/>
        <v>418.27</v>
      </c>
      <c r="O69" s="27">
        <f t="shared" ref="O69:O132" si="26">I69*50%</f>
        <v>54</v>
      </c>
      <c r="P69" s="27">
        <f t="shared" si="20"/>
        <v>159</v>
      </c>
      <c r="Q69" s="27">
        <f t="shared" ref="Q69:Q132" si="27">SUM(K69:P69)</f>
        <v>1231.669</v>
      </c>
      <c r="R69" s="24">
        <v>0</v>
      </c>
      <c r="S69" s="24">
        <f t="shared" si="21"/>
        <v>259.63</v>
      </c>
      <c r="T69" s="24">
        <f t="shared" si="22"/>
        <v>9.74</v>
      </c>
      <c r="U69" s="27">
        <f t="shared" si="23"/>
        <v>104.57</v>
      </c>
      <c r="V69" s="27">
        <f t="shared" ref="V69:V132" si="28">I69*50%</f>
        <v>54</v>
      </c>
      <c r="W69" s="27">
        <f t="shared" si="24"/>
        <v>159</v>
      </c>
      <c r="X69" s="24">
        <f t="shared" ref="X69:X132" si="29">SUM(R69:W69)</f>
        <v>586.94</v>
      </c>
      <c r="Y69" s="24">
        <f t="shared" si="25"/>
        <v>1818.609</v>
      </c>
      <c r="Z69" s="24"/>
      <c r="AD69" s="127"/>
    </row>
    <row r="70" s="9" customFormat="1" ht="20" customHeight="1" spans="1:30">
      <c r="A70" s="23">
        <f t="shared" si="15"/>
        <v>67</v>
      </c>
      <c r="B70" s="39" t="s">
        <v>137</v>
      </c>
      <c r="C70" s="25" t="s">
        <v>214</v>
      </c>
      <c r="D70" s="24" t="s">
        <v>215</v>
      </c>
      <c r="E70" s="24">
        <v>3245.4</v>
      </c>
      <c r="F70" s="24">
        <f>VLOOKUP(C70,'[1]9月'!$B:$Q,16,0)</f>
        <v>3245.4</v>
      </c>
      <c r="G70" s="24">
        <v>3245.4</v>
      </c>
      <c r="H70" s="27">
        <v>5228.42</v>
      </c>
      <c r="I70" s="27">
        <v>108</v>
      </c>
      <c r="J70" s="27">
        <v>1790</v>
      </c>
      <c r="K70" s="34">
        <f t="shared" si="16"/>
        <v>58.4172</v>
      </c>
      <c r="L70" s="35">
        <f t="shared" si="17"/>
        <v>519.264</v>
      </c>
      <c r="M70" s="24">
        <f t="shared" si="18"/>
        <v>22.7178</v>
      </c>
      <c r="N70" s="27">
        <f t="shared" si="19"/>
        <v>418.27</v>
      </c>
      <c r="O70" s="27">
        <f t="shared" si="26"/>
        <v>54</v>
      </c>
      <c r="P70" s="27">
        <f t="shared" si="20"/>
        <v>89.5</v>
      </c>
      <c r="Q70" s="27">
        <f t="shared" si="27"/>
        <v>1162.169</v>
      </c>
      <c r="R70" s="24">
        <v>0</v>
      </c>
      <c r="S70" s="24">
        <f t="shared" si="21"/>
        <v>259.63</v>
      </c>
      <c r="T70" s="24">
        <f t="shared" si="22"/>
        <v>9.74</v>
      </c>
      <c r="U70" s="27">
        <f t="shared" si="23"/>
        <v>104.57</v>
      </c>
      <c r="V70" s="27">
        <f t="shared" si="28"/>
        <v>54</v>
      </c>
      <c r="W70" s="27">
        <f t="shared" si="24"/>
        <v>89.5</v>
      </c>
      <c r="X70" s="24">
        <f t="shared" si="29"/>
        <v>517.44</v>
      </c>
      <c r="Y70" s="24">
        <f t="shared" si="25"/>
        <v>1679.609</v>
      </c>
      <c r="Z70" s="24"/>
      <c r="AD70" s="127"/>
    </row>
    <row r="71" s="9" customFormat="1" ht="20" customHeight="1" spans="1:30">
      <c r="A71" s="23">
        <f t="shared" si="15"/>
        <v>68</v>
      </c>
      <c r="B71" s="39" t="s">
        <v>140</v>
      </c>
      <c r="C71" s="25" t="s">
        <v>216</v>
      </c>
      <c r="D71" s="24" t="s">
        <v>217</v>
      </c>
      <c r="E71" s="24">
        <v>3245.4</v>
      </c>
      <c r="F71" s="24">
        <f>VLOOKUP(C71,'[1]9月'!$B:$Q,16,0)</f>
        <v>3245.4</v>
      </c>
      <c r="G71" s="24">
        <v>3245.4</v>
      </c>
      <c r="H71" s="27">
        <v>5228.42</v>
      </c>
      <c r="I71" s="27">
        <v>108</v>
      </c>
      <c r="J71" s="27">
        <v>3180</v>
      </c>
      <c r="K71" s="34">
        <f t="shared" si="16"/>
        <v>58.4172</v>
      </c>
      <c r="L71" s="35">
        <f t="shared" si="17"/>
        <v>519.264</v>
      </c>
      <c r="M71" s="24">
        <f t="shared" si="18"/>
        <v>22.7178</v>
      </c>
      <c r="N71" s="27">
        <f t="shared" si="19"/>
        <v>418.27</v>
      </c>
      <c r="O71" s="27">
        <f t="shared" si="26"/>
        <v>54</v>
      </c>
      <c r="P71" s="27">
        <f t="shared" si="20"/>
        <v>159</v>
      </c>
      <c r="Q71" s="27">
        <f t="shared" si="27"/>
        <v>1231.669</v>
      </c>
      <c r="R71" s="24">
        <v>0</v>
      </c>
      <c r="S71" s="24">
        <f t="shared" si="21"/>
        <v>259.63</v>
      </c>
      <c r="T71" s="24">
        <f t="shared" si="22"/>
        <v>9.74</v>
      </c>
      <c r="U71" s="27">
        <f t="shared" si="23"/>
        <v>104.57</v>
      </c>
      <c r="V71" s="27">
        <f t="shared" si="28"/>
        <v>54</v>
      </c>
      <c r="W71" s="27">
        <f t="shared" si="24"/>
        <v>159</v>
      </c>
      <c r="X71" s="24">
        <f t="shared" si="29"/>
        <v>586.94</v>
      </c>
      <c r="Y71" s="24">
        <f t="shared" si="25"/>
        <v>1818.609</v>
      </c>
      <c r="Z71" s="24"/>
      <c r="AD71" s="127"/>
    </row>
    <row r="72" s="9" customFormat="1" ht="20" customHeight="1" spans="1:30">
      <c r="A72" s="23">
        <f t="shared" si="15"/>
        <v>69</v>
      </c>
      <c r="B72" s="39" t="s">
        <v>140</v>
      </c>
      <c r="C72" s="25" t="s">
        <v>218</v>
      </c>
      <c r="D72" s="24" t="s">
        <v>219</v>
      </c>
      <c r="E72" s="24">
        <v>3245.4</v>
      </c>
      <c r="F72" s="24">
        <f>VLOOKUP(C72,'[1]9月'!$B:$Q,16,0)</f>
        <v>3245.4</v>
      </c>
      <c r="G72" s="24">
        <v>3245.4</v>
      </c>
      <c r="H72" s="27">
        <v>5228.42</v>
      </c>
      <c r="I72" s="27">
        <v>108</v>
      </c>
      <c r="J72" s="27">
        <v>3180</v>
      </c>
      <c r="K72" s="34">
        <f t="shared" si="16"/>
        <v>58.4172</v>
      </c>
      <c r="L72" s="35">
        <f t="shared" si="17"/>
        <v>519.264</v>
      </c>
      <c r="M72" s="24">
        <f t="shared" si="18"/>
        <v>22.7178</v>
      </c>
      <c r="N72" s="27">
        <f t="shared" si="19"/>
        <v>418.27</v>
      </c>
      <c r="O72" s="27">
        <f t="shared" si="26"/>
        <v>54</v>
      </c>
      <c r="P72" s="27">
        <f t="shared" si="20"/>
        <v>159</v>
      </c>
      <c r="Q72" s="27">
        <f t="shared" si="27"/>
        <v>1231.669</v>
      </c>
      <c r="R72" s="24">
        <v>0</v>
      </c>
      <c r="S72" s="24">
        <f t="shared" si="21"/>
        <v>259.63</v>
      </c>
      <c r="T72" s="24">
        <f t="shared" si="22"/>
        <v>9.74</v>
      </c>
      <c r="U72" s="27">
        <f t="shared" si="23"/>
        <v>104.57</v>
      </c>
      <c r="V72" s="27">
        <f t="shared" si="28"/>
        <v>54</v>
      </c>
      <c r="W72" s="27">
        <f t="shared" si="24"/>
        <v>159</v>
      </c>
      <c r="X72" s="24">
        <f t="shared" si="29"/>
        <v>586.94</v>
      </c>
      <c r="Y72" s="24">
        <f t="shared" si="25"/>
        <v>1818.609</v>
      </c>
      <c r="Z72" s="24"/>
      <c r="AD72" s="127"/>
    </row>
    <row r="73" s="9" customFormat="1" ht="20" customHeight="1" spans="1:30">
      <c r="A73" s="23">
        <f t="shared" si="15"/>
        <v>70</v>
      </c>
      <c r="B73" s="39" t="s">
        <v>140</v>
      </c>
      <c r="C73" s="25" t="s">
        <v>220</v>
      </c>
      <c r="D73" s="24" t="s">
        <v>221</v>
      </c>
      <c r="E73" s="24">
        <v>3245.4</v>
      </c>
      <c r="F73" s="24">
        <f>VLOOKUP(C73,'[1]9月'!$B:$Q,16,0)</f>
        <v>3245.4</v>
      </c>
      <c r="G73" s="24">
        <v>3245.4</v>
      </c>
      <c r="H73" s="27">
        <v>5228.42</v>
      </c>
      <c r="I73" s="27">
        <v>108</v>
      </c>
      <c r="J73" s="27">
        <v>3180</v>
      </c>
      <c r="K73" s="34">
        <f t="shared" si="16"/>
        <v>58.4172</v>
      </c>
      <c r="L73" s="35">
        <f t="shared" si="17"/>
        <v>519.264</v>
      </c>
      <c r="M73" s="24">
        <f t="shared" si="18"/>
        <v>22.7178</v>
      </c>
      <c r="N73" s="27">
        <f t="shared" si="19"/>
        <v>418.27</v>
      </c>
      <c r="O73" s="27">
        <f t="shared" si="26"/>
        <v>54</v>
      </c>
      <c r="P73" s="27">
        <f t="shared" si="20"/>
        <v>159</v>
      </c>
      <c r="Q73" s="27">
        <f t="shared" si="27"/>
        <v>1231.669</v>
      </c>
      <c r="R73" s="24">
        <v>0</v>
      </c>
      <c r="S73" s="24">
        <f t="shared" si="21"/>
        <v>259.63</v>
      </c>
      <c r="T73" s="24">
        <f t="shared" si="22"/>
        <v>9.74</v>
      </c>
      <c r="U73" s="27">
        <f t="shared" si="23"/>
        <v>104.57</v>
      </c>
      <c r="V73" s="27">
        <f t="shared" si="28"/>
        <v>54</v>
      </c>
      <c r="W73" s="27">
        <f t="shared" si="24"/>
        <v>159</v>
      </c>
      <c r="X73" s="24">
        <f t="shared" si="29"/>
        <v>586.94</v>
      </c>
      <c r="Y73" s="24">
        <f t="shared" si="25"/>
        <v>1818.609</v>
      </c>
      <c r="Z73" s="24"/>
      <c r="AD73" s="127"/>
    </row>
    <row r="74" s="9" customFormat="1" ht="20" customHeight="1" spans="1:30">
      <c r="A74" s="23">
        <f t="shared" si="15"/>
        <v>71</v>
      </c>
      <c r="B74" s="39" t="s">
        <v>137</v>
      </c>
      <c r="C74" s="25" t="s">
        <v>222</v>
      </c>
      <c r="D74" s="24" t="s">
        <v>223</v>
      </c>
      <c r="E74" s="24">
        <v>3245.4</v>
      </c>
      <c r="F74" s="24">
        <f>VLOOKUP(C74,'[1]9月'!$B:$Q,16,0)</f>
        <v>3245.4</v>
      </c>
      <c r="G74" s="24">
        <v>3245.4</v>
      </c>
      <c r="H74" s="27">
        <v>5228.42</v>
      </c>
      <c r="I74" s="27">
        <v>108</v>
      </c>
      <c r="J74" s="27">
        <v>3180</v>
      </c>
      <c r="K74" s="34">
        <f t="shared" si="16"/>
        <v>58.4172</v>
      </c>
      <c r="L74" s="35">
        <f t="shared" si="17"/>
        <v>519.264</v>
      </c>
      <c r="M74" s="24">
        <f t="shared" si="18"/>
        <v>22.7178</v>
      </c>
      <c r="N74" s="27">
        <f t="shared" si="19"/>
        <v>418.27</v>
      </c>
      <c r="O74" s="27">
        <f t="shared" si="26"/>
        <v>54</v>
      </c>
      <c r="P74" s="27">
        <f t="shared" si="20"/>
        <v>159</v>
      </c>
      <c r="Q74" s="27">
        <f t="shared" si="27"/>
        <v>1231.669</v>
      </c>
      <c r="R74" s="24">
        <v>0</v>
      </c>
      <c r="S74" s="24">
        <f t="shared" si="21"/>
        <v>259.63</v>
      </c>
      <c r="T74" s="24">
        <f t="shared" si="22"/>
        <v>9.74</v>
      </c>
      <c r="U74" s="27">
        <f t="shared" si="23"/>
        <v>104.57</v>
      </c>
      <c r="V74" s="27">
        <f t="shared" si="28"/>
        <v>54</v>
      </c>
      <c r="W74" s="27">
        <f t="shared" si="24"/>
        <v>159</v>
      </c>
      <c r="X74" s="24">
        <f t="shared" si="29"/>
        <v>586.94</v>
      </c>
      <c r="Y74" s="24">
        <f t="shared" si="25"/>
        <v>1818.609</v>
      </c>
      <c r="Z74" s="24"/>
      <c r="AD74" s="127"/>
    </row>
    <row r="75" s="9" customFormat="1" ht="20" customHeight="1" spans="1:30">
      <c r="A75" s="23">
        <f t="shared" si="15"/>
        <v>72</v>
      </c>
      <c r="B75" s="39" t="s">
        <v>137</v>
      </c>
      <c r="C75" s="25" t="s">
        <v>224</v>
      </c>
      <c r="D75" s="24" t="s">
        <v>225</v>
      </c>
      <c r="E75" s="24">
        <v>3245.4</v>
      </c>
      <c r="F75" s="24">
        <f>VLOOKUP(C75,'[1]9月'!$B:$Q,16,0)</f>
        <v>3245.4</v>
      </c>
      <c r="G75" s="24">
        <v>3245.4</v>
      </c>
      <c r="H75" s="27">
        <v>5228.42</v>
      </c>
      <c r="I75" s="27">
        <v>108</v>
      </c>
      <c r="J75" s="27">
        <v>3180</v>
      </c>
      <c r="K75" s="34">
        <f t="shared" si="16"/>
        <v>58.4172</v>
      </c>
      <c r="L75" s="35">
        <f t="shared" si="17"/>
        <v>519.264</v>
      </c>
      <c r="M75" s="24">
        <f t="shared" si="18"/>
        <v>22.7178</v>
      </c>
      <c r="N75" s="27">
        <f t="shared" si="19"/>
        <v>418.27</v>
      </c>
      <c r="O75" s="27">
        <f t="shared" si="26"/>
        <v>54</v>
      </c>
      <c r="P75" s="27">
        <f t="shared" si="20"/>
        <v>159</v>
      </c>
      <c r="Q75" s="27">
        <f t="shared" si="27"/>
        <v>1231.669</v>
      </c>
      <c r="R75" s="24">
        <v>0</v>
      </c>
      <c r="S75" s="24">
        <f t="shared" si="21"/>
        <v>259.63</v>
      </c>
      <c r="T75" s="24">
        <f t="shared" si="22"/>
        <v>9.74</v>
      </c>
      <c r="U75" s="27">
        <f t="shared" si="23"/>
        <v>104.57</v>
      </c>
      <c r="V75" s="27">
        <f t="shared" si="28"/>
        <v>54</v>
      </c>
      <c r="W75" s="27">
        <f t="shared" si="24"/>
        <v>159</v>
      </c>
      <c r="X75" s="24">
        <f t="shared" si="29"/>
        <v>586.94</v>
      </c>
      <c r="Y75" s="24">
        <f t="shared" si="25"/>
        <v>1818.609</v>
      </c>
      <c r="Z75" s="24"/>
      <c r="AD75" s="127"/>
    </row>
    <row r="76" s="9" customFormat="1" ht="20" customHeight="1" spans="1:30">
      <c r="A76" s="23">
        <f t="shared" si="15"/>
        <v>73</v>
      </c>
      <c r="B76" s="39" t="s">
        <v>71</v>
      </c>
      <c r="C76" s="25" t="s">
        <v>226</v>
      </c>
      <c r="D76" s="24" t="s">
        <v>227</v>
      </c>
      <c r="E76" s="24">
        <v>3245.4</v>
      </c>
      <c r="F76" s="24">
        <f>VLOOKUP(C76,'[1]9月'!$B:$Q,16,0)</f>
        <v>3245.4</v>
      </c>
      <c r="G76" s="24">
        <v>3245.4</v>
      </c>
      <c r="H76" s="27">
        <v>5228.42</v>
      </c>
      <c r="I76" s="27">
        <v>108</v>
      </c>
      <c r="J76" s="27">
        <v>4180</v>
      </c>
      <c r="K76" s="34">
        <f t="shared" si="16"/>
        <v>58.4172</v>
      </c>
      <c r="L76" s="35">
        <f t="shared" si="17"/>
        <v>519.264</v>
      </c>
      <c r="M76" s="24">
        <f t="shared" si="18"/>
        <v>22.7178</v>
      </c>
      <c r="N76" s="27">
        <f t="shared" si="19"/>
        <v>418.27</v>
      </c>
      <c r="O76" s="27">
        <f t="shared" si="26"/>
        <v>54</v>
      </c>
      <c r="P76" s="27">
        <f t="shared" si="20"/>
        <v>209</v>
      </c>
      <c r="Q76" s="27">
        <f t="shared" si="27"/>
        <v>1281.669</v>
      </c>
      <c r="R76" s="24">
        <v>0</v>
      </c>
      <c r="S76" s="24">
        <f t="shared" si="21"/>
        <v>259.63</v>
      </c>
      <c r="T76" s="24">
        <f t="shared" si="22"/>
        <v>9.74</v>
      </c>
      <c r="U76" s="27">
        <f t="shared" si="23"/>
        <v>104.57</v>
      </c>
      <c r="V76" s="27">
        <f t="shared" si="28"/>
        <v>54</v>
      </c>
      <c r="W76" s="27">
        <f t="shared" si="24"/>
        <v>209</v>
      </c>
      <c r="X76" s="24">
        <f t="shared" si="29"/>
        <v>636.94</v>
      </c>
      <c r="Y76" s="24">
        <f t="shared" si="25"/>
        <v>1918.609</v>
      </c>
      <c r="Z76" s="24"/>
      <c r="AD76" s="127"/>
    </row>
    <row r="77" s="9" customFormat="1" ht="20" customHeight="1" spans="1:30">
      <c r="A77" s="23">
        <f t="shared" si="15"/>
        <v>74</v>
      </c>
      <c r="B77" s="39" t="s">
        <v>140</v>
      </c>
      <c r="C77" s="25" t="s">
        <v>228</v>
      </c>
      <c r="D77" s="24" t="s">
        <v>229</v>
      </c>
      <c r="E77" s="24">
        <v>3245.4</v>
      </c>
      <c r="F77" s="24">
        <f>VLOOKUP(C77,'[1]9月'!$B:$Q,16,0)</f>
        <v>3245.4</v>
      </c>
      <c r="G77" s="24">
        <v>3245.4</v>
      </c>
      <c r="H77" s="27">
        <v>5228.42</v>
      </c>
      <c r="I77" s="27">
        <v>108</v>
      </c>
      <c r="J77" s="27">
        <v>3180</v>
      </c>
      <c r="K77" s="34">
        <f t="shared" si="16"/>
        <v>58.4172</v>
      </c>
      <c r="L77" s="35">
        <f t="shared" si="17"/>
        <v>519.264</v>
      </c>
      <c r="M77" s="24">
        <f t="shared" si="18"/>
        <v>22.7178</v>
      </c>
      <c r="N77" s="27">
        <f t="shared" si="19"/>
        <v>418.27</v>
      </c>
      <c r="O77" s="27">
        <f t="shared" si="26"/>
        <v>54</v>
      </c>
      <c r="P77" s="27">
        <f t="shared" si="20"/>
        <v>159</v>
      </c>
      <c r="Q77" s="27">
        <f t="shared" si="27"/>
        <v>1231.669</v>
      </c>
      <c r="R77" s="24">
        <v>0</v>
      </c>
      <c r="S77" s="24">
        <f t="shared" si="21"/>
        <v>259.63</v>
      </c>
      <c r="T77" s="24">
        <f t="shared" si="22"/>
        <v>9.74</v>
      </c>
      <c r="U77" s="27">
        <f t="shared" si="23"/>
        <v>104.57</v>
      </c>
      <c r="V77" s="27">
        <f t="shared" si="28"/>
        <v>54</v>
      </c>
      <c r="W77" s="27">
        <f t="shared" si="24"/>
        <v>159</v>
      </c>
      <c r="X77" s="24">
        <f t="shared" si="29"/>
        <v>586.94</v>
      </c>
      <c r="Y77" s="24">
        <f t="shared" si="25"/>
        <v>1818.609</v>
      </c>
      <c r="Z77" s="24"/>
      <c r="AD77" s="127"/>
    </row>
    <row r="78" s="9" customFormat="1" ht="20" customHeight="1" spans="1:30">
      <c r="A78" s="23">
        <f t="shared" si="15"/>
        <v>75</v>
      </c>
      <c r="B78" s="39" t="s">
        <v>140</v>
      </c>
      <c r="C78" s="25" t="s">
        <v>230</v>
      </c>
      <c r="D78" s="24" t="s">
        <v>231</v>
      </c>
      <c r="E78" s="24">
        <v>3245.4</v>
      </c>
      <c r="F78" s="24">
        <f>VLOOKUP(C78,'[1]9月'!$B:$Q,16,0)</f>
        <v>3245.4</v>
      </c>
      <c r="G78" s="24">
        <v>3245.4</v>
      </c>
      <c r="H78" s="27">
        <v>5228.42</v>
      </c>
      <c r="I78" s="27">
        <v>108</v>
      </c>
      <c r="J78" s="27">
        <v>3180</v>
      </c>
      <c r="K78" s="34">
        <f t="shared" si="16"/>
        <v>58.4172</v>
      </c>
      <c r="L78" s="35">
        <f t="shared" si="17"/>
        <v>519.264</v>
      </c>
      <c r="M78" s="24">
        <f t="shared" si="18"/>
        <v>22.7178</v>
      </c>
      <c r="N78" s="27">
        <f t="shared" si="19"/>
        <v>418.27</v>
      </c>
      <c r="O78" s="27">
        <f t="shared" si="26"/>
        <v>54</v>
      </c>
      <c r="P78" s="27">
        <f t="shared" si="20"/>
        <v>159</v>
      </c>
      <c r="Q78" s="27">
        <f t="shared" si="27"/>
        <v>1231.669</v>
      </c>
      <c r="R78" s="24">
        <v>0</v>
      </c>
      <c r="S78" s="24">
        <f t="shared" si="21"/>
        <v>259.63</v>
      </c>
      <c r="T78" s="24">
        <f t="shared" si="22"/>
        <v>9.74</v>
      </c>
      <c r="U78" s="27">
        <f t="shared" si="23"/>
        <v>104.57</v>
      </c>
      <c r="V78" s="27">
        <f t="shared" si="28"/>
        <v>54</v>
      </c>
      <c r="W78" s="27">
        <f t="shared" si="24"/>
        <v>159</v>
      </c>
      <c r="X78" s="24">
        <f t="shared" si="29"/>
        <v>586.94</v>
      </c>
      <c r="Y78" s="24">
        <f t="shared" si="25"/>
        <v>1818.609</v>
      </c>
      <c r="Z78" s="24"/>
      <c r="AD78" s="127"/>
    </row>
    <row r="79" s="9" customFormat="1" ht="20" customHeight="1" spans="1:30">
      <c r="A79" s="23">
        <f t="shared" si="15"/>
        <v>76</v>
      </c>
      <c r="B79" s="39" t="s">
        <v>137</v>
      </c>
      <c r="C79" s="25" t="s">
        <v>232</v>
      </c>
      <c r="D79" s="24" t="s">
        <v>233</v>
      </c>
      <c r="E79" s="24">
        <v>3245.4</v>
      </c>
      <c r="F79" s="24">
        <f>VLOOKUP(C79,'[1]9月'!$B:$Q,16,0)</f>
        <v>3245.4</v>
      </c>
      <c r="G79" s="24">
        <v>3245.4</v>
      </c>
      <c r="H79" s="27">
        <v>5228.42</v>
      </c>
      <c r="I79" s="27">
        <v>108</v>
      </c>
      <c r="J79" s="27">
        <v>3180</v>
      </c>
      <c r="K79" s="34">
        <f t="shared" si="16"/>
        <v>58.4172</v>
      </c>
      <c r="L79" s="35">
        <f t="shared" si="17"/>
        <v>519.264</v>
      </c>
      <c r="M79" s="24">
        <f t="shared" si="18"/>
        <v>22.7178</v>
      </c>
      <c r="N79" s="27">
        <f t="shared" si="19"/>
        <v>418.27</v>
      </c>
      <c r="O79" s="27">
        <f t="shared" si="26"/>
        <v>54</v>
      </c>
      <c r="P79" s="27">
        <f t="shared" si="20"/>
        <v>159</v>
      </c>
      <c r="Q79" s="27">
        <f t="shared" si="27"/>
        <v>1231.669</v>
      </c>
      <c r="R79" s="24">
        <v>0</v>
      </c>
      <c r="S79" s="24">
        <f t="shared" si="21"/>
        <v>259.63</v>
      </c>
      <c r="T79" s="24">
        <f t="shared" si="22"/>
        <v>9.74</v>
      </c>
      <c r="U79" s="27">
        <f t="shared" si="23"/>
        <v>104.57</v>
      </c>
      <c r="V79" s="27">
        <f t="shared" si="28"/>
        <v>54</v>
      </c>
      <c r="W79" s="27">
        <f t="shared" si="24"/>
        <v>159</v>
      </c>
      <c r="X79" s="24">
        <f t="shared" si="29"/>
        <v>586.94</v>
      </c>
      <c r="Y79" s="24">
        <f t="shared" si="25"/>
        <v>1818.609</v>
      </c>
      <c r="Z79" s="24"/>
      <c r="AD79" s="127"/>
    </row>
    <row r="80" s="9" customFormat="1" ht="20" customHeight="1" spans="1:30">
      <c r="A80" s="23">
        <f t="shared" si="15"/>
        <v>77</v>
      </c>
      <c r="B80" s="39" t="s">
        <v>140</v>
      </c>
      <c r="C80" s="25" t="s">
        <v>234</v>
      </c>
      <c r="D80" s="24" t="s">
        <v>235</v>
      </c>
      <c r="E80" s="24">
        <v>3820</v>
      </c>
      <c r="F80" s="24">
        <f>VLOOKUP(C80,'[1]9月'!$B:$Q,16,0)</f>
        <v>3820</v>
      </c>
      <c r="G80" s="24">
        <v>3820</v>
      </c>
      <c r="H80" s="27">
        <v>5228.42</v>
      </c>
      <c r="I80" s="27">
        <v>108</v>
      </c>
      <c r="J80" s="27">
        <v>4180</v>
      </c>
      <c r="K80" s="34">
        <f t="shared" si="16"/>
        <v>68.76</v>
      </c>
      <c r="L80" s="35">
        <f t="shared" si="17"/>
        <v>611.2</v>
      </c>
      <c r="M80" s="24">
        <f t="shared" si="18"/>
        <v>26.74</v>
      </c>
      <c r="N80" s="27">
        <f t="shared" si="19"/>
        <v>418.27</v>
      </c>
      <c r="O80" s="27">
        <f t="shared" si="26"/>
        <v>54</v>
      </c>
      <c r="P80" s="27">
        <f t="shared" si="20"/>
        <v>209</v>
      </c>
      <c r="Q80" s="27">
        <f t="shared" si="27"/>
        <v>1387.97</v>
      </c>
      <c r="R80" s="24">
        <v>0</v>
      </c>
      <c r="S80" s="24">
        <f t="shared" si="21"/>
        <v>305.6</v>
      </c>
      <c r="T80" s="24">
        <f t="shared" si="22"/>
        <v>11.46</v>
      </c>
      <c r="U80" s="27">
        <f t="shared" si="23"/>
        <v>104.57</v>
      </c>
      <c r="V80" s="27">
        <f t="shared" si="28"/>
        <v>54</v>
      </c>
      <c r="W80" s="27">
        <f t="shared" si="24"/>
        <v>209</v>
      </c>
      <c r="X80" s="24">
        <f t="shared" si="29"/>
        <v>684.63</v>
      </c>
      <c r="Y80" s="24">
        <f t="shared" si="25"/>
        <v>2072.6</v>
      </c>
      <c r="Z80" s="24"/>
      <c r="AD80" s="127"/>
    </row>
    <row r="81" s="9" customFormat="1" ht="20" customHeight="1" spans="1:30">
      <c r="A81" s="23">
        <f t="shared" si="15"/>
        <v>78</v>
      </c>
      <c r="B81" s="39" t="s">
        <v>137</v>
      </c>
      <c r="C81" s="25" t="s">
        <v>236</v>
      </c>
      <c r="D81" s="24" t="s">
        <v>237</v>
      </c>
      <c r="E81" s="24">
        <v>3820</v>
      </c>
      <c r="F81" s="24">
        <f>VLOOKUP(C81,'[1]9月'!$B:$Q,16,0)</f>
        <v>3820</v>
      </c>
      <c r="G81" s="24">
        <v>3820</v>
      </c>
      <c r="H81" s="27">
        <v>5228.42</v>
      </c>
      <c r="I81" s="27">
        <v>108</v>
      </c>
      <c r="J81" s="27">
        <v>4180</v>
      </c>
      <c r="K81" s="34">
        <f t="shared" si="16"/>
        <v>68.76</v>
      </c>
      <c r="L81" s="35">
        <f t="shared" si="17"/>
        <v>611.2</v>
      </c>
      <c r="M81" s="24">
        <f t="shared" si="18"/>
        <v>26.74</v>
      </c>
      <c r="N81" s="27">
        <f t="shared" si="19"/>
        <v>418.27</v>
      </c>
      <c r="O81" s="27">
        <f t="shared" si="26"/>
        <v>54</v>
      </c>
      <c r="P81" s="27">
        <f t="shared" si="20"/>
        <v>209</v>
      </c>
      <c r="Q81" s="27">
        <f t="shared" si="27"/>
        <v>1387.97</v>
      </c>
      <c r="R81" s="24">
        <v>0</v>
      </c>
      <c r="S81" s="24">
        <f t="shared" si="21"/>
        <v>305.6</v>
      </c>
      <c r="T81" s="24">
        <f t="shared" si="22"/>
        <v>11.46</v>
      </c>
      <c r="U81" s="27">
        <f t="shared" si="23"/>
        <v>104.57</v>
      </c>
      <c r="V81" s="27">
        <f t="shared" si="28"/>
        <v>54</v>
      </c>
      <c r="W81" s="27">
        <f t="shared" si="24"/>
        <v>209</v>
      </c>
      <c r="X81" s="24">
        <f t="shared" si="29"/>
        <v>684.63</v>
      </c>
      <c r="Y81" s="24">
        <f t="shared" si="25"/>
        <v>2072.6</v>
      </c>
      <c r="Z81" s="24"/>
      <c r="AD81" s="127"/>
    </row>
    <row r="82" s="9" customFormat="1" ht="20" customHeight="1" spans="1:30">
      <c r="A82" s="23">
        <f t="shared" si="15"/>
        <v>79</v>
      </c>
      <c r="B82" s="39" t="s">
        <v>140</v>
      </c>
      <c r="C82" s="25" t="s">
        <v>238</v>
      </c>
      <c r="D82" s="24" t="s">
        <v>239</v>
      </c>
      <c r="E82" s="24">
        <v>3245.4</v>
      </c>
      <c r="F82" s="24">
        <f>VLOOKUP(C82,'[1]9月'!$B:$Q,16,0)</f>
        <v>3245.4</v>
      </c>
      <c r="G82" s="24">
        <v>3245.4</v>
      </c>
      <c r="H82" s="27">
        <v>5228.42</v>
      </c>
      <c r="I82" s="27">
        <v>108</v>
      </c>
      <c r="J82" s="27">
        <v>3180</v>
      </c>
      <c r="K82" s="34">
        <f t="shared" si="16"/>
        <v>58.4172</v>
      </c>
      <c r="L82" s="35">
        <f t="shared" si="17"/>
        <v>519.264</v>
      </c>
      <c r="M82" s="24">
        <f t="shared" si="18"/>
        <v>22.7178</v>
      </c>
      <c r="N82" s="27">
        <f t="shared" si="19"/>
        <v>418.27</v>
      </c>
      <c r="O82" s="27">
        <f t="shared" si="26"/>
        <v>54</v>
      </c>
      <c r="P82" s="27">
        <f t="shared" si="20"/>
        <v>159</v>
      </c>
      <c r="Q82" s="27">
        <f t="shared" si="27"/>
        <v>1231.669</v>
      </c>
      <c r="R82" s="24">
        <v>0</v>
      </c>
      <c r="S82" s="24">
        <f t="shared" si="21"/>
        <v>259.63</v>
      </c>
      <c r="T82" s="24">
        <f t="shared" si="22"/>
        <v>9.74</v>
      </c>
      <c r="U82" s="27">
        <f t="shared" si="23"/>
        <v>104.57</v>
      </c>
      <c r="V82" s="27">
        <f t="shared" si="28"/>
        <v>54</v>
      </c>
      <c r="W82" s="27">
        <f t="shared" si="24"/>
        <v>159</v>
      </c>
      <c r="X82" s="24">
        <f t="shared" si="29"/>
        <v>586.94</v>
      </c>
      <c r="Y82" s="24">
        <f t="shared" si="25"/>
        <v>1818.609</v>
      </c>
      <c r="Z82" s="24"/>
      <c r="AD82" s="127"/>
    </row>
    <row r="83" s="9" customFormat="1" ht="20" customHeight="1" spans="1:30">
      <c r="A83" s="23">
        <f t="shared" si="15"/>
        <v>80</v>
      </c>
      <c r="B83" s="39" t="s">
        <v>137</v>
      </c>
      <c r="C83" s="25" t="s">
        <v>240</v>
      </c>
      <c r="D83" s="24" t="s">
        <v>241</v>
      </c>
      <c r="E83" s="24">
        <v>3245.4</v>
      </c>
      <c r="F83" s="24">
        <f>VLOOKUP(C83,'[1]9月'!$B:$Q,16,0)</f>
        <v>3245.4</v>
      </c>
      <c r="G83" s="24">
        <v>3245.4</v>
      </c>
      <c r="H83" s="27">
        <v>5228.42</v>
      </c>
      <c r="I83" s="27">
        <v>108</v>
      </c>
      <c r="J83" s="27">
        <v>3180</v>
      </c>
      <c r="K83" s="34">
        <f t="shared" si="16"/>
        <v>58.4172</v>
      </c>
      <c r="L83" s="35">
        <f t="shared" si="17"/>
        <v>519.264</v>
      </c>
      <c r="M83" s="24">
        <f t="shared" si="18"/>
        <v>22.7178</v>
      </c>
      <c r="N83" s="27">
        <f t="shared" si="19"/>
        <v>418.27</v>
      </c>
      <c r="O83" s="27">
        <f t="shared" si="26"/>
        <v>54</v>
      </c>
      <c r="P83" s="27">
        <f t="shared" si="20"/>
        <v>159</v>
      </c>
      <c r="Q83" s="27">
        <f t="shared" si="27"/>
        <v>1231.669</v>
      </c>
      <c r="R83" s="24">
        <v>0</v>
      </c>
      <c r="S83" s="24">
        <f t="shared" si="21"/>
        <v>259.63</v>
      </c>
      <c r="T83" s="24">
        <f t="shared" si="22"/>
        <v>9.74</v>
      </c>
      <c r="U83" s="27">
        <f t="shared" si="23"/>
        <v>104.57</v>
      </c>
      <c r="V83" s="27">
        <f t="shared" si="28"/>
        <v>54</v>
      </c>
      <c r="W83" s="27">
        <f t="shared" si="24"/>
        <v>159</v>
      </c>
      <c r="X83" s="24">
        <f t="shared" si="29"/>
        <v>586.94</v>
      </c>
      <c r="Y83" s="24">
        <f t="shared" si="25"/>
        <v>1818.609</v>
      </c>
      <c r="Z83" s="24"/>
      <c r="AD83" s="127"/>
    </row>
    <row r="84" s="9" customFormat="1" ht="20" customHeight="1" spans="1:30">
      <c r="A84" s="23">
        <f t="shared" si="15"/>
        <v>81</v>
      </c>
      <c r="B84" s="39" t="s">
        <v>137</v>
      </c>
      <c r="C84" s="25" t="s">
        <v>242</v>
      </c>
      <c r="D84" s="24" t="s">
        <v>243</v>
      </c>
      <c r="E84" s="24">
        <v>3245.4</v>
      </c>
      <c r="F84" s="24">
        <f>VLOOKUP(C84,'[1]9月'!$B:$Q,16,0)</f>
        <v>3245.4</v>
      </c>
      <c r="G84" s="24">
        <v>3245.4</v>
      </c>
      <c r="H84" s="27">
        <v>5228.42</v>
      </c>
      <c r="I84" s="27">
        <v>108</v>
      </c>
      <c r="J84" s="27">
        <v>3180</v>
      </c>
      <c r="K84" s="34">
        <f t="shared" si="16"/>
        <v>58.4172</v>
      </c>
      <c r="L84" s="35">
        <f t="shared" si="17"/>
        <v>519.264</v>
      </c>
      <c r="M84" s="24">
        <f t="shared" si="18"/>
        <v>22.7178</v>
      </c>
      <c r="N84" s="27">
        <f t="shared" si="19"/>
        <v>418.27</v>
      </c>
      <c r="O84" s="27">
        <f t="shared" si="26"/>
        <v>54</v>
      </c>
      <c r="P84" s="27">
        <f t="shared" si="20"/>
        <v>159</v>
      </c>
      <c r="Q84" s="27">
        <f t="shared" si="27"/>
        <v>1231.669</v>
      </c>
      <c r="R84" s="24">
        <v>0</v>
      </c>
      <c r="S84" s="24">
        <f t="shared" si="21"/>
        <v>259.63</v>
      </c>
      <c r="T84" s="24">
        <f t="shared" si="22"/>
        <v>9.74</v>
      </c>
      <c r="U84" s="27">
        <f t="shared" si="23"/>
        <v>104.57</v>
      </c>
      <c r="V84" s="27">
        <f t="shared" si="28"/>
        <v>54</v>
      </c>
      <c r="W84" s="27">
        <f t="shared" si="24"/>
        <v>159</v>
      </c>
      <c r="X84" s="24">
        <f t="shared" si="29"/>
        <v>586.94</v>
      </c>
      <c r="Y84" s="24">
        <f t="shared" si="25"/>
        <v>1818.609</v>
      </c>
      <c r="Z84" s="24"/>
      <c r="AD84" s="127"/>
    </row>
    <row r="85" s="9" customFormat="1" ht="20" customHeight="1" spans="1:30">
      <c r="A85" s="23">
        <f t="shared" si="15"/>
        <v>82</v>
      </c>
      <c r="B85" s="39" t="s">
        <v>140</v>
      </c>
      <c r="C85" s="25" t="s">
        <v>244</v>
      </c>
      <c r="D85" s="24" t="s">
        <v>245</v>
      </c>
      <c r="E85" s="24">
        <v>3245.4</v>
      </c>
      <c r="F85" s="24">
        <f>VLOOKUP(C85,'[1]9月'!$B:$Q,16,0)</f>
        <v>3245.4</v>
      </c>
      <c r="G85" s="24">
        <v>3245.4</v>
      </c>
      <c r="H85" s="27">
        <v>5228.42</v>
      </c>
      <c r="I85" s="27">
        <v>108</v>
      </c>
      <c r="J85" s="27">
        <v>3180</v>
      </c>
      <c r="K85" s="34">
        <f t="shared" si="16"/>
        <v>58.4172</v>
      </c>
      <c r="L85" s="35">
        <f t="shared" si="17"/>
        <v>519.264</v>
      </c>
      <c r="M85" s="24">
        <f t="shared" si="18"/>
        <v>22.7178</v>
      </c>
      <c r="N85" s="27">
        <f t="shared" si="19"/>
        <v>418.27</v>
      </c>
      <c r="O85" s="27">
        <f t="shared" si="26"/>
        <v>54</v>
      </c>
      <c r="P85" s="27">
        <f t="shared" si="20"/>
        <v>159</v>
      </c>
      <c r="Q85" s="27">
        <f t="shared" si="27"/>
        <v>1231.669</v>
      </c>
      <c r="R85" s="24">
        <v>0</v>
      </c>
      <c r="S85" s="24">
        <f t="shared" si="21"/>
        <v>259.63</v>
      </c>
      <c r="T85" s="24">
        <f t="shared" si="22"/>
        <v>9.74</v>
      </c>
      <c r="U85" s="27">
        <f t="shared" si="23"/>
        <v>104.57</v>
      </c>
      <c r="V85" s="27">
        <f t="shared" si="28"/>
        <v>54</v>
      </c>
      <c r="W85" s="27">
        <f t="shared" si="24"/>
        <v>159</v>
      </c>
      <c r="X85" s="24">
        <f t="shared" si="29"/>
        <v>586.94</v>
      </c>
      <c r="Y85" s="24">
        <f t="shared" si="25"/>
        <v>1818.609</v>
      </c>
      <c r="Z85" s="24"/>
      <c r="AD85" s="127"/>
    </row>
    <row r="86" s="9" customFormat="1" ht="20" customHeight="1" spans="1:30">
      <c r="A86" s="23">
        <f t="shared" si="15"/>
        <v>83</v>
      </c>
      <c r="B86" s="39" t="s">
        <v>140</v>
      </c>
      <c r="C86" s="25" t="s">
        <v>246</v>
      </c>
      <c r="D86" s="24" t="s">
        <v>247</v>
      </c>
      <c r="E86" s="24">
        <v>3245.4</v>
      </c>
      <c r="F86" s="24">
        <f>VLOOKUP(C86,'[1]9月'!$B:$Q,16,0)</f>
        <v>3245.4</v>
      </c>
      <c r="G86" s="24">
        <v>3245.4</v>
      </c>
      <c r="H86" s="27">
        <v>5228.42</v>
      </c>
      <c r="I86" s="27">
        <v>108</v>
      </c>
      <c r="J86" s="27">
        <v>4180</v>
      </c>
      <c r="K86" s="34">
        <f t="shared" si="16"/>
        <v>58.4172</v>
      </c>
      <c r="L86" s="35">
        <f t="shared" si="17"/>
        <v>519.264</v>
      </c>
      <c r="M86" s="24">
        <f t="shared" si="18"/>
        <v>22.7178</v>
      </c>
      <c r="N86" s="27">
        <f t="shared" si="19"/>
        <v>418.27</v>
      </c>
      <c r="O86" s="27">
        <f t="shared" si="26"/>
        <v>54</v>
      </c>
      <c r="P86" s="27">
        <f t="shared" si="20"/>
        <v>209</v>
      </c>
      <c r="Q86" s="27">
        <f t="shared" si="27"/>
        <v>1281.669</v>
      </c>
      <c r="R86" s="24">
        <v>0</v>
      </c>
      <c r="S86" s="24">
        <f t="shared" si="21"/>
        <v>259.63</v>
      </c>
      <c r="T86" s="24">
        <f t="shared" si="22"/>
        <v>9.74</v>
      </c>
      <c r="U86" s="27">
        <f t="shared" si="23"/>
        <v>104.57</v>
      </c>
      <c r="V86" s="27">
        <f t="shared" si="28"/>
        <v>54</v>
      </c>
      <c r="W86" s="27">
        <f t="shared" si="24"/>
        <v>209</v>
      </c>
      <c r="X86" s="24">
        <f t="shared" si="29"/>
        <v>636.94</v>
      </c>
      <c r="Y86" s="24">
        <f t="shared" si="25"/>
        <v>1918.609</v>
      </c>
      <c r="Z86" s="24"/>
      <c r="AD86" s="127"/>
    </row>
    <row r="87" s="9" customFormat="1" ht="20" customHeight="1" spans="1:30">
      <c r="A87" s="23">
        <f t="shared" si="15"/>
        <v>84</v>
      </c>
      <c r="B87" s="39" t="s">
        <v>140</v>
      </c>
      <c r="C87" s="25" t="s">
        <v>248</v>
      </c>
      <c r="D87" s="24" t="s">
        <v>249</v>
      </c>
      <c r="E87" s="24">
        <v>3245.4</v>
      </c>
      <c r="F87" s="24">
        <f>VLOOKUP(C87,'[1]9月'!$B:$Q,16,0)</f>
        <v>3245.4</v>
      </c>
      <c r="G87" s="24">
        <v>3245.4</v>
      </c>
      <c r="H87" s="27">
        <v>5228.42</v>
      </c>
      <c r="I87" s="27">
        <v>108</v>
      </c>
      <c r="J87" s="27">
        <v>4180</v>
      </c>
      <c r="K87" s="34">
        <f t="shared" si="16"/>
        <v>58.4172</v>
      </c>
      <c r="L87" s="35">
        <f t="shared" si="17"/>
        <v>519.264</v>
      </c>
      <c r="M87" s="24">
        <f t="shared" si="18"/>
        <v>22.7178</v>
      </c>
      <c r="N87" s="27">
        <f t="shared" si="19"/>
        <v>418.27</v>
      </c>
      <c r="O87" s="27">
        <f t="shared" si="26"/>
        <v>54</v>
      </c>
      <c r="P87" s="27">
        <f t="shared" si="20"/>
        <v>209</v>
      </c>
      <c r="Q87" s="27">
        <f t="shared" si="27"/>
        <v>1281.669</v>
      </c>
      <c r="R87" s="24">
        <v>0</v>
      </c>
      <c r="S87" s="24">
        <f t="shared" si="21"/>
        <v>259.63</v>
      </c>
      <c r="T87" s="24">
        <f t="shared" si="22"/>
        <v>9.74</v>
      </c>
      <c r="U87" s="27">
        <f t="shared" si="23"/>
        <v>104.57</v>
      </c>
      <c r="V87" s="27">
        <f t="shared" si="28"/>
        <v>54</v>
      </c>
      <c r="W87" s="27">
        <f t="shared" si="24"/>
        <v>209</v>
      </c>
      <c r="X87" s="24">
        <f t="shared" si="29"/>
        <v>636.94</v>
      </c>
      <c r="Y87" s="24">
        <f t="shared" si="25"/>
        <v>1918.609</v>
      </c>
      <c r="Z87" s="24"/>
      <c r="AD87" s="127"/>
    </row>
    <row r="88" s="9" customFormat="1" ht="20" customHeight="1" spans="1:30">
      <c r="A88" s="23">
        <f t="shared" si="15"/>
        <v>85</v>
      </c>
      <c r="B88" s="39" t="s">
        <v>140</v>
      </c>
      <c r="C88" s="25" t="s">
        <v>250</v>
      </c>
      <c r="D88" s="24" t="s">
        <v>251</v>
      </c>
      <c r="E88" s="24">
        <v>3245.4</v>
      </c>
      <c r="F88" s="24">
        <f>VLOOKUP(C88,'[1]9月'!$B:$Q,16,0)</f>
        <v>3245.4</v>
      </c>
      <c r="G88" s="24">
        <v>3245.4</v>
      </c>
      <c r="H88" s="27">
        <v>5228.42</v>
      </c>
      <c r="I88" s="27">
        <v>108</v>
      </c>
      <c r="J88" s="27">
        <v>3180</v>
      </c>
      <c r="K88" s="34">
        <f t="shared" si="16"/>
        <v>58.4172</v>
      </c>
      <c r="L88" s="35">
        <f t="shared" si="17"/>
        <v>519.264</v>
      </c>
      <c r="M88" s="24">
        <f t="shared" si="18"/>
        <v>22.7178</v>
      </c>
      <c r="N88" s="27">
        <f t="shared" si="19"/>
        <v>418.27</v>
      </c>
      <c r="O88" s="27">
        <f t="shared" si="26"/>
        <v>54</v>
      </c>
      <c r="P88" s="27">
        <f t="shared" si="20"/>
        <v>159</v>
      </c>
      <c r="Q88" s="27">
        <f t="shared" si="27"/>
        <v>1231.669</v>
      </c>
      <c r="R88" s="24">
        <v>0</v>
      </c>
      <c r="S88" s="24">
        <f t="shared" si="21"/>
        <v>259.63</v>
      </c>
      <c r="T88" s="24">
        <f t="shared" si="22"/>
        <v>9.74</v>
      </c>
      <c r="U88" s="27">
        <f t="shared" si="23"/>
        <v>104.57</v>
      </c>
      <c r="V88" s="27">
        <f t="shared" si="28"/>
        <v>54</v>
      </c>
      <c r="W88" s="27">
        <f t="shared" si="24"/>
        <v>159</v>
      </c>
      <c r="X88" s="24">
        <f t="shared" si="29"/>
        <v>586.94</v>
      </c>
      <c r="Y88" s="24">
        <f t="shared" si="25"/>
        <v>1818.609</v>
      </c>
      <c r="Z88" s="24"/>
      <c r="AD88" s="127"/>
    </row>
    <row r="89" s="9" customFormat="1" ht="20" customHeight="1" spans="1:30">
      <c r="A89" s="23">
        <f t="shared" si="15"/>
        <v>86</v>
      </c>
      <c r="B89" s="39" t="s">
        <v>140</v>
      </c>
      <c r="C89" s="25" t="s">
        <v>252</v>
      </c>
      <c r="D89" s="24" t="s">
        <v>253</v>
      </c>
      <c r="E89" s="24">
        <v>3245.4</v>
      </c>
      <c r="F89" s="24">
        <f>VLOOKUP(C89,'[1]9月'!$B:$Q,16,0)</f>
        <v>3245.4</v>
      </c>
      <c r="G89" s="24">
        <v>3245.4</v>
      </c>
      <c r="H89" s="27">
        <v>5228.42</v>
      </c>
      <c r="I89" s="27">
        <v>108</v>
      </c>
      <c r="J89" s="27">
        <v>0</v>
      </c>
      <c r="K89" s="34">
        <f t="shared" si="16"/>
        <v>58.4172</v>
      </c>
      <c r="L89" s="35">
        <f t="shared" si="17"/>
        <v>519.264</v>
      </c>
      <c r="M89" s="24">
        <f t="shared" si="18"/>
        <v>22.7178</v>
      </c>
      <c r="N89" s="27">
        <f t="shared" si="19"/>
        <v>418.27</v>
      </c>
      <c r="O89" s="27">
        <f t="shared" si="26"/>
        <v>54</v>
      </c>
      <c r="P89" s="27">
        <f t="shared" si="20"/>
        <v>0</v>
      </c>
      <c r="Q89" s="27">
        <f t="shared" si="27"/>
        <v>1072.669</v>
      </c>
      <c r="R89" s="24">
        <v>0</v>
      </c>
      <c r="S89" s="24">
        <f t="shared" si="21"/>
        <v>259.63</v>
      </c>
      <c r="T89" s="24">
        <f t="shared" si="22"/>
        <v>9.74</v>
      </c>
      <c r="U89" s="27">
        <f t="shared" si="23"/>
        <v>104.57</v>
      </c>
      <c r="V89" s="27">
        <f t="shared" si="28"/>
        <v>54</v>
      </c>
      <c r="W89" s="27">
        <f t="shared" si="24"/>
        <v>0</v>
      </c>
      <c r="X89" s="24">
        <f t="shared" si="29"/>
        <v>427.94</v>
      </c>
      <c r="Y89" s="24">
        <f t="shared" si="25"/>
        <v>1500.609</v>
      </c>
      <c r="Z89" s="24"/>
      <c r="AD89" s="127"/>
    </row>
    <row r="90" s="9" customFormat="1" ht="20" customHeight="1" spans="1:30">
      <c r="A90" s="23">
        <f t="shared" si="15"/>
        <v>87</v>
      </c>
      <c r="B90" s="39" t="s">
        <v>140</v>
      </c>
      <c r="C90" s="25" t="s">
        <v>254</v>
      </c>
      <c r="D90" s="24" t="s">
        <v>255</v>
      </c>
      <c r="E90" s="24">
        <v>3245.4</v>
      </c>
      <c r="F90" s="24">
        <f>VLOOKUP(C90,'[1]9月'!$B:$Q,16,0)</f>
        <v>3245.4</v>
      </c>
      <c r="G90" s="24">
        <v>3245.4</v>
      </c>
      <c r="H90" s="27">
        <v>5228.42</v>
      </c>
      <c r="I90" s="27">
        <v>108</v>
      </c>
      <c r="J90" s="27">
        <v>4180</v>
      </c>
      <c r="K90" s="34">
        <f t="shared" si="16"/>
        <v>58.4172</v>
      </c>
      <c r="L90" s="35">
        <f t="shared" si="17"/>
        <v>519.264</v>
      </c>
      <c r="M90" s="24">
        <f t="shared" si="18"/>
        <v>22.7178</v>
      </c>
      <c r="N90" s="27">
        <f t="shared" si="19"/>
        <v>418.27</v>
      </c>
      <c r="O90" s="27">
        <f t="shared" si="26"/>
        <v>54</v>
      </c>
      <c r="P90" s="27">
        <f t="shared" si="20"/>
        <v>209</v>
      </c>
      <c r="Q90" s="27">
        <f t="shared" si="27"/>
        <v>1281.669</v>
      </c>
      <c r="R90" s="24">
        <v>0</v>
      </c>
      <c r="S90" s="24">
        <f t="shared" si="21"/>
        <v>259.63</v>
      </c>
      <c r="T90" s="24">
        <f t="shared" si="22"/>
        <v>9.74</v>
      </c>
      <c r="U90" s="27">
        <f t="shared" si="23"/>
        <v>104.57</v>
      </c>
      <c r="V90" s="27">
        <f t="shared" si="28"/>
        <v>54</v>
      </c>
      <c r="W90" s="27">
        <f t="shared" si="24"/>
        <v>209</v>
      </c>
      <c r="X90" s="24">
        <f t="shared" si="29"/>
        <v>636.94</v>
      </c>
      <c r="Y90" s="24">
        <f t="shared" si="25"/>
        <v>1918.609</v>
      </c>
      <c r="Z90" s="24"/>
      <c r="AD90" s="127"/>
    </row>
    <row r="91" s="9" customFormat="1" ht="20" customHeight="1" spans="1:30">
      <c r="A91" s="23">
        <f t="shared" si="15"/>
        <v>88</v>
      </c>
      <c r="B91" s="39" t="s">
        <v>140</v>
      </c>
      <c r="C91" s="25" t="s">
        <v>256</v>
      </c>
      <c r="D91" s="266" t="s">
        <v>257</v>
      </c>
      <c r="E91" s="24">
        <v>3245.4</v>
      </c>
      <c r="F91" s="24">
        <f>VLOOKUP(C91,'[1]9月'!$B:$Q,16,0)</f>
        <v>3245.4</v>
      </c>
      <c r="G91" s="24">
        <v>3245.4</v>
      </c>
      <c r="H91" s="27">
        <v>5228.42</v>
      </c>
      <c r="I91" s="27">
        <v>108</v>
      </c>
      <c r="J91" s="27">
        <v>1790</v>
      </c>
      <c r="K91" s="34">
        <f t="shared" si="16"/>
        <v>58.4172</v>
      </c>
      <c r="L91" s="35">
        <f t="shared" si="17"/>
        <v>519.264</v>
      </c>
      <c r="M91" s="24">
        <f t="shared" si="18"/>
        <v>22.7178</v>
      </c>
      <c r="N91" s="27">
        <f t="shared" si="19"/>
        <v>418.27</v>
      </c>
      <c r="O91" s="27">
        <f t="shared" si="26"/>
        <v>54</v>
      </c>
      <c r="P91" s="27">
        <f t="shared" si="20"/>
        <v>89.5</v>
      </c>
      <c r="Q91" s="27">
        <f t="shared" si="27"/>
        <v>1162.169</v>
      </c>
      <c r="R91" s="24">
        <v>0</v>
      </c>
      <c r="S91" s="24">
        <f t="shared" si="21"/>
        <v>259.63</v>
      </c>
      <c r="T91" s="24">
        <f t="shared" si="22"/>
        <v>9.74</v>
      </c>
      <c r="U91" s="27">
        <f t="shared" si="23"/>
        <v>104.57</v>
      </c>
      <c r="V91" s="27">
        <f t="shared" si="28"/>
        <v>54</v>
      </c>
      <c r="W91" s="27">
        <f t="shared" si="24"/>
        <v>89.5</v>
      </c>
      <c r="X91" s="24">
        <f t="shared" si="29"/>
        <v>517.44</v>
      </c>
      <c r="Y91" s="24">
        <f t="shared" si="25"/>
        <v>1679.609</v>
      </c>
      <c r="Z91" s="24"/>
      <c r="AD91" s="127"/>
    </row>
    <row r="92" s="9" customFormat="1" ht="20" customHeight="1" spans="1:30">
      <c r="A92" s="23">
        <f t="shared" si="15"/>
        <v>89</v>
      </c>
      <c r="B92" s="39" t="s">
        <v>258</v>
      </c>
      <c r="C92" s="25" t="s">
        <v>259</v>
      </c>
      <c r="D92" s="24" t="s">
        <v>260</v>
      </c>
      <c r="E92" s="24">
        <v>3245.4</v>
      </c>
      <c r="F92" s="24">
        <f>VLOOKUP(C92,'[1]9月'!$B:$Q,16,0)</f>
        <v>3245.4</v>
      </c>
      <c r="G92" s="24">
        <v>3245.4</v>
      </c>
      <c r="H92" s="27">
        <v>5228.42</v>
      </c>
      <c r="I92" s="27">
        <v>108</v>
      </c>
      <c r="J92" s="27">
        <v>3180</v>
      </c>
      <c r="K92" s="34">
        <f t="shared" si="16"/>
        <v>58.4172</v>
      </c>
      <c r="L92" s="35">
        <f t="shared" si="17"/>
        <v>519.264</v>
      </c>
      <c r="M92" s="24">
        <f t="shared" si="18"/>
        <v>22.7178</v>
      </c>
      <c r="N92" s="27">
        <f t="shared" si="19"/>
        <v>418.27</v>
      </c>
      <c r="O92" s="27">
        <f t="shared" si="26"/>
        <v>54</v>
      </c>
      <c r="P92" s="27">
        <f t="shared" si="20"/>
        <v>159</v>
      </c>
      <c r="Q92" s="27">
        <f t="shared" si="27"/>
        <v>1231.669</v>
      </c>
      <c r="R92" s="24">
        <v>0</v>
      </c>
      <c r="S92" s="24">
        <f t="shared" si="21"/>
        <v>259.63</v>
      </c>
      <c r="T92" s="24">
        <f t="shared" si="22"/>
        <v>9.74</v>
      </c>
      <c r="U92" s="27">
        <f t="shared" si="23"/>
        <v>104.57</v>
      </c>
      <c r="V92" s="27">
        <f t="shared" si="28"/>
        <v>54</v>
      </c>
      <c r="W92" s="27">
        <f t="shared" si="24"/>
        <v>159</v>
      </c>
      <c r="X92" s="24">
        <f t="shared" si="29"/>
        <v>586.94</v>
      </c>
      <c r="Y92" s="24">
        <f t="shared" si="25"/>
        <v>1818.609</v>
      </c>
      <c r="Z92" s="24"/>
      <c r="AD92" s="127"/>
    </row>
    <row r="93" s="9" customFormat="1" ht="20" customHeight="1" spans="1:30">
      <c r="A93" s="23">
        <f t="shared" si="15"/>
        <v>90</v>
      </c>
      <c r="B93" s="39" t="s">
        <v>137</v>
      </c>
      <c r="C93" s="25" t="s">
        <v>261</v>
      </c>
      <c r="D93" s="24" t="s">
        <v>262</v>
      </c>
      <c r="E93" s="24">
        <v>3245.4</v>
      </c>
      <c r="F93" s="24">
        <f>VLOOKUP(C93,'[1]9月'!$B:$Q,16,0)</f>
        <v>3245.4</v>
      </c>
      <c r="G93" s="24">
        <v>3245.4</v>
      </c>
      <c r="H93" s="27">
        <v>5228.42</v>
      </c>
      <c r="I93" s="27">
        <v>108</v>
      </c>
      <c r="J93" s="27">
        <v>3180</v>
      </c>
      <c r="K93" s="34">
        <f t="shared" si="16"/>
        <v>58.4172</v>
      </c>
      <c r="L93" s="35">
        <f t="shared" si="17"/>
        <v>519.264</v>
      </c>
      <c r="M93" s="24">
        <f t="shared" si="18"/>
        <v>22.7178</v>
      </c>
      <c r="N93" s="27">
        <f t="shared" si="19"/>
        <v>418.27</v>
      </c>
      <c r="O93" s="27">
        <f t="shared" si="26"/>
        <v>54</v>
      </c>
      <c r="P93" s="27">
        <f t="shared" si="20"/>
        <v>159</v>
      </c>
      <c r="Q93" s="27">
        <f t="shared" si="27"/>
        <v>1231.669</v>
      </c>
      <c r="R93" s="24">
        <v>0</v>
      </c>
      <c r="S93" s="24">
        <f t="shared" si="21"/>
        <v>259.63</v>
      </c>
      <c r="T93" s="24">
        <f t="shared" si="22"/>
        <v>9.74</v>
      </c>
      <c r="U93" s="27">
        <f t="shared" si="23"/>
        <v>104.57</v>
      </c>
      <c r="V93" s="27">
        <f t="shared" si="28"/>
        <v>54</v>
      </c>
      <c r="W93" s="27">
        <f t="shared" si="24"/>
        <v>159</v>
      </c>
      <c r="X93" s="24">
        <f t="shared" si="29"/>
        <v>586.94</v>
      </c>
      <c r="Y93" s="24">
        <f t="shared" si="25"/>
        <v>1818.609</v>
      </c>
      <c r="Z93" s="24"/>
      <c r="AD93" s="127"/>
    </row>
    <row r="94" s="9" customFormat="1" ht="20" customHeight="1" spans="1:30">
      <c r="A94" s="23">
        <f t="shared" si="15"/>
        <v>91</v>
      </c>
      <c r="B94" s="39" t="s">
        <v>140</v>
      </c>
      <c r="C94" s="25" t="s">
        <v>263</v>
      </c>
      <c r="D94" s="24" t="s">
        <v>264</v>
      </c>
      <c r="E94" s="24">
        <v>3245.4</v>
      </c>
      <c r="F94" s="24">
        <f>VLOOKUP(C94,'[1]9月'!$B:$Q,16,0)</f>
        <v>3245.4</v>
      </c>
      <c r="G94" s="24">
        <v>3245.4</v>
      </c>
      <c r="H94" s="27">
        <v>5228.42</v>
      </c>
      <c r="I94" s="27">
        <v>108</v>
      </c>
      <c r="J94" s="27">
        <v>3180</v>
      </c>
      <c r="K94" s="34">
        <f t="shared" si="16"/>
        <v>58.4172</v>
      </c>
      <c r="L94" s="35">
        <f t="shared" si="17"/>
        <v>519.264</v>
      </c>
      <c r="M94" s="24">
        <f t="shared" si="18"/>
        <v>22.7178</v>
      </c>
      <c r="N94" s="27">
        <f t="shared" si="19"/>
        <v>418.27</v>
      </c>
      <c r="O94" s="27">
        <f t="shared" si="26"/>
        <v>54</v>
      </c>
      <c r="P94" s="27">
        <f t="shared" si="20"/>
        <v>159</v>
      </c>
      <c r="Q94" s="27">
        <f t="shared" si="27"/>
        <v>1231.669</v>
      </c>
      <c r="R94" s="24">
        <v>0</v>
      </c>
      <c r="S94" s="24">
        <f t="shared" si="21"/>
        <v>259.63</v>
      </c>
      <c r="T94" s="24">
        <f t="shared" si="22"/>
        <v>9.74</v>
      </c>
      <c r="U94" s="27">
        <f t="shared" si="23"/>
        <v>104.57</v>
      </c>
      <c r="V94" s="27">
        <f t="shared" si="28"/>
        <v>54</v>
      </c>
      <c r="W94" s="27">
        <f t="shared" si="24"/>
        <v>159</v>
      </c>
      <c r="X94" s="24">
        <f t="shared" si="29"/>
        <v>586.94</v>
      </c>
      <c r="Y94" s="24">
        <f t="shared" si="25"/>
        <v>1818.609</v>
      </c>
      <c r="Z94" s="24"/>
      <c r="AD94" s="127"/>
    </row>
    <row r="95" s="9" customFormat="1" ht="20" customHeight="1" spans="1:30">
      <c r="A95" s="23">
        <f t="shared" si="15"/>
        <v>92</v>
      </c>
      <c r="B95" s="39" t="s">
        <v>140</v>
      </c>
      <c r="C95" s="25" t="s">
        <v>265</v>
      </c>
      <c r="D95" s="24" t="s">
        <v>266</v>
      </c>
      <c r="E95" s="24">
        <v>3245.4</v>
      </c>
      <c r="F95" s="24">
        <f>VLOOKUP(C95,'[1]9月'!$B:$Q,16,0)</f>
        <v>3245.4</v>
      </c>
      <c r="G95" s="24">
        <v>3245.4</v>
      </c>
      <c r="H95" s="27">
        <v>5228.42</v>
      </c>
      <c r="I95" s="27">
        <v>108</v>
      </c>
      <c r="J95" s="27">
        <v>3180</v>
      </c>
      <c r="K95" s="34">
        <f t="shared" si="16"/>
        <v>58.4172</v>
      </c>
      <c r="L95" s="35">
        <f t="shared" si="17"/>
        <v>519.264</v>
      </c>
      <c r="M95" s="24">
        <f t="shared" si="18"/>
        <v>22.7178</v>
      </c>
      <c r="N95" s="27">
        <f t="shared" si="19"/>
        <v>418.27</v>
      </c>
      <c r="O95" s="27">
        <f t="shared" si="26"/>
        <v>54</v>
      </c>
      <c r="P95" s="27">
        <f t="shared" si="20"/>
        <v>159</v>
      </c>
      <c r="Q95" s="27">
        <f t="shared" si="27"/>
        <v>1231.669</v>
      </c>
      <c r="R95" s="24">
        <v>0</v>
      </c>
      <c r="S95" s="24">
        <f t="shared" si="21"/>
        <v>259.63</v>
      </c>
      <c r="T95" s="24">
        <f t="shared" si="22"/>
        <v>9.74</v>
      </c>
      <c r="U95" s="27">
        <f t="shared" si="23"/>
        <v>104.57</v>
      </c>
      <c r="V95" s="27">
        <f t="shared" si="28"/>
        <v>54</v>
      </c>
      <c r="W95" s="27">
        <f t="shared" si="24"/>
        <v>159</v>
      </c>
      <c r="X95" s="24">
        <f t="shared" si="29"/>
        <v>586.94</v>
      </c>
      <c r="Y95" s="24">
        <f t="shared" si="25"/>
        <v>1818.609</v>
      </c>
      <c r="Z95" s="24"/>
      <c r="AD95" s="127"/>
    </row>
    <row r="96" s="9" customFormat="1" ht="20" customHeight="1" spans="1:30">
      <c r="A96" s="23">
        <f t="shared" si="15"/>
        <v>93</v>
      </c>
      <c r="B96" s="39" t="s">
        <v>140</v>
      </c>
      <c r="C96" s="25" t="s">
        <v>267</v>
      </c>
      <c r="D96" s="24" t="s">
        <v>268</v>
      </c>
      <c r="E96" s="24">
        <v>3245.4</v>
      </c>
      <c r="F96" s="24">
        <f>VLOOKUP(C96,'[1]9月'!$B:$Q,16,0)</f>
        <v>3245.4</v>
      </c>
      <c r="G96" s="24">
        <v>3245.4</v>
      </c>
      <c r="H96" s="27">
        <v>5228.42</v>
      </c>
      <c r="I96" s="27">
        <v>108</v>
      </c>
      <c r="J96" s="27">
        <v>3180</v>
      </c>
      <c r="K96" s="34">
        <f t="shared" si="16"/>
        <v>58.4172</v>
      </c>
      <c r="L96" s="35">
        <f t="shared" si="17"/>
        <v>519.264</v>
      </c>
      <c r="M96" s="24">
        <f t="shared" si="18"/>
        <v>22.7178</v>
      </c>
      <c r="N96" s="27">
        <f t="shared" si="19"/>
        <v>418.27</v>
      </c>
      <c r="O96" s="27">
        <f t="shared" si="26"/>
        <v>54</v>
      </c>
      <c r="P96" s="27">
        <f t="shared" si="20"/>
        <v>159</v>
      </c>
      <c r="Q96" s="27">
        <f t="shared" si="27"/>
        <v>1231.669</v>
      </c>
      <c r="R96" s="24">
        <v>0</v>
      </c>
      <c r="S96" s="24">
        <f t="shared" si="21"/>
        <v>259.63</v>
      </c>
      <c r="T96" s="24">
        <f t="shared" si="22"/>
        <v>9.74</v>
      </c>
      <c r="U96" s="27">
        <f t="shared" si="23"/>
        <v>104.57</v>
      </c>
      <c r="V96" s="27">
        <f t="shared" si="28"/>
        <v>54</v>
      </c>
      <c r="W96" s="27">
        <f t="shared" si="24"/>
        <v>159</v>
      </c>
      <c r="X96" s="24">
        <f t="shared" si="29"/>
        <v>586.94</v>
      </c>
      <c r="Y96" s="24">
        <f t="shared" si="25"/>
        <v>1818.609</v>
      </c>
      <c r="Z96" s="24"/>
      <c r="AD96" s="127"/>
    </row>
    <row r="97" s="9" customFormat="1" ht="20" customHeight="1" spans="1:30">
      <c r="A97" s="23">
        <f t="shared" si="15"/>
        <v>94</v>
      </c>
      <c r="B97" s="39" t="s">
        <v>140</v>
      </c>
      <c r="C97" s="29" t="s">
        <v>269</v>
      </c>
      <c r="D97" s="30" t="s">
        <v>270</v>
      </c>
      <c r="E97" s="24">
        <v>3245.4</v>
      </c>
      <c r="F97" s="24">
        <f>VLOOKUP(C97,'[1]9月'!$B:$Q,16,0)</f>
        <v>3245.4</v>
      </c>
      <c r="G97" s="24">
        <v>3245.4</v>
      </c>
      <c r="H97" s="27">
        <v>5228.42</v>
      </c>
      <c r="I97" s="27">
        <v>108</v>
      </c>
      <c r="J97" s="27">
        <v>3180</v>
      </c>
      <c r="K97" s="34">
        <f t="shared" si="16"/>
        <v>58.4172</v>
      </c>
      <c r="L97" s="35">
        <f t="shared" si="17"/>
        <v>519.264</v>
      </c>
      <c r="M97" s="24">
        <f t="shared" si="18"/>
        <v>22.7178</v>
      </c>
      <c r="N97" s="27">
        <f t="shared" si="19"/>
        <v>418.27</v>
      </c>
      <c r="O97" s="27">
        <f t="shared" si="26"/>
        <v>54</v>
      </c>
      <c r="P97" s="27">
        <f t="shared" si="20"/>
        <v>159</v>
      </c>
      <c r="Q97" s="27">
        <f t="shared" si="27"/>
        <v>1231.669</v>
      </c>
      <c r="R97" s="24">
        <v>0</v>
      </c>
      <c r="S97" s="24">
        <f t="shared" si="21"/>
        <v>259.63</v>
      </c>
      <c r="T97" s="24">
        <f t="shared" si="22"/>
        <v>9.74</v>
      </c>
      <c r="U97" s="27">
        <f t="shared" si="23"/>
        <v>104.57</v>
      </c>
      <c r="V97" s="27">
        <f t="shared" si="28"/>
        <v>54</v>
      </c>
      <c r="W97" s="27">
        <f t="shared" si="24"/>
        <v>159</v>
      </c>
      <c r="X97" s="24">
        <f t="shared" si="29"/>
        <v>586.94</v>
      </c>
      <c r="Y97" s="24">
        <f t="shared" si="25"/>
        <v>1818.609</v>
      </c>
      <c r="Z97" s="24"/>
      <c r="AD97" s="127"/>
    </row>
    <row r="98" s="9" customFormat="1" ht="20" customHeight="1" spans="1:30">
      <c r="A98" s="23">
        <f t="shared" si="15"/>
        <v>95</v>
      </c>
      <c r="B98" s="39" t="s">
        <v>140</v>
      </c>
      <c r="C98" s="29" t="s">
        <v>271</v>
      </c>
      <c r="D98" s="30" t="s">
        <v>272</v>
      </c>
      <c r="E98" s="24">
        <v>3245.4</v>
      </c>
      <c r="F98" s="24">
        <f>VLOOKUP(C98,'[1]9月'!$B:$Q,16,0)</f>
        <v>3245.4</v>
      </c>
      <c r="G98" s="24">
        <v>3245.4</v>
      </c>
      <c r="H98" s="27">
        <v>5228.42</v>
      </c>
      <c r="I98" s="27">
        <v>108</v>
      </c>
      <c r="J98" s="27">
        <v>3180</v>
      </c>
      <c r="K98" s="34">
        <f t="shared" si="16"/>
        <v>58.4172</v>
      </c>
      <c r="L98" s="35">
        <f t="shared" si="17"/>
        <v>519.264</v>
      </c>
      <c r="M98" s="24">
        <f t="shared" si="18"/>
        <v>22.7178</v>
      </c>
      <c r="N98" s="27">
        <f t="shared" si="19"/>
        <v>418.27</v>
      </c>
      <c r="O98" s="27">
        <f t="shared" si="26"/>
        <v>54</v>
      </c>
      <c r="P98" s="27">
        <f t="shared" si="20"/>
        <v>159</v>
      </c>
      <c r="Q98" s="27">
        <f t="shared" si="27"/>
        <v>1231.669</v>
      </c>
      <c r="R98" s="24">
        <v>0</v>
      </c>
      <c r="S98" s="24">
        <f t="shared" si="21"/>
        <v>259.63</v>
      </c>
      <c r="T98" s="24">
        <f t="shared" si="22"/>
        <v>9.74</v>
      </c>
      <c r="U98" s="27">
        <f t="shared" si="23"/>
        <v>104.57</v>
      </c>
      <c r="V98" s="27">
        <f t="shared" si="28"/>
        <v>54</v>
      </c>
      <c r="W98" s="27">
        <f t="shared" si="24"/>
        <v>159</v>
      </c>
      <c r="X98" s="24">
        <f t="shared" si="29"/>
        <v>586.94</v>
      </c>
      <c r="Y98" s="24">
        <f t="shared" si="25"/>
        <v>1818.609</v>
      </c>
      <c r="Z98" s="24"/>
      <c r="AD98" s="127"/>
    </row>
    <row r="99" s="9" customFormat="1" ht="20" customHeight="1" spans="1:30">
      <c r="A99" s="23">
        <f t="shared" si="15"/>
        <v>96</v>
      </c>
      <c r="B99" s="39" t="s">
        <v>140</v>
      </c>
      <c r="C99" s="29" t="s">
        <v>273</v>
      </c>
      <c r="D99" s="30" t="s">
        <v>274</v>
      </c>
      <c r="E99" s="24">
        <v>3245.4</v>
      </c>
      <c r="F99" s="24">
        <f>VLOOKUP(C99,'[1]9月'!$B:$Q,16,0)</f>
        <v>3245.4</v>
      </c>
      <c r="G99" s="24">
        <v>3245.4</v>
      </c>
      <c r="H99" s="27">
        <v>5228.42</v>
      </c>
      <c r="I99" s="27">
        <v>108</v>
      </c>
      <c r="J99" s="27">
        <v>1790</v>
      </c>
      <c r="K99" s="34">
        <f t="shared" si="16"/>
        <v>58.4172</v>
      </c>
      <c r="L99" s="35">
        <f t="shared" si="17"/>
        <v>519.264</v>
      </c>
      <c r="M99" s="24">
        <f t="shared" si="18"/>
        <v>22.7178</v>
      </c>
      <c r="N99" s="27">
        <f t="shared" si="19"/>
        <v>418.27</v>
      </c>
      <c r="O99" s="27">
        <f t="shared" si="26"/>
        <v>54</v>
      </c>
      <c r="P99" s="27">
        <f t="shared" si="20"/>
        <v>89.5</v>
      </c>
      <c r="Q99" s="27">
        <f t="shared" si="27"/>
        <v>1162.169</v>
      </c>
      <c r="R99" s="24">
        <v>0</v>
      </c>
      <c r="S99" s="24">
        <f t="shared" si="21"/>
        <v>259.63</v>
      </c>
      <c r="T99" s="24">
        <f t="shared" si="22"/>
        <v>9.74</v>
      </c>
      <c r="U99" s="27">
        <f t="shared" si="23"/>
        <v>104.57</v>
      </c>
      <c r="V99" s="27">
        <f t="shared" si="28"/>
        <v>54</v>
      </c>
      <c r="W99" s="27">
        <f t="shared" si="24"/>
        <v>89.5</v>
      </c>
      <c r="X99" s="24">
        <f t="shared" si="29"/>
        <v>517.44</v>
      </c>
      <c r="Y99" s="24">
        <f t="shared" si="25"/>
        <v>1679.609</v>
      </c>
      <c r="Z99" s="24"/>
      <c r="AD99" s="127"/>
    </row>
    <row r="100" s="9" customFormat="1" ht="20" customHeight="1" spans="1:30">
      <c r="A100" s="23">
        <f t="shared" si="15"/>
        <v>97</v>
      </c>
      <c r="B100" s="39" t="s">
        <v>140</v>
      </c>
      <c r="C100" s="29" t="s">
        <v>275</v>
      </c>
      <c r="D100" s="30" t="s">
        <v>276</v>
      </c>
      <c r="E100" s="24">
        <v>3245.4</v>
      </c>
      <c r="F100" s="24">
        <f>VLOOKUP(C100,'[1]9月'!$B:$Q,16,0)</f>
        <v>3245.4</v>
      </c>
      <c r="G100" s="24">
        <v>3245.4</v>
      </c>
      <c r="H100" s="27">
        <v>5228.42</v>
      </c>
      <c r="I100" s="27">
        <v>108</v>
      </c>
      <c r="J100" s="27">
        <v>3180</v>
      </c>
      <c r="K100" s="34">
        <f t="shared" si="16"/>
        <v>58.4172</v>
      </c>
      <c r="L100" s="35">
        <f t="shared" si="17"/>
        <v>519.264</v>
      </c>
      <c r="M100" s="24">
        <f t="shared" si="18"/>
        <v>22.7178</v>
      </c>
      <c r="N100" s="27">
        <f t="shared" si="19"/>
        <v>418.27</v>
      </c>
      <c r="O100" s="27">
        <f t="shared" si="26"/>
        <v>54</v>
      </c>
      <c r="P100" s="27">
        <f t="shared" si="20"/>
        <v>159</v>
      </c>
      <c r="Q100" s="27">
        <f t="shared" si="27"/>
        <v>1231.669</v>
      </c>
      <c r="R100" s="24">
        <v>0</v>
      </c>
      <c r="S100" s="24">
        <f t="shared" si="21"/>
        <v>259.63</v>
      </c>
      <c r="T100" s="24">
        <f t="shared" si="22"/>
        <v>9.74</v>
      </c>
      <c r="U100" s="27">
        <f t="shared" si="23"/>
        <v>104.57</v>
      </c>
      <c r="V100" s="27">
        <f t="shared" si="28"/>
        <v>54</v>
      </c>
      <c r="W100" s="27">
        <f t="shared" si="24"/>
        <v>159</v>
      </c>
      <c r="X100" s="24">
        <f t="shared" si="29"/>
        <v>586.94</v>
      </c>
      <c r="Y100" s="24">
        <f t="shared" si="25"/>
        <v>1818.609</v>
      </c>
      <c r="Z100" s="24"/>
      <c r="AD100" s="127"/>
    </row>
    <row r="101" s="9" customFormat="1" ht="20" customHeight="1" spans="1:30">
      <c r="A101" s="23">
        <f t="shared" si="15"/>
        <v>98</v>
      </c>
      <c r="B101" s="39" t="s">
        <v>140</v>
      </c>
      <c r="C101" s="29" t="s">
        <v>277</v>
      </c>
      <c r="D101" s="30" t="s">
        <v>278</v>
      </c>
      <c r="E101" s="24">
        <v>3245.4</v>
      </c>
      <c r="F101" s="24">
        <f>VLOOKUP(C101,'[1]9月'!$B:$Q,16,0)</f>
        <v>3245.4</v>
      </c>
      <c r="G101" s="24">
        <v>3245.4</v>
      </c>
      <c r="H101" s="27">
        <v>5228.42</v>
      </c>
      <c r="I101" s="27">
        <v>108</v>
      </c>
      <c r="J101" s="27">
        <v>1790</v>
      </c>
      <c r="K101" s="34">
        <f t="shared" si="16"/>
        <v>58.4172</v>
      </c>
      <c r="L101" s="35">
        <f t="shared" si="17"/>
        <v>519.264</v>
      </c>
      <c r="M101" s="24">
        <f t="shared" si="18"/>
        <v>22.7178</v>
      </c>
      <c r="N101" s="27">
        <f t="shared" si="19"/>
        <v>418.27</v>
      </c>
      <c r="O101" s="27">
        <f t="shared" si="26"/>
        <v>54</v>
      </c>
      <c r="P101" s="27">
        <f t="shared" si="20"/>
        <v>89.5</v>
      </c>
      <c r="Q101" s="27">
        <f t="shared" si="27"/>
        <v>1162.169</v>
      </c>
      <c r="R101" s="24">
        <v>0</v>
      </c>
      <c r="S101" s="24">
        <f t="shared" si="21"/>
        <v>259.63</v>
      </c>
      <c r="T101" s="24">
        <f t="shared" si="22"/>
        <v>9.74</v>
      </c>
      <c r="U101" s="27">
        <f t="shared" si="23"/>
        <v>104.57</v>
      </c>
      <c r="V101" s="27">
        <f t="shared" si="28"/>
        <v>54</v>
      </c>
      <c r="W101" s="27">
        <f t="shared" si="24"/>
        <v>89.5</v>
      </c>
      <c r="X101" s="24">
        <f t="shared" si="29"/>
        <v>517.44</v>
      </c>
      <c r="Y101" s="24">
        <f t="shared" si="25"/>
        <v>1679.609</v>
      </c>
      <c r="Z101" s="24"/>
      <c r="AD101" s="127"/>
    </row>
    <row r="102" s="9" customFormat="1" ht="20" customHeight="1" spans="1:30">
      <c r="A102" s="23">
        <f t="shared" si="15"/>
        <v>99</v>
      </c>
      <c r="B102" s="39" t="s">
        <v>137</v>
      </c>
      <c r="C102" s="29" t="s">
        <v>279</v>
      </c>
      <c r="D102" s="267" t="s">
        <v>280</v>
      </c>
      <c r="E102" s="24">
        <v>3245.4</v>
      </c>
      <c r="F102" s="24">
        <f>VLOOKUP(C102,'[1]9月'!$B:$Q,16,0)</f>
        <v>3245.4</v>
      </c>
      <c r="G102" s="24">
        <v>3245.4</v>
      </c>
      <c r="H102" s="27">
        <v>5228.42</v>
      </c>
      <c r="I102" s="27">
        <v>108</v>
      </c>
      <c r="J102" s="27">
        <v>3180</v>
      </c>
      <c r="K102" s="34">
        <f t="shared" si="16"/>
        <v>58.4172</v>
      </c>
      <c r="L102" s="35">
        <f t="shared" si="17"/>
        <v>519.264</v>
      </c>
      <c r="M102" s="24">
        <f t="shared" si="18"/>
        <v>22.7178</v>
      </c>
      <c r="N102" s="27">
        <f t="shared" si="19"/>
        <v>418.27</v>
      </c>
      <c r="O102" s="27">
        <f t="shared" si="26"/>
        <v>54</v>
      </c>
      <c r="P102" s="27">
        <f t="shared" si="20"/>
        <v>159</v>
      </c>
      <c r="Q102" s="27">
        <f t="shared" si="27"/>
        <v>1231.669</v>
      </c>
      <c r="R102" s="24">
        <v>0</v>
      </c>
      <c r="S102" s="24">
        <f t="shared" si="21"/>
        <v>259.63</v>
      </c>
      <c r="T102" s="24">
        <f t="shared" si="22"/>
        <v>9.74</v>
      </c>
      <c r="U102" s="27">
        <f t="shared" si="23"/>
        <v>104.57</v>
      </c>
      <c r="V102" s="27">
        <f t="shared" si="28"/>
        <v>54</v>
      </c>
      <c r="W102" s="27">
        <f t="shared" si="24"/>
        <v>159</v>
      </c>
      <c r="X102" s="24">
        <f t="shared" si="29"/>
        <v>586.94</v>
      </c>
      <c r="Y102" s="24">
        <f t="shared" si="25"/>
        <v>1818.609</v>
      </c>
      <c r="Z102" s="24"/>
      <c r="AD102" s="127"/>
    </row>
    <row r="103" s="9" customFormat="1" ht="20" customHeight="1" spans="1:30">
      <c r="A103" s="23">
        <f t="shared" si="15"/>
        <v>100</v>
      </c>
      <c r="B103" s="39" t="s">
        <v>258</v>
      </c>
      <c r="C103" s="25" t="s">
        <v>281</v>
      </c>
      <c r="D103" s="24" t="s">
        <v>282</v>
      </c>
      <c r="E103" s="24">
        <v>3820</v>
      </c>
      <c r="F103" s="24">
        <f>VLOOKUP(C103,'[1]9月'!$B:$Q,16,0)</f>
        <v>3820</v>
      </c>
      <c r="G103" s="24">
        <v>3820</v>
      </c>
      <c r="H103" s="27">
        <v>5228.42</v>
      </c>
      <c r="I103" s="27">
        <v>108</v>
      </c>
      <c r="J103" s="27">
        <v>4180</v>
      </c>
      <c r="K103" s="34">
        <f t="shared" si="16"/>
        <v>68.76</v>
      </c>
      <c r="L103" s="35">
        <f t="shared" si="17"/>
        <v>611.2</v>
      </c>
      <c r="M103" s="24">
        <f t="shared" si="18"/>
        <v>26.74</v>
      </c>
      <c r="N103" s="27">
        <f t="shared" si="19"/>
        <v>418.27</v>
      </c>
      <c r="O103" s="27">
        <f t="shared" si="26"/>
        <v>54</v>
      </c>
      <c r="P103" s="27">
        <f t="shared" si="20"/>
        <v>209</v>
      </c>
      <c r="Q103" s="27">
        <f t="shared" si="27"/>
        <v>1387.97</v>
      </c>
      <c r="R103" s="24">
        <v>0</v>
      </c>
      <c r="S103" s="24">
        <f t="shared" si="21"/>
        <v>305.6</v>
      </c>
      <c r="T103" s="24">
        <f t="shared" si="22"/>
        <v>11.46</v>
      </c>
      <c r="U103" s="27">
        <f t="shared" si="23"/>
        <v>104.57</v>
      </c>
      <c r="V103" s="27">
        <f t="shared" si="28"/>
        <v>54</v>
      </c>
      <c r="W103" s="27">
        <f t="shared" si="24"/>
        <v>209</v>
      </c>
      <c r="X103" s="24">
        <f t="shared" si="29"/>
        <v>684.63</v>
      </c>
      <c r="Y103" s="24">
        <f t="shared" si="25"/>
        <v>2072.6</v>
      </c>
      <c r="Z103" s="24"/>
      <c r="AD103" s="127"/>
    </row>
    <row r="104" s="9" customFormat="1" ht="20" customHeight="1" spans="1:30">
      <c r="A104" s="23">
        <f t="shared" si="15"/>
        <v>101</v>
      </c>
      <c r="B104" s="39" t="s">
        <v>258</v>
      </c>
      <c r="C104" s="25" t="s">
        <v>283</v>
      </c>
      <c r="D104" s="24" t="s">
        <v>284</v>
      </c>
      <c r="E104" s="24">
        <v>3245.4</v>
      </c>
      <c r="F104" s="24">
        <f>VLOOKUP(C104,'[1]9月'!$B:$Q,16,0)</f>
        <v>3245.4</v>
      </c>
      <c r="G104" s="24">
        <v>3245.4</v>
      </c>
      <c r="H104" s="27">
        <v>5228.42</v>
      </c>
      <c r="I104" s="27">
        <v>108</v>
      </c>
      <c r="J104" s="27">
        <v>4180</v>
      </c>
      <c r="K104" s="34">
        <f t="shared" si="16"/>
        <v>58.4172</v>
      </c>
      <c r="L104" s="35">
        <f t="shared" si="17"/>
        <v>519.264</v>
      </c>
      <c r="M104" s="24">
        <f t="shared" si="18"/>
        <v>22.7178</v>
      </c>
      <c r="N104" s="27">
        <f t="shared" si="19"/>
        <v>418.27</v>
      </c>
      <c r="O104" s="27">
        <f t="shared" si="26"/>
        <v>54</v>
      </c>
      <c r="P104" s="27">
        <f t="shared" si="20"/>
        <v>209</v>
      </c>
      <c r="Q104" s="27">
        <f t="shared" si="27"/>
        <v>1281.669</v>
      </c>
      <c r="R104" s="24">
        <v>0</v>
      </c>
      <c r="S104" s="24">
        <f t="shared" si="21"/>
        <v>259.63</v>
      </c>
      <c r="T104" s="24">
        <f t="shared" si="22"/>
        <v>9.74</v>
      </c>
      <c r="U104" s="27">
        <f t="shared" si="23"/>
        <v>104.57</v>
      </c>
      <c r="V104" s="27">
        <f t="shared" si="28"/>
        <v>54</v>
      </c>
      <c r="W104" s="27">
        <f t="shared" si="24"/>
        <v>209</v>
      </c>
      <c r="X104" s="24">
        <f t="shared" si="29"/>
        <v>636.94</v>
      </c>
      <c r="Y104" s="24">
        <f t="shared" si="25"/>
        <v>1918.609</v>
      </c>
      <c r="Z104" s="24"/>
      <c r="AD104" s="127"/>
    </row>
    <row r="105" s="9" customFormat="1" ht="20" customHeight="1" spans="1:30">
      <c r="A105" s="23">
        <f t="shared" si="15"/>
        <v>102</v>
      </c>
      <c r="B105" s="39" t="s">
        <v>97</v>
      </c>
      <c r="C105" s="25" t="s">
        <v>285</v>
      </c>
      <c r="D105" s="24" t="s">
        <v>286</v>
      </c>
      <c r="E105" s="24">
        <v>3245.4</v>
      </c>
      <c r="F105" s="24">
        <f>VLOOKUP(C105,'[1]9月'!$B:$Q,16,0)</f>
        <v>3245.4</v>
      </c>
      <c r="G105" s="24">
        <v>3245.4</v>
      </c>
      <c r="H105" s="27">
        <v>5228.42</v>
      </c>
      <c r="I105" s="27">
        <v>108</v>
      </c>
      <c r="J105" s="27">
        <v>3180</v>
      </c>
      <c r="K105" s="34">
        <f t="shared" si="16"/>
        <v>58.4172</v>
      </c>
      <c r="L105" s="35">
        <f t="shared" si="17"/>
        <v>519.264</v>
      </c>
      <c r="M105" s="24">
        <f t="shared" si="18"/>
        <v>22.7178</v>
      </c>
      <c r="N105" s="27">
        <f t="shared" si="19"/>
        <v>418.27</v>
      </c>
      <c r="O105" s="27">
        <f t="shared" si="26"/>
        <v>54</v>
      </c>
      <c r="P105" s="27">
        <f t="shared" si="20"/>
        <v>159</v>
      </c>
      <c r="Q105" s="27">
        <f t="shared" si="27"/>
        <v>1231.669</v>
      </c>
      <c r="R105" s="24">
        <v>0</v>
      </c>
      <c r="S105" s="24">
        <f t="shared" si="21"/>
        <v>259.63</v>
      </c>
      <c r="T105" s="24">
        <f t="shared" si="22"/>
        <v>9.74</v>
      </c>
      <c r="U105" s="27">
        <f t="shared" si="23"/>
        <v>104.57</v>
      </c>
      <c r="V105" s="27">
        <f t="shared" si="28"/>
        <v>54</v>
      </c>
      <c r="W105" s="27">
        <f t="shared" si="24"/>
        <v>159</v>
      </c>
      <c r="X105" s="24">
        <f t="shared" si="29"/>
        <v>586.94</v>
      </c>
      <c r="Y105" s="24">
        <f t="shared" si="25"/>
        <v>1818.609</v>
      </c>
      <c r="Z105" s="24"/>
      <c r="AD105" s="127"/>
    </row>
    <row r="106" s="9" customFormat="1" ht="20" customHeight="1" spans="1:30">
      <c r="A106" s="23">
        <f t="shared" si="15"/>
        <v>103</v>
      </c>
      <c r="B106" s="39" t="s">
        <v>76</v>
      </c>
      <c r="C106" s="25" t="s">
        <v>287</v>
      </c>
      <c r="D106" s="24" t="s">
        <v>288</v>
      </c>
      <c r="E106" s="24">
        <v>3245.4</v>
      </c>
      <c r="F106" s="24">
        <f>VLOOKUP(C106,'[1]9月'!$B:$Q,16,0)</f>
        <v>3245.4</v>
      </c>
      <c r="G106" s="24">
        <v>3245.4</v>
      </c>
      <c r="H106" s="27">
        <v>5228.42</v>
      </c>
      <c r="I106" s="27">
        <v>108</v>
      </c>
      <c r="J106" s="27">
        <v>4180</v>
      </c>
      <c r="K106" s="34">
        <f t="shared" si="16"/>
        <v>58.4172</v>
      </c>
      <c r="L106" s="35">
        <f t="shared" si="17"/>
        <v>519.264</v>
      </c>
      <c r="M106" s="24">
        <f t="shared" si="18"/>
        <v>22.7178</v>
      </c>
      <c r="N106" s="27">
        <f t="shared" si="19"/>
        <v>418.27</v>
      </c>
      <c r="O106" s="27">
        <f t="shared" si="26"/>
        <v>54</v>
      </c>
      <c r="P106" s="27">
        <f t="shared" si="20"/>
        <v>209</v>
      </c>
      <c r="Q106" s="27">
        <f t="shared" si="27"/>
        <v>1281.669</v>
      </c>
      <c r="R106" s="24">
        <v>0</v>
      </c>
      <c r="S106" s="24">
        <f t="shared" si="21"/>
        <v>259.63</v>
      </c>
      <c r="T106" s="24">
        <f t="shared" si="22"/>
        <v>9.74</v>
      </c>
      <c r="U106" s="27">
        <f t="shared" si="23"/>
        <v>104.57</v>
      </c>
      <c r="V106" s="27">
        <f t="shared" si="28"/>
        <v>54</v>
      </c>
      <c r="W106" s="27">
        <f t="shared" si="24"/>
        <v>209</v>
      </c>
      <c r="X106" s="24">
        <f t="shared" si="29"/>
        <v>636.94</v>
      </c>
      <c r="Y106" s="24">
        <f t="shared" si="25"/>
        <v>1918.609</v>
      </c>
      <c r="Z106" s="24"/>
      <c r="AD106" s="127"/>
    </row>
    <row r="107" s="9" customFormat="1" ht="20" customHeight="1" spans="1:30">
      <c r="A107" s="23">
        <f t="shared" si="15"/>
        <v>104</v>
      </c>
      <c r="B107" s="39" t="s">
        <v>76</v>
      </c>
      <c r="C107" s="25" t="s">
        <v>289</v>
      </c>
      <c r="D107" s="24" t="s">
        <v>290</v>
      </c>
      <c r="E107" s="24">
        <v>3820</v>
      </c>
      <c r="F107" s="24">
        <f>VLOOKUP(C107,'[1]9月'!$B:$Q,16,0)</f>
        <v>3820</v>
      </c>
      <c r="G107" s="24">
        <v>3820</v>
      </c>
      <c r="H107" s="27">
        <v>5228.42</v>
      </c>
      <c r="I107" s="27">
        <v>108</v>
      </c>
      <c r="J107" s="27">
        <v>4180</v>
      </c>
      <c r="K107" s="34">
        <f t="shared" si="16"/>
        <v>68.76</v>
      </c>
      <c r="L107" s="35">
        <f t="shared" si="17"/>
        <v>611.2</v>
      </c>
      <c r="M107" s="24">
        <f t="shared" si="18"/>
        <v>26.74</v>
      </c>
      <c r="N107" s="27">
        <f t="shared" si="19"/>
        <v>418.27</v>
      </c>
      <c r="O107" s="27">
        <f t="shared" si="26"/>
        <v>54</v>
      </c>
      <c r="P107" s="27">
        <f t="shared" si="20"/>
        <v>209</v>
      </c>
      <c r="Q107" s="27">
        <f t="shared" si="27"/>
        <v>1387.97</v>
      </c>
      <c r="R107" s="24">
        <v>0</v>
      </c>
      <c r="S107" s="24">
        <f t="shared" si="21"/>
        <v>305.6</v>
      </c>
      <c r="T107" s="24">
        <f t="shared" si="22"/>
        <v>11.46</v>
      </c>
      <c r="U107" s="27">
        <f t="shared" si="23"/>
        <v>104.57</v>
      </c>
      <c r="V107" s="27">
        <f t="shared" si="28"/>
        <v>54</v>
      </c>
      <c r="W107" s="27">
        <f t="shared" si="24"/>
        <v>209</v>
      </c>
      <c r="X107" s="24">
        <f t="shared" si="29"/>
        <v>684.63</v>
      </c>
      <c r="Y107" s="24">
        <f t="shared" si="25"/>
        <v>2072.6</v>
      </c>
      <c r="Z107" s="24"/>
      <c r="AD107" s="127"/>
    </row>
    <row r="108" s="9" customFormat="1" ht="20" customHeight="1" spans="1:30">
      <c r="A108" s="23">
        <f t="shared" si="15"/>
        <v>105</v>
      </c>
      <c r="B108" s="39" t="s">
        <v>76</v>
      </c>
      <c r="C108" s="29" t="s">
        <v>291</v>
      </c>
      <c r="D108" s="30" t="s">
        <v>292</v>
      </c>
      <c r="E108" s="24">
        <v>3245.4</v>
      </c>
      <c r="F108" s="24">
        <f>VLOOKUP(C108,'[1]9月'!$B:$Q,16,0)</f>
        <v>3245.4</v>
      </c>
      <c r="G108" s="24">
        <v>3245.4</v>
      </c>
      <c r="H108" s="27">
        <v>5228.42</v>
      </c>
      <c r="I108" s="27">
        <v>108</v>
      </c>
      <c r="J108" s="27">
        <v>3180</v>
      </c>
      <c r="K108" s="34">
        <f t="shared" si="16"/>
        <v>58.4172</v>
      </c>
      <c r="L108" s="35">
        <f t="shared" si="17"/>
        <v>519.264</v>
      </c>
      <c r="M108" s="24">
        <f t="shared" si="18"/>
        <v>22.7178</v>
      </c>
      <c r="N108" s="27">
        <f t="shared" si="19"/>
        <v>418.27</v>
      </c>
      <c r="O108" s="27">
        <f t="shared" si="26"/>
        <v>54</v>
      </c>
      <c r="P108" s="27">
        <f t="shared" si="20"/>
        <v>159</v>
      </c>
      <c r="Q108" s="27">
        <f t="shared" si="27"/>
        <v>1231.669</v>
      </c>
      <c r="R108" s="24">
        <v>0</v>
      </c>
      <c r="S108" s="24">
        <f t="shared" si="21"/>
        <v>259.63</v>
      </c>
      <c r="T108" s="24">
        <f t="shared" si="22"/>
        <v>9.74</v>
      </c>
      <c r="U108" s="27">
        <f t="shared" si="23"/>
        <v>104.57</v>
      </c>
      <c r="V108" s="27">
        <f t="shared" si="28"/>
        <v>54</v>
      </c>
      <c r="W108" s="27">
        <f t="shared" si="24"/>
        <v>159</v>
      </c>
      <c r="X108" s="24">
        <f t="shared" si="29"/>
        <v>586.94</v>
      </c>
      <c r="Y108" s="24">
        <f t="shared" si="25"/>
        <v>1818.609</v>
      </c>
      <c r="Z108" s="24"/>
      <c r="AD108" s="127"/>
    </row>
    <row r="109" s="9" customFormat="1" ht="20" customHeight="1" spans="1:30">
      <c r="A109" s="23">
        <f t="shared" si="15"/>
        <v>106</v>
      </c>
      <c r="B109" s="39" t="s">
        <v>293</v>
      </c>
      <c r="C109" s="29" t="s">
        <v>294</v>
      </c>
      <c r="D109" s="30" t="s">
        <v>295</v>
      </c>
      <c r="E109" s="24">
        <v>3245.4</v>
      </c>
      <c r="F109" s="24">
        <f>VLOOKUP(C109,'[1]9月'!$B:$Q,16,0)</f>
        <v>3245.4</v>
      </c>
      <c r="G109" s="24">
        <v>3245.4</v>
      </c>
      <c r="H109" s="27">
        <v>5228.42</v>
      </c>
      <c r="I109" s="27">
        <v>108</v>
      </c>
      <c r="J109" s="27">
        <v>3180</v>
      </c>
      <c r="K109" s="34">
        <f t="shared" si="16"/>
        <v>58.4172</v>
      </c>
      <c r="L109" s="35">
        <f t="shared" si="17"/>
        <v>519.264</v>
      </c>
      <c r="M109" s="24">
        <f t="shared" si="18"/>
        <v>22.7178</v>
      </c>
      <c r="N109" s="27">
        <f t="shared" si="19"/>
        <v>418.27</v>
      </c>
      <c r="O109" s="27">
        <f t="shared" si="26"/>
        <v>54</v>
      </c>
      <c r="P109" s="27">
        <f t="shared" si="20"/>
        <v>159</v>
      </c>
      <c r="Q109" s="27">
        <f t="shared" si="27"/>
        <v>1231.669</v>
      </c>
      <c r="R109" s="24">
        <v>0</v>
      </c>
      <c r="S109" s="24">
        <f t="shared" si="21"/>
        <v>259.63</v>
      </c>
      <c r="T109" s="24">
        <f t="shared" si="22"/>
        <v>9.74</v>
      </c>
      <c r="U109" s="27">
        <f t="shared" si="23"/>
        <v>104.57</v>
      </c>
      <c r="V109" s="27">
        <f t="shared" si="28"/>
        <v>54</v>
      </c>
      <c r="W109" s="27">
        <f t="shared" si="24"/>
        <v>159</v>
      </c>
      <c r="X109" s="24">
        <f t="shared" si="29"/>
        <v>586.94</v>
      </c>
      <c r="Y109" s="24">
        <f t="shared" si="25"/>
        <v>1818.609</v>
      </c>
      <c r="Z109" s="24"/>
      <c r="AD109" s="127"/>
    </row>
    <row r="110" s="9" customFormat="1" ht="20" customHeight="1" spans="1:30">
      <c r="A110" s="23">
        <f t="shared" si="15"/>
        <v>107</v>
      </c>
      <c r="B110" s="39" t="s">
        <v>76</v>
      </c>
      <c r="C110" s="29" t="s">
        <v>296</v>
      </c>
      <c r="D110" s="268" t="s">
        <v>297</v>
      </c>
      <c r="E110" s="24">
        <v>3245.4</v>
      </c>
      <c r="F110" s="24">
        <f>VLOOKUP(C110,'[1]9月'!$B:$Q,16,0)</f>
        <v>3245.4</v>
      </c>
      <c r="G110" s="24">
        <v>3245.4</v>
      </c>
      <c r="H110" s="27">
        <v>5228.42</v>
      </c>
      <c r="I110" s="27">
        <v>108</v>
      </c>
      <c r="J110" s="27">
        <v>3180</v>
      </c>
      <c r="K110" s="34">
        <f t="shared" si="16"/>
        <v>58.4172</v>
      </c>
      <c r="L110" s="35">
        <f t="shared" si="17"/>
        <v>519.264</v>
      </c>
      <c r="M110" s="24">
        <f t="shared" si="18"/>
        <v>22.7178</v>
      </c>
      <c r="N110" s="27">
        <f t="shared" si="19"/>
        <v>418.27</v>
      </c>
      <c r="O110" s="27">
        <f t="shared" si="26"/>
        <v>54</v>
      </c>
      <c r="P110" s="27">
        <f t="shared" si="20"/>
        <v>159</v>
      </c>
      <c r="Q110" s="27">
        <f t="shared" si="27"/>
        <v>1231.669</v>
      </c>
      <c r="R110" s="24">
        <v>0</v>
      </c>
      <c r="S110" s="24">
        <f t="shared" si="21"/>
        <v>259.63</v>
      </c>
      <c r="T110" s="24">
        <f t="shared" si="22"/>
        <v>9.74</v>
      </c>
      <c r="U110" s="27">
        <f t="shared" si="23"/>
        <v>104.57</v>
      </c>
      <c r="V110" s="27">
        <f t="shared" si="28"/>
        <v>54</v>
      </c>
      <c r="W110" s="27">
        <f t="shared" si="24"/>
        <v>159</v>
      </c>
      <c r="X110" s="24">
        <f t="shared" si="29"/>
        <v>586.94</v>
      </c>
      <c r="Y110" s="24">
        <f t="shared" si="25"/>
        <v>1818.609</v>
      </c>
      <c r="Z110" s="24"/>
      <c r="AD110" s="127"/>
    </row>
    <row r="111" s="9" customFormat="1" ht="20" customHeight="1" spans="1:30">
      <c r="A111" s="23">
        <f t="shared" si="15"/>
        <v>108</v>
      </c>
      <c r="B111" s="39" t="s">
        <v>76</v>
      </c>
      <c r="C111" s="25" t="s">
        <v>298</v>
      </c>
      <c r="D111" s="24" t="s">
        <v>299</v>
      </c>
      <c r="E111" s="24">
        <v>3820</v>
      </c>
      <c r="F111" s="24">
        <f>VLOOKUP(C111,'[1]9月'!$B:$Q,16,0)</f>
        <v>3820</v>
      </c>
      <c r="G111" s="24">
        <v>3820</v>
      </c>
      <c r="H111" s="27">
        <v>5228.42</v>
      </c>
      <c r="I111" s="27">
        <v>108</v>
      </c>
      <c r="J111" s="27">
        <v>4180</v>
      </c>
      <c r="K111" s="34">
        <f t="shared" si="16"/>
        <v>68.76</v>
      </c>
      <c r="L111" s="35">
        <f t="shared" si="17"/>
        <v>611.2</v>
      </c>
      <c r="M111" s="24">
        <f t="shared" si="18"/>
        <v>26.74</v>
      </c>
      <c r="N111" s="27">
        <f t="shared" si="19"/>
        <v>418.27</v>
      </c>
      <c r="O111" s="27">
        <f t="shared" si="26"/>
        <v>54</v>
      </c>
      <c r="P111" s="27">
        <f t="shared" si="20"/>
        <v>209</v>
      </c>
      <c r="Q111" s="27">
        <f t="shared" si="27"/>
        <v>1387.97</v>
      </c>
      <c r="R111" s="24">
        <v>0</v>
      </c>
      <c r="S111" s="24">
        <f t="shared" si="21"/>
        <v>305.6</v>
      </c>
      <c r="T111" s="24">
        <f t="shared" si="22"/>
        <v>11.46</v>
      </c>
      <c r="U111" s="27">
        <f t="shared" si="23"/>
        <v>104.57</v>
      </c>
      <c r="V111" s="27">
        <f t="shared" si="28"/>
        <v>54</v>
      </c>
      <c r="W111" s="27">
        <f t="shared" si="24"/>
        <v>209</v>
      </c>
      <c r="X111" s="24">
        <f t="shared" si="29"/>
        <v>684.63</v>
      </c>
      <c r="Y111" s="24">
        <f t="shared" si="25"/>
        <v>2072.6</v>
      </c>
      <c r="Z111" s="24"/>
      <c r="AD111" s="127"/>
    </row>
    <row r="112" s="9" customFormat="1" ht="20" customHeight="1" spans="1:30">
      <c r="A112" s="23">
        <f t="shared" si="15"/>
        <v>109</v>
      </c>
      <c r="B112" s="39" t="s">
        <v>258</v>
      </c>
      <c r="C112" s="25" t="s">
        <v>300</v>
      </c>
      <c r="D112" s="24" t="s">
        <v>301</v>
      </c>
      <c r="E112" s="24">
        <v>3245.4</v>
      </c>
      <c r="F112" s="24">
        <f>VLOOKUP(C112,'[1]9月'!$B:$Q,16,0)</f>
        <v>3245.4</v>
      </c>
      <c r="G112" s="24">
        <v>3245.4</v>
      </c>
      <c r="H112" s="27">
        <v>5228.42</v>
      </c>
      <c r="I112" s="27">
        <v>108</v>
      </c>
      <c r="J112" s="27">
        <v>3180</v>
      </c>
      <c r="K112" s="34">
        <f t="shared" si="16"/>
        <v>58.4172</v>
      </c>
      <c r="L112" s="35">
        <f t="shared" si="17"/>
        <v>519.264</v>
      </c>
      <c r="M112" s="24">
        <f t="shared" si="18"/>
        <v>22.7178</v>
      </c>
      <c r="N112" s="27">
        <f t="shared" si="19"/>
        <v>418.27</v>
      </c>
      <c r="O112" s="27">
        <f t="shared" si="26"/>
        <v>54</v>
      </c>
      <c r="P112" s="27">
        <f t="shared" si="20"/>
        <v>159</v>
      </c>
      <c r="Q112" s="27">
        <f t="shared" si="27"/>
        <v>1231.669</v>
      </c>
      <c r="R112" s="24">
        <v>0</v>
      </c>
      <c r="S112" s="24">
        <f t="shared" si="21"/>
        <v>259.63</v>
      </c>
      <c r="T112" s="24">
        <f t="shared" si="22"/>
        <v>9.74</v>
      </c>
      <c r="U112" s="27">
        <f t="shared" si="23"/>
        <v>104.57</v>
      </c>
      <c r="V112" s="27">
        <f t="shared" si="28"/>
        <v>54</v>
      </c>
      <c r="W112" s="27">
        <f t="shared" si="24"/>
        <v>159</v>
      </c>
      <c r="X112" s="24">
        <f t="shared" si="29"/>
        <v>586.94</v>
      </c>
      <c r="Y112" s="24">
        <f t="shared" si="25"/>
        <v>1818.609</v>
      </c>
      <c r="Z112" s="24"/>
      <c r="AD112" s="127"/>
    </row>
    <row r="113" s="9" customFormat="1" ht="20" customHeight="1" spans="1:30">
      <c r="A113" s="23">
        <f t="shared" si="15"/>
        <v>110</v>
      </c>
      <c r="B113" s="39" t="s">
        <v>143</v>
      </c>
      <c r="C113" s="29" t="s">
        <v>302</v>
      </c>
      <c r="D113" s="30" t="s">
        <v>303</v>
      </c>
      <c r="E113" s="24">
        <v>3245.4</v>
      </c>
      <c r="F113" s="24">
        <f>VLOOKUP(C113,'[1]9月'!$B:$Q,16,0)</f>
        <v>3245.4</v>
      </c>
      <c r="G113" s="24">
        <v>3245.4</v>
      </c>
      <c r="H113" s="27">
        <v>5228.42</v>
      </c>
      <c r="I113" s="27">
        <v>108</v>
      </c>
      <c r="J113" s="27">
        <v>1790</v>
      </c>
      <c r="K113" s="34">
        <f t="shared" si="16"/>
        <v>58.4172</v>
      </c>
      <c r="L113" s="35">
        <f t="shared" si="17"/>
        <v>519.264</v>
      </c>
      <c r="M113" s="24">
        <f t="shared" si="18"/>
        <v>22.7178</v>
      </c>
      <c r="N113" s="27">
        <f t="shared" si="19"/>
        <v>418.27</v>
      </c>
      <c r="O113" s="27">
        <f t="shared" si="26"/>
        <v>54</v>
      </c>
      <c r="P113" s="27">
        <f t="shared" si="20"/>
        <v>89.5</v>
      </c>
      <c r="Q113" s="27">
        <f t="shared" si="27"/>
        <v>1162.169</v>
      </c>
      <c r="R113" s="24">
        <v>0</v>
      </c>
      <c r="S113" s="24">
        <f t="shared" si="21"/>
        <v>259.63</v>
      </c>
      <c r="T113" s="24">
        <f t="shared" si="22"/>
        <v>9.74</v>
      </c>
      <c r="U113" s="27">
        <f t="shared" si="23"/>
        <v>104.57</v>
      </c>
      <c r="V113" s="27">
        <f t="shared" si="28"/>
        <v>54</v>
      </c>
      <c r="W113" s="27">
        <f t="shared" si="24"/>
        <v>89.5</v>
      </c>
      <c r="X113" s="24">
        <f t="shared" si="29"/>
        <v>517.44</v>
      </c>
      <c r="Y113" s="24">
        <f t="shared" si="25"/>
        <v>1679.609</v>
      </c>
      <c r="Z113" s="24"/>
      <c r="AD113" s="127"/>
    </row>
    <row r="114" s="9" customFormat="1" ht="20" customHeight="1" spans="1:30">
      <c r="A114" s="23">
        <f t="shared" si="15"/>
        <v>111</v>
      </c>
      <c r="B114" s="39" t="s">
        <v>258</v>
      </c>
      <c r="C114" s="29" t="s">
        <v>304</v>
      </c>
      <c r="D114" s="28" t="s">
        <v>305</v>
      </c>
      <c r="E114" s="24">
        <v>3245.4</v>
      </c>
      <c r="F114" s="24">
        <v>3245.4</v>
      </c>
      <c r="G114" s="24">
        <v>3245.4</v>
      </c>
      <c r="H114" s="27">
        <v>5228.42</v>
      </c>
      <c r="I114" s="27">
        <v>108</v>
      </c>
      <c r="J114" s="27">
        <v>4180</v>
      </c>
      <c r="K114" s="34">
        <f t="shared" si="16"/>
        <v>58.4172</v>
      </c>
      <c r="L114" s="35">
        <f t="shared" si="17"/>
        <v>519.264</v>
      </c>
      <c r="M114" s="24">
        <f t="shared" si="18"/>
        <v>22.7178</v>
      </c>
      <c r="N114" s="27">
        <f t="shared" si="19"/>
        <v>418.27</v>
      </c>
      <c r="O114" s="27">
        <f t="shared" si="26"/>
        <v>54</v>
      </c>
      <c r="P114" s="27">
        <f t="shared" si="20"/>
        <v>209</v>
      </c>
      <c r="Q114" s="27">
        <f t="shared" si="27"/>
        <v>1281.669</v>
      </c>
      <c r="R114" s="24">
        <v>0</v>
      </c>
      <c r="S114" s="24">
        <f t="shared" si="21"/>
        <v>259.63</v>
      </c>
      <c r="T114" s="24">
        <f t="shared" si="22"/>
        <v>9.74</v>
      </c>
      <c r="U114" s="27">
        <f t="shared" si="23"/>
        <v>104.57</v>
      </c>
      <c r="V114" s="27">
        <f t="shared" si="28"/>
        <v>54</v>
      </c>
      <c r="W114" s="27">
        <f t="shared" si="24"/>
        <v>209</v>
      </c>
      <c r="X114" s="24">
        <f t="shared" si="29"/>
        <v>636.94</v>
      </c>
      <c r="Y114" s="24">
        <f t="shared" si="25"/>
        <v>1918.609</v>
      </c>
      <c r="Z114" s="24"/>
      <c r="AD114" s="127"/>
    </row>
    <row r="115" s="9" customFormat="1" ht="20" customHeight="1" spans="1:30">
      <c r="A115" s="23">
        <f t="shared" si="15"/>
        <v>112</v>
      </c>
      <c r="B115" s="39" t="s">
        <v>293</v>
      </c>
      <c r="C115" s="25" t="s">
        <v>306</v>
      </c>
      <c r="D115" s="24" t="s">
        <v>307</v>
      </c>
      <c r="E115" s="24">
        <v>3245.4</v>
      </c>
      <c r="F115" s="24">
        <f>VLOOKUP(C115,'[1]9月'!$B:$Q,16,0)</f>
        <v>3245.4</v>
      </c>
      <c r="G115" s="24">
        <v>3245.4</v>
      </c>
      <c r="H115" s="27">
        <v>5228.42</v>
      </c>
      <c r="I115" s="27">
        <v>108</v>
      </c>
      <c r="J115" s="27">
        <v>1790</v>
      </c>
      <c r="K115" s="34">
        <f t="shared" si="16"/>
        <v>58.4172</v>
      </c>
      <c r="L115" s="35">
        <f t="shared" si="17"/>
        <v>519.264</v>
      </c>
      <c r="M115" s="24">
        <f t="shared" si="18"/>
        <v>22.7178</v>
      </c>
      <c r="N115" s="27">
        <f t="shared" si="19"/>
        <v>418.27</v>
      </c>
      <c r="O115" s="27">
        <f t="shared" si="26"/>
        <v>54</v>
      </c>
      <c r="P115" s="27">
        <f t="shared" si="20"/>
        <v>89.5</v>
      </c>
      <c r="Q115" s="27">
        <f t="shared" si="27"/>
        <v>1162.169</v>
      </c>
      <c r="R115" s="24">
        <v>0</v>
      </c>
      <c r="S115" s="24">
        <f t="shared" si="21"/>
        <v>259.63</v>
      </c>
      <c r="T115" s="24">
        <f t="shared" si="22"/>
        <v>9.74</v>
      </c>
      <c r="U115" s="27">
        <f t="shared" si="23"/>
        <v>104.57</v>
      </c>
      <c r="V115" s="27">
        <f t="shared" si="28"/>
        <v>54</v>
      </c>
      <c r="W115" s="27">
        <f t="shared" si="24"/>
        <v>89.5</v>
      </c>
      <c r="X115" s="24">
        <f t="shared" si="29"/>
        <v>517.44</v>
      </c>
      <c r="Y115" s="24">
        <f t="shared" si="25"/>
        <v>1679.609</v>
      </c>
      <c r="Z115" s="24"/>
      <c r="AD115" s="127"/>
    </row>
    <row r="116" s="9" customFormat="1" ht="20" customHeight="1" spans="1:30">
      <c r="A116" s="23">
        <f t="shared" si="15"/>
        <v>113</v>
      </c>
      <c r="B116" s="39" t="s">
        <v>293</v>
      </c>
      <c r="C116" s="25" t="s">
        <v>308</v>
      </c>
      <c r="D116" s="24" t="s">
        <v>309</v>
      </c>
      <c r="E116" s="24">
        <v>3245.4</v>
      </c>
      <c r="F116" s="24">
        <f>VLOOKUP(C116,'[1]9月'!$B:$Q,16,0)</f>
        <v>3245.4</v>
      </c>
      <c r="G116" s="24">
        <v>3245.4</v>
      </c>
      <c r="H116" s="27">
        <v>5228.42</v>
      </c>
      <c r="I116" s="27">
        <v>108</v>
      </c>
      <c r="J116" s="27">
        <v>1790</v>
      </c>
      <c r="K116" s="34">
        <f t="shared" si="16"/>
        <v>58.4172</v>
      </c>
      <c r="L116" s="35">
        <f t="shared" si="17"/>
        <v>519.264</v>
      </c>
      <c r="M116" s="24">
        <f t="shared" si="18"/>
        <v>22.7178</v>
      </c>
      <c r="N116" s="27">
        <f t="shared" si="19"/>
        <v>418.27</v>
      </c>
      <c r="O116" s="27">
        <f t="shared" si="26"/>
        <v>54</v>
      </c>
      <c r="P116" s="27">
        <f t="shared" si="20"/>
        <v>89.5</v>
      </c>
      <c r="Q116" s="27">
        <f t="shared" si="27"/>
        <v>1162.169</v>
      </c>
      <c r="R116" s="24">
        <v>0</v>
      </c>
      <c r="S116" s="24">
        <f t="shared" si="21"/>
        <v>259.63</v>
      </c>
      <c r="T116" s="24">
        <f t="shared" si="22"/>
        <v>9.74</v>
      </c>
      <c r="U116" s="27">
        <f t="shared" si="23"/>
        <v>104.57</v>
      </c>
      <c r="V116" s="27">
        <f t="shared" si="28"/>
        <v>54</v>
      </c>
      <c r="W116" s="27">
        <f t="shared" si="24"/>
        <v>89.5</v>
      </c>
      <c r="X116" s="24">
        <f t="shared" si="29"/>
        <v>517.44</v>
      </c>
      <c r="Y116" s="24">
        <f t="shared" si="25"/>
        <v>1679.609</v>
      </c>
      <c r="Z116" s="24"/>
      <c r="AD116" s="127"/>
    </row>
    <row r="117" s="9" customFormat="1" ht="20" customHeight="1" spans="1:30">
      <c r="A117" s="23">
        <f t="shared" si="15"/>
        <v>114</v>
      </c>
      <c r="B117" s="39" t="s">
        <v>293</v>
      </c>
      <c r="C117" s="25" t="s">
        <v>310</v>
      </c>
      <c r="D117" s="24" t="s">
        <v>311</v>
      </c>
      <c r="E117" s="24">
        <v>3245.4</v>
      </c>
      <c r="F117" s="24">
        <f>VLOOKUP(C117,'[1]9月'!$B:$Q,16,0)</f>
        <v>3245.4</v>
      </c>
      <c r="G117" s="24">
        <v>3245.4</v>
      </c>
      <c r="H117" s="27">
        <v>5228.42</v>
      </c>
      <c r="I117" s="27">
        <v>108</v>
      </c>
      <c r="J117" s="27">
        <v>1790</v>
      </c>
      <c r="K117" s="34">
        <f t="shared" si="16"/>
        <v>58.4172</v>
      </c>
      <c r="L117" s="35">
        <f t="shared" si="17"/>
        <v>519.264</v>
      </c>
      <c r="M117" s="24">
        <f t="shared" si="18"/>
        <v>22.7178</v>
      </c>
      <c r="N117" s="27">
        <f t="shared" si="19"/>
        <v>418.27</v>
      </c>
      <c r="O117" s="27">
        <f t="shared" si="26"/>
        <v>54</v>
      </c>
      <c r="P117" s="27">
        <f t="shared" si="20"/>
        <v>89.5</v>
      </c>
      <c r="Q117" s="27">
        <f t="shared" si="27"/>
        <v>1162.169</v>
      </c>
      <c r="R117" s="24">
        <v>0</v>
      </c>
      <c r="S117" s="24">
        <f t="shared" si="21"/>
        <v>259.63</v>
      </c>
      <c r="T117" s="24">
        <f t="shared" si="22"/>
        <v>9.74</v>
      </c>
      <c r="U117" s="27">
        <f t="shared" si="23"/>
        <v>104.57</v>
      </c>
      <c r="V117" s="27">
        <f t="shared" si="28"/>
        <v>54</v>
      </c>
      <c r="W117" s="27">
        <f t="shared" si="24"/>
        <v>89.5</v>
      </c>
      <c r="X117" s="24">
        <f t="shared" si="29"/>
        <v>517.44</v>
      </c>
      <c r="Y117" s="24">
        <f t="shared" si="25"/>
        <v>1679.609</v>
      </c>
      <c r="Z117" s="24"/>
      <c r="AD117" s="127"/>
    </row>
    <row r="118" s="9" customFormat="1" ht="20" customHeight="1" spans="1:30">
      <c r="A118" s="23">
        <f t="shared" si="15"/>
        <v>115</v>
      </c>
      <c r="B118" s="39" t="s">
        <v>293</v>
      </c>
      <c r="C118" s="25" t="s">
        <v>312</v>
      </c>
      <c r="D118" s="24" t="s">
        <v>313</v>
      </c>
      <c r="E118" s="24">
        <v>3245.4</v>
      </c>
      <c r="F118" s="24">
        <f>VLOOKUP(C118,'[1]9月'!$B:$Q,16,0)</f>
        <v>3245.4</v>
      </c>
      <c r="G118" s="24">
        <v>3245.4</v>
      </c>
      <c r="H118" s="27">
        <v>5228.42</v>
      </c>
      <c r="I118" s="27">
        <v>108</v>
      </c>
      <c r="J118" s="27">
        <v>1790</v>
      </c>
      <c r="K118" s="34">
        <f t="shared" si="16"/>
        <v>58.4172</v>
      </c>
      <c r="L118" s="35">
        <f t="shared" si="17"/>
        <v>519.264</v>
      </c>
      <c r="M118" s="24">
        <f t="shared" si="18"/>
        <v>22.7178</v>
      </c>
      <c r="N118" s="27">
        <f t="shared" si="19"/>
        <v>418.27</v>
      </c>
      <c r="O118" s="27">
        <f t="shared" si="26"/>
        <v>54</v>
      </c>
      <c r="P118" s="27">
        <f t="shared" si="20"/>
        <v>89.5</v>
      </c>
      <c r="Q118" s="27">
        <f t="shared" si="27"/>
        <v>1162.169</v>
      </c>
      <c r="R118" s="24">
        <v>0</v>
      </c>
      <c r="S118" s="24">
        <f t="shared" si="21"/>
        <v>259.63</v>
      </c>
      <c r="T118" s="24">
        <f t="shared" si="22"/>
        <v>9.74</v>
      </c>
      <c r="U118" s="27">
        <f t="shared" si="23"/>
        <v>104.57</v>
      </c>
      <c r="V118" s="27">
        <f t="shared" si="28"/>
        <v>54</v>
      </c>
      <c r="W118" s="27">
        <f t="shared" si="24"/>
        <v>89.5</v>
      </c>
      <c r="X118" s="24">
        <f t="shared" si="29"/>
        <v>517.44</v>
      </c>
      <c r="Y118" s="24">
        <f t="shared" si="25"/>
        <v>1679.609</v>
      </c>
      <c r="Z118" s="24"/>
      <c r="AD118" s="127"/>
    </row>
    <row r="119" s="9" customFormat="1" ht="20" customHeight="1" spans="1:30">
      <c r="A119" s="23">
        <f t="shared" si="15"/>
        <v>116</v>
      </c>
      <c r="B119" s="39" t="s">
        <v>293</v>
      </c>
      <c r="C119" s="25" t="s">
        <v>314</v>
      </c>
      <c r="D119" s="24" t="s">
        <v>315</v>
      </c>
      <c r="E119" s="24">
        <v>3245.4</v>
      </c>
      <c r="F119" s="24">
        <f>VLOOKUP(C119,'[1]9月'!$B:$Q,16,0)</f>
        <v>3245.4</v>
      </c>
      <c r="G119" s="24">
        <v>3245.4</v>
      </c>
      <c r="H119" s="27">
        <v>5228.42</v>
      </c>
      <c r="I119" s="27">
        <v>108</v>
      </c>
      <c r="J119" s="27">
        <v>1790</v>
      </c>
      <c r="K119" s="34">
        <f t="shared" si="16"/>
        <v>58.4172</v>
      </c>
      <c r="L119" s="35">
        <f t="shared" si="17"/>
        <v>519.264</v>
      </c>
      <c r="M119" s="24">
        <f t="shared" si="18"/>
        <v>22.7178</v>
      </c>
      <c r="N119" s="27">
        <f t="shared" si="19"/>
        <v>418.27</v>
      </c>
      <c r="O119" s="27">
        <f t="shared" si="26"/>
        <v>54</v>
      </c>
      <c r="P119" s="27">
        <f t="shared" si="20"/>
        <v>89.5</v>
      </c>
      <c r="Q119" s="27">
        <f t="shared" si="27"/>
        <v>1162.169</v>
      </c>
      <c r="R119" s="24">
        <v>0</v>
      </c>
      <c r="S119" s="24">
        <f t="shared" si="21"/>
        <v>259.63</v>
      </c>
      <c r="T119" s="24">
        <f t="shared" si="22"/>
        <v>9.74</v>
      </c>
      <c r="U119" s="27">
        <f t="shared" si="23"/>
        <v>104.57</v>
      </c>
      <c r="V119" s="27">
        <f t="shared" si="28"/>
        <v>54</v>
      </c>
      <c r="W119" s="27">
        <f t="shared" si="24"/>
        <v>89.5</v>
      </c>
      <c r="X119" s="24">
        <f t="shared" si="29"/>
        <v>517.44</v>
      </c>
      <c r="Y119" s="24">
        <f t="shared" si="25"/>
        <v>1679.609</v>
      </c>
      <c r="Z119" s="24"/>
      <c r="AD119" s="127"/>
    </row>
    <row r="120" s="9" customFormat="1" ht="20" customHeight="1" spans="1:30">
      <c r="A120" s="23">
        <f t="shared" si="15"/>
        <v>117</v>
      </c>
      <c r="B120" s="39" t="s">
        <v>293</v>
      </c>
      <c r="C120" s="25" t="s">
        <v>316</v>
      </c>
      <c r="D120" s="24" t="s">
        <v>317</v>
      </c>
      <c r="E120" s="24">
        <v>3245.4</v>
      </c>
      <c r="F120" s="24">
        <f>VLOOKUP(C120,'[1]9月'!$B:$Q,16,0)</f>
        <v>3245.4</v>
      </c>
      <c r="G120" s="24">
        <v>3245.4</v>
      </c>
      <c r="H120" s="27">
        <v>5228.42</v>
      </c>
      <c r="I120" s="27">
        <v>108</v>
      </c>
      <c r="J120" s="27">
        <v>1790</v>
      </c>
      <c r="K120" s="34">
        <f t="shared" si="16"/>
        <v>58.4172</v>
      </c>
      <c r="L120" s="35">
        <f t="shared" si="17"/>
        <v>519.264</v>
      </c>
      <c r="M120" s="24">
        <f t="shared" si="18"/>
        <v>22.7178</v>
      </c>
      <c r="N120" s="27">
        <f t="shared" si="19"/>
        <v>418.27</v>
      </c>
      <c r="O120" s="27">
        <f t="shared" si="26"/>
        <v>54</v>
      </c>
      <c r="P120" s="27">
        <f t="shared" si="20"/>
        <v>89.5</v>
      </c>
      <c r="Q120" s="27">
        <f t="shared" si="27"/>
        <v>1162.169</v>
      </c>
      <c r="R120" s="24">
        <v>0</v>
      </c>
      <c r="S120" s="24">
        <f t="shared" si="21"/>
        <v>259.63</v>
      </c>
      <c r="T120" s="24">
        <f t="shared" si="22"/>
        <v>9.74</v>
      </c>
      <c r="U120" s="27">
        <f t="shared" si="23"/>
        <v>104.57</v>
      </c>
      <c r="V120" s="27">
        <f t="shared" si="28"/>
        <v>54</v>
      </c>
      <c r="W120" s="27">
        <f t="shared" si="24"/>
        <v>89.5</v>
      </c>
      <c r="X120" s="24">
        <f t="shared" si="29"/>
        <v>517.44</v>
      </c>
      <c r="Y120" s="24">
        <f t="shared" si="25"/>
        <v>1679.609</v>
      </c>
      <c r="Z120" s="24"/>
      <c r="AD120" s="127"/>
    </row>
    <row r="121" s="9" customFormat="1" ht="20" customHeight="1" spans="1:30">
      <c r="A121" s="23">
        <f t="shared" si="15"/>
        <v>118</v>
      </c>
      <c r="B121" s="39" t="s">
        <v>293</v>
      </c>
      <c r="C121" s="25" t="s">
        <v>318</v>
      </c>
      <c r="D121" s="24" t="s">
        <v>319</v>
      </c>
      <c r="E121" s="24">
        <v>3245.4</v>
      </c>
      <c r="F121" s="24">
        <f>VLOOKUP(C121,'[1]9月'!$B:$Q,16,0)</f>
        <v>3245.4</v>
      </c>
      <c r="G121" s="24">
        <v>3245.4</v>
      </c>
      <c r="H121" s="27">
        <v>5228.42</v>
      </c>
      <c r="I121" s="27">
        <v>108</v>
      </c>
      <c r="J121" s="27">
        <v>0</v>
      </c>
      <c r="K121" s="34">
        <f t="shared" si="16"/>
        <v>58.4172</v>
      </c>
      <c r="L121" s="35">
        <f t="shared" si="17"/>
        <v>519.264</v>
      </c>
      <c r="M121" s="24">
        <f t="shared" si="18"/>
        <v>22.7178</v>
      </c>
      <c r="N121" s="27">
        <f t="shared" si="19"/>
        <v>418.27</v>
      </c>
      <c r="O121" s="27">
        <f t="shared" si="26"/>
        <v>54</v>
      </c>
      <c r="P121" s="27">
        <f t="shared" si="20"/>
        <v>0</v>
      </c>
      <c r="Q121" s="27">
        <f t="shared" si="27"/>
        <v>1072.669</v>
      </c>
      <c r="R121" s="24">
        <v>0</v>
      </c>
      <c r="S121" s="24">
        <f t="shared" si="21"/>
        <v>259.63</v>
      </c>
      <c r="T121" s="24">
        <f t="shared" si="22"/>
        <v>9.74</v>
      </c>
      <c r="U121" s="27">
        <f t="shared" si="23"/>
        <v>104.57</v>
      </c>
      <c r="V121" s="27">
        <f t="shared" si="28"/>
        <v>54</v>
      </c>
      <c r="W121" s="27">
        <f t="shared" si="24"/>
        <v>0</v>
      </c>
      <c r="X121" s="24">
        <f t="shared" si="29"/>
        <v>427.94</v>
      </c>
      <c r="Y121" s="24">
        <f t="shared" si="25"/>
        <v>1500.609</v>
      </c>
      <c r="Z121" s="24"/>
      <c r="AD121" s="127"/>
    </row>
    <row r="122" s="9" customFormat="1" ht="20" customHeight="1" spans="1:30">
      <c r="A122" s="23">
        <f t="shared" si="15"/>
        <v>119</v>
      </c>
      <c r="B122" s="39" t="s">
        <v>293</v>
      </c>
      <c r="C122" s="25" t="s">
        <v>320</v>
      </c>
      <c r="D122" s="24" t="s">
        <v>321</v>
      </c>
      <c r="E122" s="24">
        <v>3245.4</v>
      </c>
      <c r="F122" s="24">
        <f>VLOOKUP(C122,'[1]9月'!$B:$Q,16,0)</f>
        <v>3245.4</v>
      </c>
      <c r="G122" s="24">
        <v>3245.4</v>
      </c>
      <c r="H122" s="27">
        <v>5228.42</v>
      </c>
      <c r="I122" s="27">
        <v>108</v>
      </c>
      <c r="J122" s="27">
        <v>1790</v>
      </c>
      <c r="K122" s="34">
        <f t="shared" si="16"/>
        <v>58.4172</v>
      </c>
      <c r="L122" s="35">
        <f t="shared" si="17"/>
        <v>519.264</v>
      </c>
      <c r="M122" s="24">
        <f t="shared" si="18"/>
        <v>22.7178</v>
      </c>
      <c r="N122" s="27">
        <f t="shared" si="19"/>
        <v>418.27</v>
      </c>
      <c r="O122" s="27">
        <f t="shared" si="26"/>
        <v>54</v>
      </c>
      <c r="P122" s="27">
        <f t="shared" si="20"/>
        <v>89.5</v>
      </c>
      <c r="Q122" s="27">
        <f t="shared" si="27"/>
        <v>1162.169</v>
      </c>
      <c r="R122" s="24">
        <v>0</v>
      </c>
      <c r="S122" s="24">
        <f t="shared" si="21"/>
        <v>259.63</v>
      </c>
      <c r="T122" s="24">
        <f t="shared" si="22"/>
        <v>9.74</v>
      </c>
      <c r="U122" s="27">
        <f t="shared" si="23"/>
        <v>104.57</v>
      </c>
      <c r="V122" s="27">
        <f t="shared" si="28"/>
        <v>54</v>
      </c>
      <c r="W122" s="27">
        <f t="shared" si="24"/>
        <v>89.5</v>
      </c>
      <c r="X122" s="24">
        <f t="shared" si="29"/>
        <v>517.44</v>
      </c>
      <c r="Y122" s="24">
        <f t="shared" si="25"/>
        <v>1679.609</v>
      </c>
      <c r="Z122" s="24"/>
      <c r="AD122" s="127"/>
    </row>
    <row r="123" s="9" customFormat="1" ht="20" customHeight="1" spans="1:30">
      <c r="A123" s="23">
        <f t="shared" si="15"/>
        <v>120</v>
      </c>
      <c r="B123" s="39" t="s">
        <v>293</v>
      </c>
      <c r="C123" s="25" t="s">
        <v>322</v>
      </c>
      <c r="D123" s="24" t="s">
        <v>323</v>
      </c>
      <c r="E123" s="24">
        <v>3245.4</v>
      </c>
      <c r="F123" s="24">
        <f>VLOOKUP(C123,'[1]9月'!$B:$Q,16,0)</f>
        <v>3245.4</v>
      </c>
      <c r="G123" s="24">
        <v>3245.4</v>
      </c>
      <c r="H123" s="27">
        <v>5228.42</v>
      </c>
      <c r="I123" s="27">
        <v>108</v>
      </c>
      <c r="J123" s="27">
        <v>2544</v>
      </c>
      <c r="K123" s="34">
        <f t="shared" si="16"/>
        <v>58.4172</v>
      </c>
      <c r="L123" s="35">
        <f t="shared" si="17"/>
        <v>519.264</v>
      </c>
      <c r="M123" s="24">
        <f t="shared" si="18"/>
        <v>22.7178</v>
      </c>
      <c r="N123" s="27">
        <f t="shared" si="19"/>
        <v>418.27</v>
      </c>
      <c r="O123" s="27">
        <f t="shared" si="26"/>
        <v>54</v>
      </c>
      <c r="P123" s="27">
        <f t="shared" si="20"/>
        <v>127.2</v>
      </c>
      <c r="Q123" s="27">
        <f t="shared" si="27"/>
        <v>1199.869</v>
      </c>
      <c r="R123" s="24">
        <v>0</v>
      </c>
      <c r="S123" s="24">
        <f t="shared" si="21"/>
        <v>259.63</v>
      </c>
      <c r="T123" s="24">
        <f t="shared" si="22"/>
        <v>9.74</v>
      </c>
      <c r="U123" s="27">
        <f t="shared" si="23"/>
        <v>104.57</v>
      </c>
      <c r="V123" s="27">
        <f t="shared" si="28"/>
        <v>54</v>
      </c>
      <c r="W123" s="27">
        <f t="shared" si="24"/>
        <v>127.2</v>
      </c>
      <c r="X123" s="24">
        <f t="shared" si="29"/>
        <v>555.14</v>
      </c>
      <c r="Y123" s="24">
        <f t="shared" si="25"/>
        <v>1755.009</v>
      </c>
      <c r="Z123" s="24"/>
      <c r="AD123" s="127"/>
    </row>
    <row r="124" s="9" customFormat="1" ht="20" customHeight="1" spans="1:30">
      <c r="A124" s="23">
        <f t="shared" si="15"/>
        <v>121</v>
      </c>
      <c r="B124" s="39" t="s">
        <v>293</v>
      </c>
      <c r="C124" s="25" t="s">
        <v>324</v>
      </c>
      <c r="D124" s="24" t="s">
        <v>325</v>
      </c>
      <c r="E124" s="24">
        <v>3245.4</v>
      </c>
      <c r="F124" s="24">
        <f>VLOOKUP(C124,'[1]9月'!$B:$Q,16,0)</f>
        <v>3245.4</v>
      </c>
      <c r="G124" s="24">
        <v>3245.4</v>
      </c>
      <c r="H124" s="27">
        <v>5228.42</v>
      </c>
      <c r="I124" s="27">
        <v>108</v>
      </c>
      <c r="J124" s="27">
        <v>1790</v>
      </c>
      <c r="K124" s="34">
        <f t="shared" si="16"/>
        <v>58.4172</v>
      </c>
      <c r="L124" s="35">
        <f t="shared" si="17"/>
        <v>519.264</v>
      </c>
      <c r="M124" s="24">
        <f t="shared" si="18"/>
        <v>22.7178</v>
      </c>
      <c r="N124" s="27">
        <f t="shared" si="19"/>
        <v>418.27</v>
      </c>
      <c r="O124" s="27">
        <f t="shared" si="26"/>
        <v>54</v>
      </c>
      <c r="P124" s="27">
        <f t="shared" si="20"/>
        <v>89.5</v>
      </c>
      <c r="Q124" s="27">
        <f t="shared" si="27"/>
        <v>1162.169</v>
      </c>
      <c r="R124" s="24">
        <v>0</v>
      </c>
      <c r="S124" s="24">
        <f t="shared" si="21"/>
        <v>259.63</v>
      </c>
      <c r="T124" s="24">
        <f t="shared" si="22"/>
        <v>9.74</v>
      </c>
      <c r="U124" s="27">
        <f t="shared" si="23"/>
        <v>104.57</v>
      </c>
      <c r="V124" s="27">
        <f t="shared" si="28"/>
        <v>54</v>
      </c>
      <c r="W124" s="27">
        <f t="shared" si="24"/>
        <v>89.5</v>
      </c>
      <c r="X124" s="24">
        <f t="shared" si="29"/>
        <v>517.44</v>
      </c>
      <c r="Y124" s="24">
        <f t="shared" si="25"/>
        <v>1679.609</v>
      </c>
      <c r="Z124" s="24"/>
      <c r="AD124" s="127"/>
    </row>
    <row r="125" s="232" customFormat="1" ht="20" customHeight="1" spans="1:30">
      <c r="A125" s="236">
        <f t="shared" si="15"/>
        <v>122</v>
      </c>
      <c r="B125" s="39" t="s">
        <v>293</v>
      </c>
      <c r="C125" s="237" t="s">
        <v>326</v>
      </c>
      <c r="D125" s="92" t="s">
        <v>327</v>
      </c>
      <c r="E125" s="163">
        <v>3245.4</v>
      </c>
      <c r="F125" s="163">
        <v>0</v>
      </c>
      <c r="G125" s="163">
        <v>0</v>
      </c>
      <c r="H125" s="36">
        <v>0</v>
      </c>
      <c r="I125" s="27"/>
      <c r="J125" s="36">
        <v>0</v>
      </c>
      <c r="K125" s="238">
        <f t="shared" si="16"/>
        <v>58.4172</v>
      </c>
      <c r="L125" s="239">
        <f t="shared" si="17"/>
        <v>0</v>
      </c>
      <c r="M125" s="163">
        <f t="shared" si="18"/>
        <v>0</v>
      </c>
      <c r="N125" s="27">
        <f t="shared" si="19"/>
        <v>0</v>
      </c>
      <c r="O125" s="27">
        <f t="shared" si="26"/>
        <v>0</v>
      </c>
      <c r="P125" s="36">
        <f t="shared" si="20"/>
        <v>0</v>
      </c>
      <c r="Q125" s="27">
        <f t="shared" si="27"/>
        <v>58.4172</v>
      </c>
      <c r="R125" s="163">
        <v>0</v>
      </c>
      <c r="S125" s="163">
        <f t="shared" si="21"/>
        <v>0</v>
      </c>
      <c r="T125" s="163">
        <f t="shared" si="22"/>
        <v>0</v>
      </c>
      <c r="U125" s="36">
        <f t="shared" si="23"/>
        <v>0</v>
      </c>
      <c r="V125" s="27">
        <f t="shared" si="28"/>
        <v>0</v>
      </c>
      <c r="W125" s="36">
        <f t="shared" si="24"/>
        <v>0</v>
      </c>
      <c r="X125" s="24">
        <f t="shared" si="29"/>
        <v>0</v>
      </c>
      <c r="Y125" s="163">
        <f t="shared" si="25"/>
        <v>58.4172</v>
      </c>
      <c r="Z125" s="163"/>
      <c r="AD125" s="240"/>
    </row>
    <row r="126" s="9" customFormat="1" ht="20" customHeight="1" spans="1:30">
      <c r="A126" s="23">
        <f t="shared" si="15"/>
        <v>123</v>
      </c>
      <c r="B126" s="39" t="s">
        <v>97</v>
      </c>
      <c r="C126" s="25" t="s">
        <v>328</v>
      </c>
      <c r="D126" s="24" t="s">
        <v>329</v>
      </c>
      <c r="E126" s="24">
        <v>3245.4</v>
      </c>
      <c r="F126" s="24">
        <f>VLOOKUP(C126,'[1]9月'!$B:$Q,16,0)</f>
        <v>3245.4</v>
      </c>
      <c r="G126" s="24">
        <v>3245.4</v>
      </c>
      <c r="H126" s="27">
        <v>5228.42</v>
      </c>
      <c r="I126" s="27">
        <v>108</v>
      </c>
      <c r="J126" s="27">
        <v>1790</v>
      </c>
      <c r="K126" s="34">
        <f t="shared" si="16"/>
        <v>58.4172</v>
      </c>
      <c r="L126" s="35">
        <f t="shared" si="17"/>
        <v>519.264</v>
      </c>
      <c r="M126" s="24">
        <f t="shared" si="18"/>
        <v>22.7178</v>
      </c>
      <c r="N126" s="27">
        <f t="shared" si="19"/>
        <v>418.27</v>
      </c>
      <c r="O126" s="27">
        <f t="shared" si="26"/>
        <v>54</v>
      </c>
      <c r="P126" s="27">
        <f t="shared" si="20"/>
        <v>89.5</v>
      </c>
      <c r="Q126" s="27">
        <f t="shared" si="27"/>
        <v>1162.169</v>
      </c>
      <c r="R126" s="24">
        <v>0</v>
      </c>
      <c r="S126" s="24">
        <f t="shared" si="21"/>
        <v>259.63</v>
      </c>
      <c r="T126" s="24">
        <f t="shared" si="22"/>
        <v>9.74</v>
      </c>
      <c r="U126" s="27">
        <f t="shared" si="23"/>
        <v>104.57</v>
      </c>
      <c r="V126" s="27">
        <f t="shared" si="28"/>
        <v>54</v>
      </c>
      <c r="W126" s="27">
        <f t="shared" si="24"/>
        <v>89.5</v>
      </c>
      <c r="X126" s="24">
        <f t="shared" si="29"/>
        <v>517.44</v>
      </c>
      <c r="Y126" s="24">
        <f t="shared" si="25"/>
        <v>1679.609</v>
      </c>
      <c r="Z126" s="24"/>
      <c r="AD126" s="127"/>
    </row>
    <row r="127" s="9" customFormat="1" ht="20" customHeight="1" spans="1:30">
      <c r="A127" s="23">
        <f t="shared" si="15"/>
        <v>124</v>
      </c>
      <c r="B127" s="39" t="s">
        <v>97</v>
      </c>
      <c r="C127" s="25" t="s">
        <v>330</v>
      </c>
      <c r="D127" s="24" t="s">
        <v>331</v>
      </c>
      <c r="E127" s="24">
        <v>3245.4</v>
      </c>
      <c r="F127" s="24">
        <f>VLOOKUP(C127,'[1]9月'!$B:$Q,16,0)</f>
        <v>3245.4</v>
      </c>
      <c r="G127" s="24">
        <v>3245.4</v>
      </c>
      <c r="H127" s="27">
        <v>5228.42</v>
      </c>
      <c r="I127" s="27">
        <v>108</v>
      </c>
      <c r="J127" s="27">
        <v>2544</v>
      </c>
      <c r="K127" s="34">
        <f t="shared" si="16"/>
        <v>58.4172</v>
      </c>
      <c r="L127" s="35">
        <f t="shared" si="17"/>
        <v>519.264</v>
      </c>
      <c r="M127" s="24">
        <f t="shared" si="18"/>
        <v>22.7178</v>
      </c>
      <c r="N127" s="27">
        <f t="shared" si="19"/>
        <v>418.27</v>
      </c>
      <c r="O127" s="27">
        <f t="shared" si="26"/>
        <v>54</v>
      </c>
      <c r="P127" s="27">
        <f t="shared" si="20"/>
        <v>127.2</v>
      </c>
      <c r="Q127" s="27">
        <f t="shared" si="27"/>
        <v>1199.869</v>
      </c>
      <c r="R127" s="24">
        <v>0</v>
      </c>
      <c r="S127" s="24">
        <f t="shared" si="21"/>
        <v>259.63</v>
      </c>
      <c r="T127" s="24">
        <f t="shared" si="22"/>
        <v>9.74</v>
      </c>
      <c r="U127" s="27">
        <f t="shared" si="23"/>
        <v>104.57</v>
      </c>
      <c r="V127" s="27">
        <f t="shared" si="28"/>
        <v>54</v>
      </c>
      <c r="W127" s="27">
        <f t="shared" si="24"/>
        <v>127.2</v>
      </c>
      <c r="X127" s="24">
        <f t="shared" si="29"/>
        <v>555.14</v>
      </c>
      <c r="Y127" s="24">
        <f t="shared" si="25"/>
        <v>1755.009</v>
      </c>
      <c r="Z127" s="24"/>
      <c r="AD127" s="127"/>
    </row>
    <row r="128" s="9" customFormat="1" ht="20" customHeight="1" spans="1:30">
      <c r="A128" s="23">
        <f t="shared" si="15"/>
        <v>125</v>
      </c>
      <c r="B128" s="39" t="s">
        <v>293</v>
      </c>
      <c r="C128" s="25" t="s">
        <v>332</v>
      </c>
      <c r="D128" s="24" t="s">
        <v>333</v>
      </c>
      <c r="E128" s="24">
        <v>3245.4</v>
      </c>
      <c r="F128" s="24">
        <f>VLOOKUP(C128,'[1]9月'!$B:$Q,16,0)</f>
        <v>3245.4</v>
      </c>
      <c r="G128" s="24">
        <v>3245.4</v>
      </c>
      <c r="H128" s="27">
        <v>5228.42</v>
      </c>
      <c r="I128" s="27">
        <v>108</v>
      </c>
      <c r="J128" s="27">
        <v>2544</v>
      </c>
      <c r="K128" s="34">
        <f t="shared" si="16"/>
        <v>58.4172</v>
      </c>
      <c r="L128" s="35">
        <f t="shared" si="17"/>
        <v>519.264</v>
      </c>
      <c r="M128" s="24">
        <f t="shared" si="18"/>
        <v>22.7178</v>
      </c>
      <c r="N128" s="27">
        <f t="shared" si="19"/>
        <v>418.27</v>
      </c>
      <c r="O128" s="27">
        <f t="shared" si="26"/>
        <v>54</v>
      </c>
      <c r="P128" s="27">
        <f t="shared" si="20"/>
        <v>127.2</v>
      </c>
      <c r="Q128" s="27">
        <f t="shared" si="27"/>
        <v>1199.869</v>
      </c>
      <c r="R128" s="24">
        <v>0</v>
      </c>
      <c r="S128" s="24">
        <f t="shared" si="21"/>
        <v>259.63</v>
      </c>
      <c r="T128" s="24">
        <f t="shared" si="22"/>
        <v>9.74</v>
      </c>
      <c r="U128" s="27">
        <f t="shared" si="23"/>
        <v>104.57</v>
      </c>
      <c r="V128" s="27">
        <f t="shared" si="28"/>
        <v>54</v>
      </c>
      <c r="W128" s="27">
        <f t="shared" si="24"/>
        <v>127.2</v>
      </c>
      <c r="X128" s="24">
        <f t="shared" si="29"/>
        <v>555.14</v>
      </c>
      <c r="Y128" s="24">
        <f t="shared" si="25"/>
        <v>1755.009</v>
      </c>
      <c r="Z128" s="24"/>
      <c r="AD128" s="127"/>
    </row>
    <row r="129" s="9" customFormat="1" ht="20" customHeight="1" spans="1:30">
      <c r="A129" s="23">
        <f t="shared" si="15"/>
        <v>126</v>
      </c>
      <c r="B129" s="39" t="s">
        <v>97</v>
      </c>
      <c r="C129" s="25" t="s">
        <v>334</v>
      </c>
      <c r="D129" s="24" t="s">
        <v>335</v>
      </c>
      <c r="E129" s="24">
        <v>3245.4</v>
      </c>
      <c r="F129" s="24">
        <f>VLOOKUP(C129,'[1]9月'!$B:$Q,16,0)</f>
        <v>3245.4</v>
      </c>
      <c r="G129" s="24">
        <v>3245.4</v>
      </c>
      <c r="H129" s="27">
        <v>5228.42</v>
      </c>
      <c r="I129" s="27">
        <v>108</v>
      </c>
      <c r="J129" s="27">
        <v>1790</v>
      </c>
      <c r="K129" s="34">
        <f t="shared" si="16"/>
        <v>58.4172</v>
      </c>
      <c r="L129" s="35">
        <f t="shared" si="17"/>
        <v>519.264</v>
      </c>
      <c r="M129" s="24">
        <f t="shared" si="18"/>
        <v>22.7178</v>
      </c>
      <c r="N129" s="27">
        <f t="shared" si="19"/>
        <v>418.27</v>
      </c>
      <c r="O129" s="27">
        <f t="shared" si="26"/>
        <v>54</v>
      </c>
      <c r="P129" s="27">
        <f t="shared" si="20"/>
        <v>89.5</v>
      </c>
      <c r="Q129" s="27">
        <f t="shared" si="27"/>
        <v>1162.169</v>
      </c>
      <c r="R129" s="24">
        <v>0</v>
      </c>
      <c r="S129" s="24">
        <f t="shared" si="21"/>
        <v>259.63</v>
      </c>
      <c r="T129" s="24">
        <f t="shared" si="22"/>
        <v>9.74</v>
      </c>
      <c r="U129" s="27">
        <f t="shared" si="23"/>
        <v>104.57</v>
      </c>
      <c r="V129" s="27">
        <f t="shared" si="28"/>
        <v>54</v>
      </c>
      <c r="W129" s="27">
        <f t="shared" si="24"/>
        <v>89.5</v>
      </c>
      <c r="X129" s="24">
        <f t="shared" si="29"/>
        <v>517.44</v>
      </c>
      <c r="Y129" s="24">
        <f t="shared" si="25"/>
        <v>1679.609</v>
      </c>
      <c r="Z129" s="24"/>
      <c r="AD129" s="127"/>
    </row>
    <row r="130" s="9" customFormat="1" ht="20" customHeight="1" spans="1:30">
      <c r="A130" s="23">
        <f t="shared" si="15"/>
        <v>127</v>
      </c>
      <c r="B130" s="39" t="s">
        <v>97</v>
      </c>
      <c r="C130" s="25" t="s">
        <v>336</v>
      </c>
      <c r="D130" s="24" t="s">
        <v>337</v>
      </c>
      <c r="E130" s="24">
        <v>3245.4</v>
      </c>
      <c r="F130" s="24">
        <f>VLOOKUP(C130,'[1]9月'!$B:$Q,16,0)</f>
        <v>3245.4</v>
      </c>
      <c r="G130" s="24">
        <v>3245.4</v>
      </c>
      <c r="H130" s="27">
        <v>5228.42</v>
      </c>
      <c r="I130" s="27">
        <v>108</v>
      </c>
      <c r="J130" s="27">
        <v>2544</v>
      </c>
      <c r="K130" s="34">
        <f t="shared" si="16"/>
        <v>58.4172</v>
      </c>
      <c r="L130" s="35">
        <f t="shared" si="17"/>
        <v>519.264</v>
      </c>
      <c r="M130" s="24">
        <f t="shared" si="18"/>
        <v>22.7178</v>
      </c>
      <c r="N130" s="27">
        <f t="shared" si="19"/>
        <v>418.27</v>
      </c>
      <c r="O130" s="27">
        <f t="shared" si="26"/>
        <v>54</v>
      </c>
      <c r="P130" s="27">
        <f t="shared" si="20"/>
        <v>127.2</v>
      </c>
      <c r="Q130" s="27">
        <f t="shared" si="27"/>
        <v>1199.869</v>
      </c>
      <c r="R130" s="24">
        <v>0</v>
      </c>
      <c r="S130" s="24">
        <f t="shared" si="21"/>
        <v>259.63</v>
      </c>
      <c r="T130" s="24">
        <f t="shared" si="22"/>
        <v>9.74</v>
      </c>
      <c r="U130" s="27">
        <f t="shared" si="23"/>
        <v>104.57</v>
      </c>
      <c r="V130" s="27">
        <f t="shared" si="28"/>
        <v>54</v>
      </c>
      <c r="W130" s="27">
        <f t="shared" si="24"/>
        <v>127.2</v>
      </c>
      <c r="X130" s="24">
        <f t="shared" si="29"/>
        <v>555.14</v>
      </c>
      <c r="Y130" s="24">
        <f t="shared" si="25"/>
        <v>1755.009</v>
      </c>
      <c r="Z130" s="24"/>
      <c r="AD130" s="127"/>
    </row>
    <row r="131" s="9" customFormat="1" ht="20" customHeight="1" spans="1:30">
      <c r="A131" s="23">
        <f t="shared" si="15"/>
        <v>128</v>
      </c>
      <c r="B131" s="39" t="s">
        <v>97</v>
      </c>
      <c r="C131" s="25" t="s">
        <v>338</v>
      </c>
      <c r="D131" s="24" t="s">
        <v>339</v>
      </c>
      <c r="E131" s="24">
        <v>3245.4</v>
      </c>
      <c r="F131" s="24">
        <f>VLOOKUP(C131,'[1]9月'!$B:$Q,16,0)</f>
        <v>3245.4</v>
      </c>
      <c r="G131" s="24">
        <v>3245.4</v>
      </c>
      <c r="H131" s="27">
        <v>5228.42</v>
      </c>
      <c r="I131" s="27">
        <v>108</v>
      </c>
      <c r="J131" s="27">
        <v>1790</v>
      </c>
      <c r="K131" s="34">
        <f t="shared" si="16"/>
        <v>58.4172</v>
      </c>
      <c r="L131" s="35">
        <f t="shared" si="17"/>
        <v>519.264</v>
      </c>
      <c r="M131" s="24">
        <f t="shared" si="18"/>
        <v>22.7178</v>
      </c>
      <c r="N131" s="27">
        <f t="shared" si="19"/>
        <v>418.27</v>
      </c>
      <c r="O131" s="27">
        <f t="shared" si="26"/>
        <v>54</v>
      </c>
      <c r="P131" s="27">
        <f t="shared" si="20"/>
        <v>89.5</v>
      </c>
      <c r="Q131" s="27">
        <f t="shared" si="27"/>
        <v>1162.169</v>
      </c>
      <c r="R131" s="24">
        <v>0</v>
      </c>
      <c r="S131" s="24">
        <f t="shared" si="21"/>
        <v>259.63</v>
      </c>
      <c r="T131" s="24">
        <f t="shared" si="22"/>
        <v>9.74</v>
      </c>
      <c r="U131" s="27">
        <f t="shared" si="23"/>
        <v>104.57</v>
      </c>
      <c r="V131" s="27">
        <f t="shared" si="28"/>
        <v>54</v>
      </c>
      <c r="W131" s="27">
        <f t="shared" si="24"/>
        <v>89.5</v>
      </c>
      <c r="X131" s="24">
        <f t="shared" si="29"/>
        <v>517.44</v>
      </c>
      <c r="Y131" s="24">
        <f t="shared" si="25"/>
        <v>1679.609</v>
      </c>
      <c r="Z131" s="24"/>
      <c r="AD131" s="127"/>
    </row>
    <row r="132" s="9" customFormat="1" ht="20" customHeight="1" spans="1:30">
      <c r="A132" s="23">
        <f t="shared" ref="A132:A195" si="30">ROW()-3</f>
        <v>129</v>
      </c>
      <c r="B132" s="39" t="s">
        <v>97</v>
      </c>
      <c r="C132" s="25" t="s">
        <v>340</v>
      </c>
      <c r="D132" s="24" t="s">
        <v>341</v>
      </c>
      <c r="E132" s="24">
        <v>3245.4</v>
      </c>
      <c r="F132" s="24">
        <f>VLOOKUP(C132,'[1]9月'!$B:$Q,16,0)</f>
        <v>3245.4</v>
      </c>
      <c r="G132" s="24">
        <v>3245.4</v>
      </c>
      <c r="H132" s="27">
        <v>5228.42</v>
      </c>
      <c r="I132" s="27">
        <v>108</v>
      </c>
      <c r="J132" s="27">
        <v>2544</v>
      </c>
      <c r="K132" s="34">
        <f t="shared" ref="K132:K195" si="31">E132*0.018</f>
        <v>58.4172</v>
      </c>
      <c r="L132" s="35">
        <f t="shared" ref="L132:L195" si="32">F132*0.16</f>
        <v>519.264</v>
      </c>
      <c r="M132" s="24">
        <f t="shared" ref="M132:M195" si="33">G132*0.007</f>
        <v>22.7178</v>
      </c>
      <c r="N132" s="27">
        <f t="shared" ref="N132:N195" si="34">ROUND(H132*0.08,2)</f>
        <v>418.27</v>
      </c>
      <c r="O132" s="27">
        <f t="shared" si="26"/>
        <v>54</v>
      </c>
      <c r="P132" s="27">
        <f t="shared" ref="P132:P195" si="35">J132*5%</f>
        <v>127.2</v>
      </c>
      <c r="Q132" s="27">
        <f t="shared" si="27"/>
        <v>1199.869</v>
      </c>
      <c r="R132" s="24">
        <v>0</v>
      </c>
      <c r="S132" s="24">
        <f t="shared" ref="S132:S195" si="36">ROUND(F132*0.08,2)</f>
        <v>259.63</v>
      </c>
      <c r="T132" s="24">
        <f t="shared" ref="T132:T195" si="37">ROUND(G132*0.003,2)</f>
        <v>9.74</v>
      </c>
      <c r="U132" s="27">
        <f t="shared" ref="U132:U195" si="38">ROUND(H132*0.02,2)</f>
        <v>104.57</v>
      </c>
      <c r="V132" s="27">
        <f t="shared" si="28"/>
        <v>54</v>
      </c>
      <c r="W132" s="27">
        <f t="shared" ref="W132:W195" si="39">J132*5%</f>
        <v>127.2</v>
      </c>
      <c r="X132" s="24">
        <f t="shared" si="29"/>
        <v>555.14</v>
      </c>
      <c r="Y132" s="24">
        <f t="shared" ref="Y132:Y195" si="40">Q132+X132</f>
        <v>1755.009</v>
      </c>
      <c r="Z132" s="24"/>
      <c r="AD132" s="127"/>
    </row>
    <row r="133" s="9" customFormat="1" ht="20" customHeight="1" spans="1:30">
      <c r="A133" s="23">
        <f t="shared" si="30"/>
        <v>130</v>
      </c>
      <c r="B133" s="39" t="s">
        <v>97</v>
      </c>
      <c r="C133" s="25" t="s">
        <v>342</v>
      </c>
      <c r="D133" s="24" t="s">
        <v>343</v>
      </c>
      <c r="E133" s="24">
        <v>3245.4</v>
      </c>
      <c r="F133" s="24">
        <f>VLOOKUP(C133,'[1]9月'!$B:$Q,16,0)</f>
        <v>3245.4</v>
      </c>
      <c r="G133" s="24">
        <v>3245.4</v>
      </c>
      <c r="H133" s="27">
        <v>5228.42</v>
      </c>
      <c r="I133" s="27">
        <v>108</v>
      </c>
      <c r="J133" s="27">
        <v>1790</v>
      </c>
      <c r="K133" s="34">
        <f t="shared" si="31"/>
        <v>58.4172</v>
      </c>
      <c r="L133" s="35">
        <f t="shared" si="32"/>
        <v>519.264</v>
      </c>
      <c r="M133" s="24">
        <f t="shared" si="33"/>
        <v>22.7178</v>
      </c>
      <c r="N133" s="27">
        <f t="shared" si="34"/>
        <v>418.27</v>
      </c>
      <c r="O133" s="27">
        <f t="shared" ref="O133:O196" si="41">I133*50%</f>
        <v>54</v>
      </c>
      <c r="P133" s="27">
        <f t="shared" si="35"/>
        <v>89.5</v>
      </c>
      <c r="Q133" s="27">
        <f t="shared" ref="Q133:Q196" si="42">SUM(K133:P133)</f>
        <v>1162.169</v>
      </c>
      <c r="R133" s="24">
        <v>0</v>
      </c>
      <c r="S133" s="24">
        <f t="shared" si="36"/>
        <v>259.63</v>
      </c>
      <c r="T133" s="24">
        <f t="shared" si="37"/>
        <v>9.74</v>
      </c>
      <c r="U133" s="27">
        <f t="shared" si="38"/>
        <v>104.57</v>
      </c>
      <c r="V133" s="27">
        <f t="shared" ref="V133:V196" si="43">I133*50%</f>
        <v>54</v>
      </c>
      <c r="W133" s="27">
        <f t="shared" si="39"/>
        <v>89.5</v>
      </c>
      <c r="X133" s="24">
        <f t="shared" ref="X133:X196" si="44">SUM(R133:W133)</f>
        <v>517.44</v>
      </c>
      <c r="Y133" s="24">
        <f t="shared" si="40"/>
        <v>1679.609</v>
      </c>
      <c r="Z133" s="24"/>
      <c r="AD133" s="127"/>
    </row>
    <row r="134" s="9" customFormat="1" ht="20" customHeight="1" spans="1:30">
      <c r="A134" s="23">
        <f t="shared" si="30"/>
        <v>131</v>
      </c>
      <c r="B134" s="39" t="s">
        <v>97</v>
      </c>
      <c r="C134" s="25" t="s">
        <v>344</v>
      </c>
      <c r="D134" s="24" t="s">
        <v>345</v>
      </c>
      <c r="E134" s="24">
        <v>3245.4</v>
      </c>
      <c r="F134" s="24">
        <f>VLOOKUP(C134,'[1]9月'!$B:$Q,16,0)</f>
        <v>3245.4</v>
      </c>
      <c r="G134" s="24">
        <v>3245.4</v>
      </c>
      <c r="H134" s="27">
        <v>5228.42</v>
      </c>
      <c r="I134" s="27">
        <v>108</v>
      </c>
      <c r="J134" s="27">
        <v>1790</v>
      </c>
      <c r="K134" s="34">
        <f t="shared" si="31"/>
        <v>58.4172</v>
      </c>
      <c r="L134" s="35">
        <f t="shared" si="32"/>
        <v>519.264</v>
      </c>
      <c r="M134" s="24">
        <f t="shared" si="33"/>
        <v>22.7178</v>
      </c>
      <c r="N134" s="27">
        <f t="shared" si="34"/>
        <v>418.27</v>
      </c>
      <c r="O134" s="27">
        <f t="shared" si="41"/>
        <v>54</v>
      </c>
      <c r="P134" s="27">
        <f t="shared" si="35"/>
        <v>89.5</v>
      </c>
      <c r="Q134" s="27">
        <f t="shared" si="42"/>
        <v>1162.169</v>
      </c>
      <c r="R134" s="24">
        <v>0</v>
      </c>
      <c r="S134" s="24">
        <f t="shared" si="36"/>
        <v>259.63</v>
      </c>
      <c r="T134" s="24">
        <f t="shared" si="37"/>
        <v>9.74</v>
      </c>
      <c r="U134" s="27">
        <f t="shared" si="38"/>
        <v>104.57</v>
      </c>
      <c r="V134" s="27">
        <f t="shared" si="43"/>
        <v>54</v>
      </c>
      <c r="W134" s="27">
        <f t="shared" si="39"/>
        <v>89.5</v>
      </c>
      <c r="X134" s="24">
        <f t="shared" si="44"/>
        <v>517.44</v>
      </c>
      <c r="Y134" s="24">
        <f t="shared" si="40"/>
        <v>1679.609</v>
      </c>
      <c r="Z134" s="24"/>
      <c r="AD134" s="127"/>
    </row>
    <row r="135" s="9" customFormat="1" ht="20" customHeight="1" spans="1:30">
      <c r="A135" s="23">
        <f t="shared" si="30"/>
        <v>132</v>
      </c>
      <c r="B135" s="39" t="s">
        <v>97</v>
      </c>
      <c r="C135" s="25" t="s">
        <v>346</v>
      </c>
      <c r="D135" s="24" t="s">
        <v>347</v>
      </c>
      <c r="E135" s="24">
        <v>3245.4</v>
      </c>
      <c r="F135" s="24">
        <f>VLOOKUP(C135,'[1]9月'!$B:$Q,16,0)</f>
        <v>3245.4</v>
      </c>
      <c r="G135" s="24">
        <v>3245.4</v>
      </c>
      <c r="H135" s="27">
        <v>5228.42</v>
      </c>
      <c r="I135" s="27">
        <v>108</v>
      </c>
      <c r="J135" s="27">
        <v>2544</v>
      </c>
      <c r="K135" s="34">
        <f t="shared" si="31"/>
        <v>58.4172</v>
      </c>
      <c r="L135" s="35">
        <f t="shared" si="32"/>
        <v>519.264</v>
      </c>
      <c r="M135" s="24">
        <f t="shared" si="33"/>
        <v>22.7178</v>
      </c>
      <c r="N135" s="27">
        <f t="shared" si="34"/>
        <v>418.27</v>
      </c>
      <c r="O135" s="27">
        <f t="shared" si="41"/>
        <v>54</v>
      </c>
      <c r="P135" s="27">
        <f t="shared" si="35"/>
        <v>127.2</v>
      </c>
      <c r="Q135" s="27">
        <f t="shared" si="42"/>
        <v>1199.869</v>
      </c>
      <c r="R135" s="24">
        <v>0</v>
      </c>
      <c r="S135" s="24">
        <f t="shared" si="36"/>
        <v>259.63</v>
      </c>
      <c r="T135" s="24">
        <f t="shared" si="37"/>
        <v>9.74</v>
      </c>
      <c r="U135" s="27">
        <f t="shared" si="38"/>
        <v>104.57</v>
      </c>
      <c r="V135" s="27">
        <f t="shared" si="43"/>
        <v>54</v>
      </c>
      <c r="W135" s="27">
        <f t="shared" si="39"/>
        <v>127.2</v>
      </c>
      <c r="X135" s="24">
        <f t="shared" si="44"/>
        <v>555.14</v>
      </c>
      <c r="Y135" s="24">
        <f t="shared" si="40"/>
        <v>1755.009</v>
      </c>
      <c r="Z135" s="24"/>
      <c r="AD135" s="127"/>
    </row>
    <row r="136" s="9" customFormat="1" ht="20" customHeight="1" spans="1:30">
      <c r="A136" s="23">
        <f t="shared" si="30"/>
        <v>133</v>
      </c>
      <c r="B136" s="39" t="s">
        <v>97</v>
      </c>
      <c r="C136" s="25" t="s">
        <v>348</v>
      </c>
      <c r="D136" s="24" t="s">
        <v>349</v>
      </c>
      <c r="E136" s="24">
        <v>3245.4</v>
      </c>
      <c r="F136" s="24">
        <f>VLOOKUP(C136,'[1]9月'!$B:$Q,16,0)</f>
        <v>3245.4</v>
      </c>
      <c r="G136" s="24">
        <v>3245.4</v>
      </c>
      <c r="H136" s="27">
        <v>5228.42</v>
      </c>
      <c r="I136" s="27">
        <v>108</v>
      </c>
      <c r="J136" s="27">
        <v>1790</v>
      </c>
      <c r="K136" s="34">
        <f t="shared" si="31"/>
        <v>58.4172</v>
      </c>
      <c r="L136" s="35">
        <f t="shared" si="32"/>
        <v>519.264</v>
      </c>
      <c r="M136" s="24">
        <f t="shared" si="33"/>
        <v>22.7178</v>
      </c>
      <c r="N136" s="27">
        <f t="shared" si="34"/>
        <v>418.27</v>
      </c>
      <c r="O136" s="27">
        <f t="shared" si="41"/>
        <v>54</v>
      </c>
      <c r="P136" s="27">
        <f t="shared" si="35"/>
        <v>89.5</v>
      </c>
      <c r="Q136" s="27">
        <f t="shared" si="42"/>
        <v>1162.169</v>
      </c>
      <c r="R136" s="24">
        <v>0</v>
      </c>
      <c r="S136" s="24">
        <f t="shared" si="36"/>
        <v>259.63</v>
      </c>
      <c r="T136" s="24">
        <f t="shared" si="37"/>
        <v>9.74</v>
      </c>
      <c r="U136" s="27">
        <f t="shared" si="38"/>
        <v>104.57</v>
      </c>
      <c r="V136" s="27">
        <f t="shared" si="43"/>
        <v>54</v>
      </c>
      <c r="W136" s="27">
        <f t="shared" si="39"/>
        <v>89.5</v>
      </c>
      <c r="X136" s="24">
        <f t="shared" si="44"/>
        <v>517.44</v>
      </c>
      <c r="Y136" s="24">
        <f t="shared" si="40"/>
        <v>1679.609</v>
      </c>
      <c r="Z136" s="24"/>
      <c r="AD136" s="127"/>
    </row>
    <row r="137" s="9" customFormat="1" ht="20" customHeight="1" spans="1:30">
      <c r="A137" s="23">
        <f t="shared" si="30"/>
        <v>134</v>
      </c>
      <c r="B137" s="39" t="s">
        <v>97</v>
      </c>
      <c r="C137" s="25" t="s">
        <v>350</v>
      </c>
      <c r="D137" s="24" t="s">
        <v>351</v>
      </c>
      <c r="E137" s="24">
        <v>3245.4</v>
      </c>
      <c r="F137" s="24">
        <f>VLOOKUP(C137,'[1]9月'!$B:$Q,16,0)</f>
        <v>3245.4</v>
      </c>
      <c r="G137" s="24">
        <v>3245.4</v>
      </c>
      <c r="H137" s="27">
        <v>5228.42</v>
      </c>
      <c r="I137" s="27">
        <v>108</v>
      </c>
      <c r="J137" s="27">
        <v>1790</v>
      </c>
      <c r="K137" s="34">
        <f t="shared" si="31"/>
        <v>58.4172</v>
      </c>
      <c r="L137" s="35">
        <f t="shared" si="32"/>
        <v>519.264</v>
      </c>
      <c r="M137" s="24">
        <f t="shared" si="33"/>
        <v>22.7178</v>
      </c>
      <c r="N137" s="27">
        <f t="shared" si="34"/>
        <v>418.27</v>
      </c>
      <c r="O137" s="27">
        <f t="shared" si="41"/>
        <v>54</v>
      </c>
      <c r="P137" s="27">
        <f t="shared" si="35"/>
        <v>89.5</v>
      </c>
      <c r="Q137" s="27">
        <f t="shared" si="42"/>
        <v>1162.169</v>
      </c>
      <c r="R137" s="24">
        <v>0</v>
      </c>
      <c r="S137" s="24">
        <f t="shared" si="36"/>
        <v>259.63</v>
      </c>
      <c r="T137" s="24">
        <f t="shared" si="37"/>
        <v>9.74</v>
      </c>
      <c r="U137" s="27">
        <f t="shared" si="38"/>
        <v>104.57</v>
      </c>
      <c r="V137" s="27">
        <f t="shared" si="43"/>
        <v>54</v>
      </c>
      <c r="W137" s="27">
        <f t="shared" si="39"/>
        <v>89.5</v>
      </c>
      <c r="X137" s="24">
        <f t="shared" si="44"/>
        <v>517.44</v>
      </c>
      <c r="Y137" s="24">
        <f t="shared" si="40"/>
        <v>1679.609</v>
      </c>
      <c r="Z137" s="24"/>
      <c r="AD137" s="127"/>
    </row>
    <row r="138" s="9" customFormat="1" ht="20" customHeight="1" spans="1:30">
      <c r="A138" s="23">
        <f t="shared" si="30"/>
        <v>135</v>
      </c>
      <c r="B138" s="39" t="s">
        <v>97</v>
      </c>
      <c r="C138" s="25" t="s">
        <v>352</v>
      </c>
      <c r="D138" s="24" t="s">
        <v>353</v>
      </c>
      <c r="E138" s="24">
        <v>3245.4</v>
      </c>
      <c r="F138" s="24">
        <f>VLOOKUP(C138,'[1]9月'!$B:$Q,16,0)</f>
        <v>3245.4</v>
      </c>
      <c r="G138" s="24">
        <v>3245.4</v>
      </c>
      <c r="H138" s="27">
        <v>5228.42</v>
      </c>
      <c r="I138" s="27">
        <v>108</v>
      </c>
      <c r="J138" s="27">
        <v>1790</v>
      </c>
      <c r="K138" s="34">
        <f t="shared" si="31"/>
        <v>58.4172</v>
      </c>
      <c r="L138" s="35">
        <f t="shared" si="32"/>
        <v>519.264</v>
      </c>
      <c r="M138" s="24">
        <f t="shared" si="33"/>
        <v>22.7178</v>
      </c>
      <c r="N138" s="27">
        <f t="shared" si="34"/>
        <v>418.27</v>
      </c>
      <c r="O138" s="27">
        <f t="shared" si="41"/>
        <v>54</v>
      </c>
      <c r="P138" s="27">
        <f t="shared" si="35"/>
        <v>89.5</v>
      </c>
      <c r="Q138" s="27">
        <f t="shared" si="42"/>
        <v>1162.169</v>
      </c>
      <c r="R138" s="24">
        <v>0</v>
      </c>
      <c r="S138" s="24">
        <f t="shared" si="36"/>
        <v>259.63</v>
      </c>
      <c r="T138" s="24">
        <f t="shared" si="37"/>
        <v>9.74</v>
      </c>
      <c r="U138" s="27">
        <f t="shared" si="38"/>
        <v>104.57</v>
      </c>
      <c r="V138" s="27">
        <f t="shared" si="43"/>
        <v>54</v>
      </c>
      <c r="W138" s="27">
        <f t="shared" si="39"/>
        <v>89.5</v>
      </c>
      <c r="X138" s="24">
        <f t="shared" si="44"/>
        <v>517.44</v>
      </c>
      <c r="Y138" s="24">
        <f t="shared" si="40"/>
        <v>1679.609</v>
      </c>
      <c r="Z138" s="24"/>
      <c r="AD138" s="127"/>
    </row>
    <row r="139" s="9" customFormat="1" ht="20" customHeight="1" spans="1:30">
      <c r="A139" s="23">
        <f t="shared" si="30"/>
        <v>136</v>
      </c>
      <c r="B139" s="39" t="s">
        <v>97</v>
      </c>
      <c r="C139" s="25" t="s">
        <v>354</v>
      </c>
      <c r="D139" s="24" t="s">
        <v>355</v>
      </c>
      <c r="E139" s="24">
        <v>3245.4</v>
      </c>
      <c r="F139" s="24">
        <f>VLOOKUP(C139,'[1]9月'!$B:$Q,16,0)</f>
        <v>3245.4</v>
      </c>
      <c r="G139" s="24">
        <v>3245.4</v>
      </c>
      <c r="H139" s="27">
        <v>5228.42</v>
      </c>
      <c r="I139" s="27">
        <v>108</v>
      </c>
      <c r="J139" s="27">
        <v>1790</v>
      </c>
      <c r="K139" s="34">
        <f t="shared" si="31"/>
        <v>58.4172</v>
      </c>
      <c r="L139" s="35">
        <f t="shared" si="32"/>
        <v>519.264</v>
      </c>
      <c r="M139" s="24">
        <f t="shared" si="33"/>
        <v>22.7178</v>
      </c>
      <c r="N139" s="27">
        <f t="shared" si="34"/>
        <v>418.27</v>
      </c>
      <c r="O139" s="27">
        <f t="shared" si="41"/>
        <v>54</v>
      </c>
      <c r="P139" s="27">
        <f t="shared" si="35"/>
        <v>89.5</v>
      </c>
      <c r="Q139" s="27">
        <f t="shared" si="42"/>
        <v>1162.169</v>
      </c>
      <c r="R139" s="24">
        <v>0</v>
      </c>
      <c r="S139" s="24">
        <f t="shared" si="36"/>
        <v>259.63</v>
      </c>
      <c r="T139" s="24">
        <f t="shared" si="37"/>
        <v>9.74</v>
      </c>
      <c r="U139" s="27">
        <f t="shared" si="38"/>
        <v>104.57</v>
      </c>
      <c r="V139" s="27">
        <f t="shared" si="43"/>
        <v>54</v>
      </c>
      <c r="W139" s="27">
        <f t="shared" si="39"/>
        <v>89.5</v>
      </c>
      <c r="X139" s="24">
        <f t="shared" si="44"/>
        <v>517.44</v>
      </c>
      <c r="Y139" s="24">
        <f t="shared" si="40"/>
        <v>1679.609</v>
      </c>
      <c r="Z139" s="24"/>
      <c r="AD139" s="127"/>
    </row>
    <row r="140" s="9" customFormat="1" ht="20" customHeight="1" spans="1:30">
      <c r="A140" s="23">
        <f t="shared" si="30"/>
        <v>137</v>
      </c>
      <c r="B140" s="39" t="s">
        <v>97</v>
      </c>
      <c r="C140" s="25" t="s">
        <v>356</v>
      </c>
      <c r="D140" s="24" t="s">
        <v>357</v>
      </c>
      <c r="E140" s="24">
        <v>3245.4</v>
      </c>
      <c r="F140" s="24">
        <f>VLOOKUP(C140,'[1]9月'!$B:$Q,16,0)</f>
        <v>3245.4</v>
      </c>
      <c r="G140" s="24">
        <v>3245.4</v>
      </c>
      <c r="H140" s="27">
        <v>5228.42</v>
      </c>
      <c r="I140" s="27">
        <v>108</v>
      </c>
      <c r="J140" s="27">
        <v>1790</v>
      </c>
      <c r="K140" s="34">
        <f t="shared" si="31"/>
        <v>58.4172</v>
      </c>
      <c r="L140" s="35">
        <f t="shared" si="32"/>
        <v>519.264</v>
      </c>
      <c r="M140" s="24">
        <f t="shared" si="33"/>
        <v>22.7178</v>
      </c>
      <c r="N140" s="27">
        <f t="shared" si="34"/>
        <v>418.27</v>
      </c>
      <c r="O140" s="27">
        <f t="shared" si="41"/>
        <v>54</v>
      </c>
      <c r="P140" s="27">
        <f t="shared" si="35"/>
        <v>89.5</v>
      </c>
      <c r="Q140" s="27">
        <f t="shared" si="42"/>
        <v>1162.169</v>
      </c>
      <c r="R140" s="24">
        <v>0</v>
      </c>
      <c r="S140" s="24">
        <f t="shared" si="36"/>
        <v>259.63</v>
      </c>
      <c r="T140" s="24">
        <f t="shared" si="37"/>
        <v>9.74</v>
      </c>
      <c r="U140" s="27">
        <f t="shared" si="38"/>
        <v>104.57</v>
      </c>
      <c r="V140" s="27">
        <f t="shared" si="43"/>
        <v>54</v>
      </c>
      <c r="W140" s="27">
        <f t="shared" si="39"/>
        <v>89.5</v>
      </c>
      <c r="X140" s="24">
        <f t="shared" si="44"/>
        <v>517.44</v>
      </c>
      <c r="Y140" s="24">
        <f t="shared" si="40"/>
        <v>1679.609</v>
      </c>
      <c r="Z140" s="24"/>
      <c r="AD140" s="127"/>
    </row>
    <row r="141" s="9" customFormat="1" ht="20" customHeight="1" spans="1:30">
      <c r="A141" s="23">
        <f t="shared" si="30"/>
        <v>138</v>
      </c>
      <c r="B141" s="39" t="s">
        <v>97</v>
      </c>
      <c r="C141" s="25" t="s">
        <v>358</v>
      </c>
      <c r="D141" s="24" t="s">
        <v>359</v>
      </c>
      <c r="E141" s="24">
        <v>3245.4</v>
      </c>
      <c r="F141" s="24">
        <f>VLOOKUP(C141,'[1]9月'!$B:$Q,16,0)</f>
        <v>3245.4</v>
      </c>
      <c r="G141" s="24">
        <v>3245.4</v>
      </c>
      <c r="H141" s="27">
        <v>5228.42</v>
      </c>
      <c r="I141" s="27">
        <v>108</v>
      </c>
      <c r="J141" s="27">
        <v>1790</v>
      </c>
      <c r="K141" s="34">
        <f t="shared" si="31"/>
        <v>58.4172</v>
      </c>
      <c r="L141" s="35">
        <f t="shared" si="32"/>
        <v>519.264</v>
      </c>
      <c r="M141" s="24">
        <f t="shared" si="33"/>
        <v>22.7178</v>
      </c>
      <c r="N141" s="27">
        <f t="shared" si="34"/>
        <v>418.27</v>
      </c>
      <c r="O141" s="27">
        <f t="shared" si="41"/>
        <v>54</v>
      </c>
      <c r="P141" s="27">
        <f t="shared" si="35"/>
        <v>89.5</v>
      </c>
      <c r="Q141" s="27">
        <f t="shared" si="42"/>
        <v>1162.169</v>
      </c>
      <c r="R141" s="24">
        <v>0</v>
      </c>
      <c r="S141" s="24">
        <f t="shared" si="36"/>
        <v>259.63</v>
      </c>
      <c r="T141" s="24">
        <f t="shared" si="37"/>
        <v>9.74</v>
      </c>
      <c r="U141" s="27">
        <f t="shared" si="38"/>
        <v>104.57</v>
      </c>
      <c r="V141" s="27">
        <f t="shared" si="43"/>
        <v>54</v>
      </c>
      <c r="W141" s="27">
        <f t="shared" si="39"/>
        <v>89.5</v>
      </c>
      <c r="X141" s="24">
        <f t="shared" si="44"/>
        <v>517.44</v>
      </c>
      <c r="Y141" s="24">
        <f t="shared" si="40"/>
        <v>1679.609</v>
      </c>
      <c r="Z141" s="24"/>
      <c r="AD141" s="127"/>
    </row>
    <row r="142" s="9" customFormat="1" ht="20" customHeight="1" spans="1:30">
      <c r="A142" s="23">
        <f t="shared" si="30"/>
        <v>139</v>
      </c>
      <c r="B142" s="39" t="s">
        <v>97</v>
      </c>
      <c r="C142" s="25" t="s">
        <v>360</v>
      </c>
      <c r="D142" s="24" t="s">
        <v>361</v>
      </c>
      <c r="E142" s="24">
        <v>3245.4</v>
      </c>
      <c r="F142" s="24">
        <f>VLOOKUP(C142,'[1]9月'!$B:$Q,16,0)</f>
        <v>3245.4</v>
      </c>
      <c r="G142" s="24">
        <v>3245.4</v>
      </c>
      <c r="H142" s="27">
        <v>5228.42</v>
      </c>
      <c r="I142" s="27">
        <v>108</v>
      </c>
      <c r="J142" s="27">
        <v>1790</v>
      </c>
      <c r="K142" s="34">
        <f t="shared" si="31"/>
        <v>58.4172</v>
      </c>
      <c r="L142" s="35">
        <f t="shared" si="32"/>
        <v>519.264</v>
      </c>
      <c r="M142" s="24">
        <f t="shared" si="33"/>
        <v>22.7178</v>
      </c>
      <c r="N142" s="27">
        <f t="shared" si="34"/>
        <v>418.27</v>
      </c>
      <c r="O142" s="27">
        <f t="shared" si="41"/>
        <v>54</v>
      </c>
      <c r="P142" s="27">
        <f t="shared" si="35"/>
        <v>89.5</v>
      </c>
      <c r="Q142" s="27">
        <f t="shared" si="42"/>
        <v>1162.169</v>
      </c>
      <c r="R142" s="24">
        <v>0</v>
      </c>
      <c r="S142" s="24">
        <f t="shared" si="36"/>
        <v>259.63</v>
      </c>
      <c r="T142" s="24">
        <f t="shared" si="37"/>
        <v>9.74</v>
      </c>
      <c r="U142" s="27">
        <f t="shared" si="38"/>
        <v>104.57</v>
      </c>
      <c r="V142" s="27">
        <f t="shared" si="43"/>
        <v>54</v>
      </c>
      <c r="W142" s="27">
        <f t="shared" si="39"/>
        <v>89.5</v>
      </c>
      <c r="X142" s="24">
        <f t="shared" si="44"/>
        <v>517.44</v>
      </c>
      <c r="Y142" s="24">
        <f t="shared" si="40"/>
        <v>1679.609</v>
      </c>
      <c r="Z142" s="24"/>
      <c r="AD142" s="127"/>
    </row>
    <row r="143" s="9" customFormat="1" ht="20" customHeight="1" spans="1:30">
      <c r="A143" s="23">
        <f t="shared" si="30"/>
        <v>140</v>
      </c>
      <c r="B143" s="39" t="s">
        <v>97</v>
      </c>
      <c r="C143" s="25" t="s">
        <v>362</v>
      </c>
      <c r="D143" s="24" t="s">
        <v>363</v>
      </c>
      <c r="E143" s="24">
        <v>3245.4</v>
      </c>
      <c r="F143" s="24">
        <f>VLOOKUP(C143,'[1]9月'!$B:$Q,16,0)</f>
        <v>3245.4</v>
      </c>
      <c r="G143" s="24">
        <v>3245.4</v>
      </c>
      <c r="H143" s="27">
        <v>5228.42</v>
      </c>
      <c r="I143" s="27">
        <v>108</v>
      </c>
      <c r="J143" s="27">
        <v>1790</v>
      </c>
      <c r="K143" s="34">
        <f t="shared" si="31"/>
        <v>58.4172</v>
      </c>
      <c r="L143" s="35">
        <f t="shared" si="32"/>
        <v>519.264</v>
      </c>
      <c r="M143" s="24">
        <f t="shared" si="33"/>
        <v>22.7178</v>
      </c>
      <c r="N143" s="27">
        <f t="shared" si="34"/>
        <v>418.27</v>
      </c>
      <c r="O143" s="27">
        <f t="shared" si="41"/>
        <v>54</v>
      </c>
      <c r="P143" s="27">
        <f t="shared" si="35"/>
        <v>89.5</v>
      </c>
      <c r="Q143" s="27">
        <f t="shared" si="42"/>
        <v>1162.169</v>
      </c>
      <c r="R143" s="24">
        <v>0</v>
      </c>
      <c r="S143" s="24">
        <f t="shared" si="36"/>
        <v>259.63</v>
      </c>
      <c r="T143" s="24">
        <f t="shared" si="37"/>
        <v>9.74</v>
      </c>
      <c r="U143" s="27">
        <f t="shared" si="38"/>
        <v>104.57</v>
      </c>
      <c r="V143" s="27">
        <f t="shared" si="43"/>
        <v>54</v>
      </c>
      <c r="W143" s="27">
        <f t="shared" si="39"/>
        <v>89.5</v>
      </c>
      <c r="X143" s="24">
        <f t="shared" si="44"/>
        <v>517.44</v>
      </c>
      <c r="Y143" s="24">
        <f t="shared" si="40"/>
        <v>1679.609</v>
      </c>
      <c r="Z143" s="24"/>
      <c r="AD143" s="127"/>
    </row>
    <row r="144" s="9" customFormat="1" ht="20" customHeight="1" spans="1:30">
      <c r="A144" s="23">
        <f t="shared" si="30"/>
        <v>141</v>
      </c>
      <c r="B144" s="39" t="s">
        <v>97</v>
      </c>
      <c r="C144" s="25" t="s">
        <v>364</v>
      </c>
      <c r="D144" s="24" t="s">
        <v>365</v>
      </c>
      <c r="E144" s="24">
        <v>3245.4</v>
      </c>
      <c r="F144" s="24">
        <f>VLOOKUP(C144,'[1]9月'!$B:$Q,16,0)</f>
        <v>3245.4</v>
      </c>
      <c r="G144" s="24">
        <v>3245.4</v>
      </c>
      <c r="H144" s="27">
        <v>5228.42</v>
      </c>
      <c r="I144" s="27">
        <v>108</v>
      </c>
      <c r="J144" s="27">
        <v>1790</v>
      </c>
      <c r="K144" s="34">
        <f t="shared" si="31"/>
        <v>58.4172</v>
      </c>
      <c r="L144" s="35">
        <f t="shared" si="32"/>
        <v>519.264</v>
      </c>
      <c r="M144" s="24">
        <f t="shared" si="33"/>
        <v>22.7178</v>
      </c>
      <c r="N144" s="27">
        <f t="shared" si="34"/>
        <v>418.27</v>
      </c>
      <c r="O144" s="27">
        <f t="shared" si="41"/>
        <v>54</v>
      </c>
      <c r="P144" s="27">
        <f t="shared" si="35"/>
        <v>89.5</v>
      </c>
      <c r="Q144" s="27">
        <f t="shared" si="42"/>
        <v>1162.169</v>
      </c>
      <c r="R144" s="24">
        <v>0</v>
      </c>
      <c r="S144" s="24">
        <f t="shared" si="36"/>
        <v>259.63</v>
      </c>
      <c r="T144" s="24">
        <f t="shared" si="37"/>
        <v>9.74</v>
      </c>
      <c r="U144" s="27">
        <f t="shared" si="38"/>
        <v>104.57</v>
      </c>
      <c r="V144" s="27">
        <f t="shared" si="43"/>
        <v>54</v>
      </c>
      <c r="W144" s="27">
        <f t="shared" si="39"/>
        <v>89.5</v>
      </c>
      <c r="X144" s="24">
        <f t="shared" si="44"/>
        <v>517.44</v>
      </c>
      <c r="Y144" s="24">
        <f t="shared" si="40"/>
        <v>1679.609</v>
      </c>
      <c r="Z144" s="24"/>
      <c r="AD144" s="127"/>
    </row>
    <row r="145" s="9" customFormat="1" ht="20" customHeight="1" spans="1:30">
      <c r="A145" s="23">
        <f t="shared" si="30"/>
        <v>142</v>
      </c>
      <c r="B145" s="39" t="s">
        <v>97</v>
      </c>
      <c r="C145" s="25" t="s">
        <v>366</v>
      </c>
      <c r="D145" s="24" t="s">
        <v>367</v>
      </c>
      <c r="E145" s="24">
        <v>3245.4</v>
      </c>
      <c r="F145" s="24">
        <f>VLOOKUP(C145,'[1]9月'!$B:$Q,16,0)</f>
        <v>3245.4</v>
      </c>
      <c r="G145" s="24">
        <v>3245.4</v>
      </c>
      <c r="H145" s="27">
        <v>5228.42</v>
      </c>
      <c r="I145" s="27">
        <v>108</v>
      </c>
      <c r="J145" s="27">
        <v>1790</v>
      </c>
      <c r="K145" s="34">
        <f t="shared" si="31"/>
        <v>58.4172</v>
      </c>
      <c r="L145" s="35">
        <f t="shared" si="32"/>
        <v>519.264</v>
      </c>
      <c r="M145" s="24">
        <f t="shared" si="33"/>
        <v>22.7178</v>
      </c>
      <c r="N145" s="27">
        <f t="shared" si="34"/>
        <v>418.27</v>
      </c>
      <c r="O145" s="27">
        <f t="shared" si="41"/>
        <v>54</v>
      </c>
      <c r="P145" s="27">
        <f t="shared" si="35"/>
        <v>89.5</v>
      </c>
      <c r="Q145" s="27">
        <f t="shared" si="42"/>
        <v>1162.169</v>
      </c>
      <c r="R145" s="24">
        <v>0</v>
      </c>
      <c r="S145" s="24">
        <f t="shared" si="36"/>
        <v>259.63</v>
      </c>
      <c r="T145" s="24">
        <f t="shared" si="37"/>
        <v>9.74</v>
      </c>
      <c r="U145" s="27">
        <f t="shared" si="38"/>
        <v>104.57</v>
      </c>
      <c r="V145" s="27">
        <f t="shared" si="43"/>
        <v>54</v>
      </c>
      <c r="W145" s="27">
        <f t="shared" si="39"/>
        <v>89.5</v>
      </c>
      <c r="X145" s="24">
        <f t="shared" si="44"/>
        <v>517.44</v>
      </c>
      <c r="Y145" s="24">
        <f t="shared" si="40"/>
        <v>1679.609</v>
      </c>
      <c r="Z145" s="24"/>
      <c r="AD145" s="127"/>
    </row>
    <row r="146" s="9" customFormat="1" ht="20" customHeight="1" spans="1:30">
      <c r="A146" s="23">
        <f t="shared" si="30"/>
        <v>143</v>
      </c>
      <c r="B146" s="39" t="s">
        <v>97</v>
      </c>
      <c r="C146" s="25" t="s">
        <v>368</v>
      </c>
      <c r="D146" s="24" t="s">
        <v>369</v>
      </c>
      <c r="E146" s="24">
        <v>3245.4</v>
      </c>
      <c r="F146" s="24">
        <f>VLOOKUP(C146,'[1]9月'!$B:$Q,16,0)</f>
        <v>3245.4</v>
      </c>
      <c r="G146" s="24">
        <v>3245.4</v>
      </c>
      <c r="H146" s="27">
        <v>5228.42</v>
      </c>
      <c r="I146" s="27">
        <v>108</v>
      </c>
      <c r="J146" s="27">
        <v>2544</v>
      </c>
      <c r="K146" s="34">
        <f t="shared" si="31"/>
        <v>58.4172</v>
      </c>
      <c r="L146" s="35">
        <f t="shared" si="32"/>
        <v>519.264</v>
      </c>
      <c r="M146" s="24">
        <f t="shared" si="33"/>
        <v>22.7178</v>
      </c>
      <c r="N146" s="27">
        <f t="shared" si="34"/>
        <v>418.27</v>
      </c>
      <c r="O146" s="27">
        <f t="shared" si="41"/>
        <v>54</v>
      </c>
      <c r="P146" s="27">
        <f t="shared" si="35"/>
        <v>127.2</v>
      </c>
      <c r="Q146" s="27">
        <f t="shared" si="42"/>
        <v>1199.869</v>
      </c>
      <c r="R146" s="24">
        <v>0</v>
      </c>
      <c r="S146" s="24">
        <f t="shared" si="36"/>
        <v>259.63</v>
      </c>
      <c r="T146" s="24">
        <f t="shared" si="37"/>
        <v>9.74</v>
      </c>
      <c r="U146" s="27">
        <f t="shared" si="38"/>
        <v>104.57</v>
      </c>
      <c r="V146" s="27">
        <f t="shared" si="43"/>
        <v>54</v>
      </c>
      <c r="W146" s="27">
        <f t="shared" si="39"/>
        <v>127.2</v>
      </c>
      <c r="X146" s="24">
        <f t="shared" si="44"/>
        <v>555.14</v>
      </c>
      <c r="Y146" s="24">
        <f t="shared" si="40"/>
        <v>1755.009</v>
      </c>
      <c r="Z146" s="24"/>
      <c r="AD146" s="127"/>
    </row>
    <row r="147" s="9" customFormat="1" ht="20" customHeight="1" spans="1:30">
      <c r="A147" s="23">
        <f t="shared" si="30"/>
        <v>144</v>
      </c>
      <c r="B147" s="39" t="s">
        <v>97</v>
      </c>
      <c r="C147" s="25" t="s">
        <v>370</v>
      </c>
      <c r="D147" s="24" t="s">
        <v>371</v>
      </c>
      <c r="E147" s="24">
        <v>3245.4</v>
      </c>
      <c r="F147" s="24">
        <f>VLOOKUP(C147,'[1]9月'!$B:$Q,16,0)</f>
        <v>3245.4</v>
      </c>
      <c r="G147" s="24">
        <v>3245.4</v>
      </c>
      <c r="H147" s="27">
        <v>5228.42</v>
      </c>
      <c r="I147" s="27">
        <v>108</v>
      </c>
      <c r="J147" s="27">
        <v>2544</v>
      </c>
      <c r="K147" s="34">
        <f t="shared" si="31"/>
        <v>58.4172</v>
      </c>
      <c r="L147" s="35">
        <f t="shared" si="32"/>
        <v>519.264</v>
      </c>
      <c r="M147" s="24">
        <f t="shared" si="33"/>
        <v>22.7178</v>
      </c>
      <c r="N147" s="27">
        <f t="shared" si="34"/>
        <v>418.27</v>
      </c>
      <c r="O147" s="27">
        <f t="shared" si="41"/>
        <v>54</v>
      </c>
      <c r="P147" s="27">
        <f t="shared" si="35"/>
        <v>127.2</v>
      </c>
      <c r="Q147" s="27">
        <f t="shared" si="42"/>
        <v>1199.869</v>
      </c>
      <c r="R147" s="24">
        <v>0</v>
      </c>
      <c r="S147" s="24">
        <f t="shared" si="36"/>
        <v>259.63</v>
      </c>
      <c r="T147" s="24">
        <f t="shared" si="37"/>
        <v>9.74</v>
      </c>
      <c r="U147" s="27">
        <f t="shared" si="38"/>
        <v>104.57</v>
      </c>
      <c r="V147" s="27">
        <f t="shared" si="43"/>
        <v>54</v>
      </c>
      <c r="W147" s="27">
        <f t="shared" si="39"/>
        <v>127.2</v>
      </c>
      <c r="X147" s="24">
        <f t="shared" si="44"/>
        <v>555.14</v>
      </c>
      <c r="Y147" s="24">
        <f t="shared" si="40"/>
        <v>1755.009</v>
      </c>
      <c r="Z147" s="24"/>
      <c r="AD147" s="127"/>
    </row>
    <row r="148" s="9" customFormat="1" ht="20" customHeight="1" spans="1:30">
      <c r="A148" s="23">
        <f t="shared" si="30"/>
        <v>145</v>
      </c>
      <c r="B148" s="39" t="s">
        <v>97</v>
      </c>
      <c r="C148" s="25" t="s">
        <v>372</v>
      </c>
      <c r="D148" s="24" t="s">
        <v>373</v>
      </c>
      <c r="E148" s="24">
        <v>3245.4</v>
      </c>
      <c r="F148" s="24">
        <f>VLOOKUP(C148,'[1]9月'!$B:$Q,16,0)</f>
        <v>3245.4</v>
      </c>
      <c r="G148" s="24">
        <v>3245.4</v>
      </c>
      <c r="H148" s="27">
        <v>5228.42</v>
      </c>
      <c r="I148" s="27">
        <v>108</v>
      </c>
      <c r="J148" s="27">
        <v>1790</v>
      </c>
      <c r="K148" s="34">
        <f t="shared" si="31"/>
        <v>58.4172</v>
      </c>
      <c r="L148" s="35">
        <f t="shared" si="32"/>
        <v>519.264</v>
      </c>
      <c r="M148" s="24">
        <f t="shared" si="33"/>
        <v>22.7178</v>
      </c>
      <c r="N148" s="27">
        <f t="shared" si="34"/>
        <v>418.27</v>
      </c>
      <c r="O148" s="27">
        <f t="shared" si="41"/>
        <v>54</v>
      </c>
      <c r="P148" s="27">
        <f t="shared" si="35"/>
        <v>89.5</v>
      </c>
      <c r="Q148" s="27">
        <f t="shared" si="42"/>
        <v>1162.169</v>
      </c>
      <c r="R148" s="24">
        <v>0</v>
      </c>
      <c r="S148" s="24">
        <f t="shared" si="36"/>
        <v>259.63</v>
      </c>
      <c r="T148" s="24">
        <f t="shared" si="37"/>
        <v>9.74</v>
      </c>
      <c r="U148" s="27">
        <f t="shared" si="38"/>
        <v>104.57</v>
      </c>
      <c r="V148" s="27">
        <f t="shared" si="43"/>
        <v>54</v>
      </c>
      <c r="W148" s="27">
        <f t="shared" si="39"/>
        <v>89.5</v>
      </c>
      <c r="X148" s="24">
        <f t="shared" si="44"/>
        <v>517.44</v>
      </c>
      <c r="Y148" s="24">
        <f t="shared" si="40"/>
        <v>1679.609</v>
      </c>
      <c r="Z148" s="24"/>
      <c r="AD148" s="127"/>
    </row>
    <row r="149" s="9" customFormat="1" ht="20" customHeight="1" spans="1:30">
      <c r="A149" s="23">
        <f t="shared" si="30"/>
        <v>146</v>
      </c>
      <c r="B149" s="39" t="s">
        <v>97</v>
      </c>
      <c r="C149" s="25" t="s">
        <v>374</v>
      </c>
      <c r="D149" s="24" t="s">
        <v>375</v>
      </c>
      <c r="E149" s="24">
        <v>3245.4</v>
      </c>
      <c r="F149" s="24">
        <f>VLOOKUP(C149,'[1]9月'!$B:$Q,16,0)</f>
        <v>3245.4</v>
      </c>
      <c r="G149" s="24">
        <v>3245.4</v>
      </c>
      <c r="H149" s="27">
        <v>5228.42</v>
      </c>
      <c r="I149" s="27">
        <v>108</v>
      </c>
      <c r="J149" s="27">
        <v>1790</v>
      </c>
      <c r="K149" s="34">
        <f t="shared" si="31"/>
        <v>58.4172</v>
      </c>
      <c r="L149" s="35">
        <f t="shared" si="32"/>
        <v>519.264</v>
      </c>
      <c r="M149" s="24">
        <f t="shared" si="33"/>
        <v>22.7178</v>
      </c>
      <c r="N149" s="27">
        <f t="shared" si="34"/>
        <v>418.27</v>
      </c>
      <c r="O149" s="27">
        <f t="shared" si="41"/>
        <v>54</v>
      </c>
      <c r="P149" s="27">
        <f t="shared" si="35"/>
        <v>89.5</v>
      </c>
      <c r="Q149" s="27">
        <f t="shared" si="42"/>
        <v>1162.169</v>
      </c>
      <c r="R149" s="24">
        <v>0</v>
      </c>
      <c r="S149" s="24">
        <f t="shared" si="36"/>
        <v>259.63</v>
      </c>
      <c r="T149" s="24">
        <f t="shared" si="37"/>
        <v>9.74</v>
      </c>
      <c r="U149" s="27">
        <f t="shared" si="38"/>
        <v>104.57</v>
      </c>
      <c r="V149" s="27">
        <f t="shared" si="43"/>
        <v>54</v>
      </c>
      <c r="W149" s="27">
        <f t="shared" si="39"/>
        <v>89.5</v>
      </c>
      <c r="X149" s="24">
        <f t="shared" si="44"/>
        <v>517.44</v>
      </c>
      <c r="Y149" s="24">
        <f t="shared" si="40"/>
        <v>1679.609</v>
      </c>
      <c r="Z149" s="24"/>
      <c r="AD149" s="127"/>
    </row>
    <row r="150" s="9" customFormat="1" ht="20" customHeight="1" spans="1:30">
      <c r="A150" s="23">
        <f t="shared" si="30"/>
        <v>147</v>
      </c>
      <c r="B150" s="39" t="s">
        <v>97</v>
      </c>
      <c r="C150" s="25" t="s">
        <v>376</v>
      </c>
      <c r="D150" s="24" t="s">
        <v>377</v>
      </c>
      <c r="E150" s="24">
        <v>3245.4</v>
      </c>
      <c r="F150" s="24">
        <f>VLOOKUP(C150,'[1]9月'!$B:$Q,16,0)</f>
        <v>3245.4</v>
      </c>
      <c r="G150" s="24">
        <v>3245.4</v>
      </c>
      <c r="H150" s="27">
        <v>5228.42</v>
      </c>
      <c r="I150" s="27">
        <v>108</v>
      </c>
      <c r="J150" s="27">
        <v>2544</v>
      </c>
      <c r="K150" s="34">
        <f t="shared" si="31"/>
        <v>58.4172</v>
      </c>
      <c r="L150" s="35">
        <f t="shared" si="32"/>
        <v>519.264</v>
      </c>
      <c r="M150" s="24">
        <f t="shared" si="33"/>
        <v>22.7178</v>
      </c>
      <c r="N150" s="27">
        <f t="shared" si="34"/>
        <v>418.27</v>
      </c>
      <c r="O150" s="27">
        <f t="shared" si="41"/>
        <v>54</v>
      </c>
      <c r="P150" s="27">
        <f t="shared" si="35"/>
        <v>127.2</v>
      </c>
      <c r="Q150" s="27">
        <f t="shared" si="42"/>
        <v>1199.869</v>
      </c>
      <c r="R150" s="24">
        <v>0</v>
      </c>
      <c r="S150" s="24">
        <f t="shared" si="36"/>
        <v>259.63</v>
      </c>
      <c r="T150" s="24">
        <f t="shared" si="37"/>
        <v>9.74</v>
      </c>
      <c r="U150" s="27">
        <f t="shared" si="38"/>
        <v>104.57</v>
      </c>
      <c r="V150" s="27">
        <f t="shared" si="43"/>
        <v>54</v>
      </c>
      <c r="W150" s="27">
        <f t="shared" si="39"/>
        <v>127.2</v>
      </c>
      <c r="X150" s="24">
        <f t="shared" si="44"/>
        <v>555.14</v>
      </c>
      <c r="Y150" s="24">
        <f t="shared" si="40"/>
        <v>1755.009</v>
      </c>
      <c r="Z150" s="24"/>
      <c r="AD150" s="127"/>
    </row>
    <row r="151" s="9" customFormat="1" ht="20" customHeight="1" spans="1:30">
      <c r="A151" s="23">
        <f t="shared" si="30"/>
        <v>148</v>
      </c>
      <c r="B151" s="39" t="s">
        <v>97</v>
      </c>
      <c r="C151" s="25" t="s">
        <v>378</v>
      </c>
      <c r="D151" s="24" t="s">
        <v>379</v>
      </c>
      <c r="E151" s="24">
        <v>3245.4</v>
      </c>
      <c r="F151" s="24">
        <f>VLOOKUP(C151,'[1]9月'!$B:$Q,16,0)</f>
        <v>3245.4</v>
      </c>
      <c r="G151" s="24">
        <v>3245.4</v>
      </c>
      <c r="H151" s="27">
        <v>5228.42</v>
      </c>
      <c r="I151" s="27">
        <v>108</v>
      </c>
      <c r="J151" s="27">
        <v>2544</v>
      </c>
      <c r="K151" s="34">
        <f t="shared" si="31"/>
        <v>58.4172</v>
      </c>
      <c r="L151" s="35">
        <f t="shared" si="32"/>
        <v>519.264</v>
      </c>
      <c r="M151" s="24">
        <f t="shared" si="33"/>
        <v>22.7178</v>
      </c>
      <c r="N151" s="27">
        <f t="shared" si="34"/>
        <v>418.27</v>
      </c>
      <c r="O151" s="27">
        <f t="shared" si="41"/>
        <v>54</v>
      </c>
      <c r="P151" s="27">
        <f t="shared" si="35"/>
        <v>127.2</v>
      </c>
      <c r="Q151" s="27">
        <f t="shared" si="42"/>
        <v>1199.869</v>
      </c>
      <c r="R151" s="24">
        <v>0</v>
      </c>
      <c r="S151" s="24">
        <f t="shared" si="36"/>
        <v>259.63</v>
      </c>
      <c r="T151" s="24">
        <f t="shared" si="37"/>
        <v>9.74</v>
      </c>
      <c r="U151" s="27">
        <f t="shared" si="38"/>
        <v>104.57</v>
      </c>
      <c r="V151" s="27">
        <f t="shared" si="43"/>
        <v>54</v>
      </c>
      <c r="W151" s="27">
        <f t="shared" si="39"/>
        <v>127.2</v>
      </c>
      <c r="X151" s="24">
        <f t="shared" si="44"/>
        <v>555.14</v>
      </c>
      <c r="Y151" s="24">
        <f t="shared" si="40"/>
        <v>1755.009</v>
      </c>
      <c r="Z151" s="24"/>
      <c r="AD151" s="127"/>
    </row>
    <row r="152" s="9" customFormat="1" ht="20" customHeight="1" spans="1:30">
      <c r="A152" s="23">
        <f t="shared" si="30"/>
        <v>149</v>
      </c>
      <c r="B152" s="39" t="s">
        <v>97</v>
      </c>
      <c r="C152" s="25" t="s">
        <v>380</v>
      </c>
      <c r="D152" s="24" t="s">
        <v>381</v>
      </c>
      <c r="E152" s="24">
        <v>3245.4</v>
      </c>
      <c r="F152" s="24">
        <f>VLOOKUP(C152,'[1]9月'!$B:$Q,16,0)</f>
        <v>3245.4</v>
      </c>
      <c r="G152" s="24">
        <v>3245.4</v>
      </c>
      <c r="H152" s="27">
        <v>5228.42</v>
      </c>
      <c r="I152" s="27">
        <v>108</v>
      </c>
      <c r="J152" s="27">
        <v>2544</v>
      </c>
      <c r="K152" s="34">
        <f t="shared" si="31"/>
        <v>58.4172</v>
      </c>
      <c r="L152" s="35">
        <f t="shared" si="32"/>
        <v>519.264</v>
      </c>
      <c r="M152" s="24">
        <f t="shared" si="33"/>
        <v>22.7178</v>
      </c>
      <c r="N152" s="27">
        <f t="shared" si="34"/>
        <v>418.27</v>
      </c>
      <c r="O152" s="27">
        <f t="shared" si="41"/>
        <v>54</v>
      </c>
      <c r="P152" s="27">
        <f t="shared" si="35"/>
        <v>127.2</v>
      </c>
      <c r="Q152" s="27">
        <f t="shared" si="42"/>
        <v>1199.869</v>
      </c>
      <c r="R152" s="24">
        <v>0</v>
      </c>
      <c r="S152" s="24">
        <f t="shared" si="36"/>
        <v>259.63</v>
      </c>
      <c r="T152" s="24">
        <f t="shared" si="37"/>
        <v>9.74</v>
      </c>
      <c r="U152" s="27">
        <f t="shared" si="38"/>
        <v>104.57</v>
      </c>
      <c r="V152" s="27">
        <f t="shared" si="43"/>
        <v>54</v>
      </c>
      <c r="W152" s="27">
        <f t="shared" si="39"/>
        <v>127.2</v>
      </c>
      <c r="X152" s="24">
        <f t="shared" si="44"/>
        <v>555.14</v>
      </c>
      <c r="Y152" s="24">
        <f t="shared" si="40"/>
        <v>1755.009</v>
      </c>
      <c r="Z152" s="24"/>
      <c r="AD152" s="127"/>
    </row>
    <row r="153" s="9" customFormat="1" ht="20" customHeight="1" spans="1:30">
      <c r="A153" s="23">
        <f t="shared" si="30"/>
        <v>150</v>
      </c>
      <c r="B153" s="39" t="s">
        <v>97</v>
      </c>
      <c r="C153" s="25" t="s">
        <v>382</v>
      </c>
      <c r="D153" s="24" t="s">
        <v>383</v>
      </c>
      <c r="E153" s="24">
        <v>3245.4</v>
      </c>
      <c r="F153" s="24">
        <f>VLOOKUP(C153,'[1]9月'!$B:$Q,16,0)</f>
        <v>3245.4</v>
      </c>
      <c r="G153" s="24">
        <v>3245.4</v>
      </c>
      <c r="H153" s="27">
        <v>5228.42</v>
      </c>
      <c r="I153" s="27">
        <v>108</v>
      </c>
      <c r="J153" s="27">
        <v>2544</v>
      </c>
      <c r="K153" s="34">
        <f t="shared" si="31"/>
        <v>58.4172</v>
      </c>
      <c r="L153" s="35">
        <f t="shared" si="32"/>
        <v>519.264</v>
      </c>
      <c r="M153" s="24">
        <f t="shared" si="33"/>
        <v>22.7178</v>
      </c>
      <c r="N153" s="27">
        <f t="shared" si="34"/>
        <v>418.27</v>
      </c>
      <c r="O153" s="27">
        <f t="shared" si="41"/>
        <v>54</v>
      </c>
      <c r="P153" s="27">
        <f t="shared" si="35"/>
        <v>127.2</v>
      </c>
      <c r="Q153" s="27">
        <f t="shared" si="42"/>
        <v>1199.869</v>
      </c>
      <c r="R153" s="24">
        <v>0</v>
      </c>
      <c r="S153" s="24">
        <f t="shared" si="36"/>
        <v>259.63</v>
      </c>
      <c r="T153" s="24">
        <f t="shared" si="37"/>
        <v>9.74</v>
      </c>
      <c r="U153" s="27">
        <f t="shared" si="38"/>
        <v>104.57</v>
      </c>
      <c r="V153" s="27">
        <f t="shared" si="43"/>
        <v>54</v>
      </c>
      <c r="W153" s="27">
        <f t="shared" si="39"/>
        <v>127.2</v>
      </c>
      <c r="X153" s="24">
        <f t="shared" si="44"/>
        <v>555.14</v>
      </c>
      <c r="Y153" s="24">
        <f t="shared" si="40"/>
        <v>1755.009</v>
      </c>
      <c r="Z153" s="24"/>
      <c r="AD153" s="127"/>
    </row>
    <row r="154" s="9" customFormat="1" ht="20" customHeight="1" spans="1:30">
      <c r="A154" s="23">
        <f t="shared" si="30"/>
        <v>151</v>
      </c>
      <c r="B154" s="39" t="s">
        <v>97</v>
      </c>
      <c r="C154" s="25" t="s">
        <v>384</v>
      </c>
      <c r="D154" s="24" t="s">
        <v>385</v>
      </c>
      <c r="E154" s="24">
        <v>3245.4</v>
      </c>
      <c r="F154" s="24">
        <f>VLOOKUP(C154,'[1]9月'!$B:$Q,16,0)</f>
        <v>3245.4</v>
      </c>
      <c r="G154" s="24">
        <v>3245.4</v>
      </c>
      <c r="H154" s="27">
        <v>5228.42</v>
      </c>
      <c r="I154" s="27">
        <v>108</v>
      </c>
      <c r="J154" s="27">
        <v>3180</v>
      </c>
      <c r="K154" s="34">
        <f t="shared" si="31"/>
        <v>58.4172</v>
      </c>
      <c r="L154" s="35">
        <f t="shared" si="32"/>
        <v>519.264</v>
      </c>
      <c r="M154" s="24">
        <f t="shared" si="33"/>
        <v>22.7178</v>
      </c>
      <c r="N154" s="27">
        <f t="shared" si="34"/>
        <v>418.27</v>
      </c>
      <c r="O154" s="27">
        <f t="shared" si="41"/>
        <v>54</v>
      </c>
      <c r="P154" s="27">
        <f t="shared" si="35"/>
        <v>159</v>
      </c>
      <c r="Q154" s="27">
        <f t="shared" si="42"/>
        <v>1231.669</v>
      </c>
      <c r="R154" s="24">
        <v>0</v>
      </c>
      <c r="S154" s="24">
        <f t="shared" si="36"/>
        <v>259.63</v>
      </c>
      <c r="T154" s="24">
        <f t="shared" si="37"/>
        <v>9.74</v>
      </c>
      <c r="U154" s="27">
        <f t="shared" si="38"/>
        <v>104.57</v>
      </c>
      <c r="V154" s="27">
        <f t="shared" si="43"/>
        <v>54</v>
      </c>
      <c r="W154" s="27">
        <f t="shared" si="39"/>
        <v>159</v>
      </c>
      <c r="X154" s="24">
        <f t="shared" si="44"/>
        <v>586.94</v>
      </c>
      <c r="Y154" s="24">
        <f t="shared" si="40"/>
        <v>1818.609</v>
      </c>
      <c r="Z154" s="24"/>
      <c r="AD154" s="127"/>
    </row>
    <row r="155" s="9" customFormat="1" ht="20" customHeight="1" spans="1:30">
      <c r="A155" s="23">
        <f t="shared" si="30"/>
        <v>152</v>
      </c>
      <c r="B155" s="39" t="s">
        <v>97</v>
      </c>
      <c r="C155" s="25" t="s">
        <v>386</v>
      </c>
      <c r="D155" s="24" t="s">
        <v>387</v>
      </c>
      <c r="E155" s="24">
        <v>3245.4</v>
      </c>
      <c r="F155" s="24">
        <f>VLOOKUP(C155,'[1]9月'!$B:$Q,16,0)</f>
        <v>3245.4</v>
      </c>
      <c r="G155" s="24">
        <v>3245.4</v>
      </c>
      <c r="H155" s="27">
        <v>5228.42</v>
      </c>
      <c r="I155" s="27">
        <v>108</v>
      </c>
      <c r="J155" s="27">
        <v>1790</v>
      </c>
      <c r="K155" s="34">
        <f t="shared" si="31"/>
        <v>58.4172</v>
      </c>
      <c r="L155" s="35">
        <f t="shared" si="32"/>
        <v>519.264</v>
      </c>
      <c r="M155" s="24">
        <f t="shared" si="33"/>
        <v>22.7178</v>
      </c>
      <c r="N155" s="27">
        <f t="shared" si="34"/>
        <v>418.27</v>
      </c>
      <c r="O155" s="27">
        <f t="shared" si="41"/>
        <v>54</v>
      </c>
      <c r="P155" s="27">
        <f t="shared" si="35"/>
        <v>89.5</v>
      </c>
      <c r="Q155" s="27">
        <f t="shared" si="42"/>
        <v>1162.169</v>
      </c>
      <c r="R155" s="24">
        <v>0</v>
      </c>
      <c r="S155" s="24">
        <f t="shared" si="36"/>
        <v>259.63</v>
      </c>
      <c r="T155" s="24">
        <f t="shared" si="37"/>
        <v>9.74</v>
      </c>
      <c r="U155" s="27">
        <f t="shared" si="38"/>
        <v>104.57</v>
      </c>
      <c r="V155" s="27">
        <f t="shared" si="43"/>
        <v>54</v>
      </c>
      <c r="W155" s="27">
        <f t="shared" si="39"/>
        <v>89.5</v>
      </c>
      <c r="X155" s="24">
        <f t="shared" si="44"/>
        <v>517.44</v>
      </c>
      <c r="Y155" s="24">
        <f t="shared" si="40"/>
        <v>1679.609</v>
      </c>
      <c r="Z155" s="24"/>
      <c r="AD155" s="127"/>
    </row>
    <row r="156" s="9" customFormat="1" ht="20" customHeight="1" spans="1:30">
      <c r="A156" s="23">
        <f t="shared" si="30"/>
        <v>153</v>
      </c>
      <c r="B156" s="39" t="s">
        <v>97</v>
      </c>
      <c r="C156" s="25" t="s">
        <v>388</v>
      </c>
      <c r="D156" s="46" t="s">
        <v>389</v>
      </c>
      <c r="E156" s="24">
        <v>3245.4</v>
      </c>
      <c r="F156" s="24">
        <f>VLOOKUP(C156,'[1]9月'!$B:$Q,16,0)</f>
        <v>3245.4</v>
      </c>
      <c r="G156" s="24">
        <v>3245.4</v>
      </c>
      <c r="H156" s="27">
        <v>5228.42</v>
      </c>
      <c r="I156" s="27">
        <v>108</v>
      </c>
      <c r="J156" s="27">
        <v>0</v>
      </c>
      <c r="K156" s="34">
        <f t="shared" si="31"/>
        <v>58.4172</v>
      </c>
      <c r="L156" s="35">
        <f t="shared" si="32"/>
        <v>519.264</v>
      </c>
      <c r="M156" s="24">
        <f t="shared" si="33"/>
        <v>22.7178</v>
      </c>
      <c r="N156" s="27">
        <f t="shared" si="34"/>
        <v>418.27</v>
      </c>
      <c r="O156" s="27">
        <f t="shared" si="41"/>
        <v>54</v>
      </c>
      <c r="P156" s="27">
        <f t="shared" si="35"/>
        <v>0</v>
      </c>
      <c r="Q156" s="27">
        <f t="shared" si="42"/>
        <v>1072.669</v>
      </c>
      <c r="R156" s="24">
        <v>0</v>
      </c>
      <c r="S156" s="24">
        <f t="shared" si="36"/>
        <v>259.63</v>
      </c>
      <c r="T156" s="24">
        <f t="shared" si="37"/>
        <v>9.74</v>
      </c>
      <c r="U156" s="27">
        <f t="shared" si="38"/>
        <v>104.57</v>
      </c>
      <c r="V156" s="27">
        <f t="shared" si="43"/>
        <v>54</v>
      </c>
      <c r="W156" s="27">
        <f t="shared" si="39"/>
        <v>0</v>
      </c>
      <c r="X156" s="24">
        <f t="shared" si="44"/>
        <v>427.94</v>
      </c>
      <c r="Y156" s="24">
        <f t="shared" si="40"/>
        <v>1500.609</v>
      </c>
      <c r="Z156" s="24"/>
      <c r="AD156" s="127"/>
    </row>
    <row r="157" s="9" customFormat="1" ht="20" customHeight="1" spans="1:30">
      <c r="A157" s="23">
        <f t="shared" si="30"/>
        <v>154</v>
      </c>
      <c r="B157" s="39" t="s">
        <v>97</v>
      </c>
      <c r="C157" s="25" t="s">
        <v>390</v>
      </c>
      <c r="D157" s="46" t="s">
        <v>391</v>
      </c>
      <c r="E157" s="24">
        <v>3245.4</v>
      </c>
      <c r="F157" s="24">
        <f>VLOOKUP(C157,'[1]9月'!$B:$Q,16,0)</f>
        <v>3245.4</v>
      </c>
      <c r="G157" s="24">
        <v>3245.4</v>
      </c>
      <c r="H157" s="27">
        <v>5228.42</v>
      </c>
      <c r="I157" s="27">
        <v>108</v>
      </c>
      <c r="J157" s="27">
        <v>1790</v>
      </c>
      <c r="K157" s="34">
        <f t="shared" si="31"/>
        <v>58.4172</v>
      </c>
      <c r="L157" s="35">
        <f t="shared" si="32"/>
        <v>519.264</v>
      </c>
      <c r="M157" s="24">
        <f t="shared" si="33"/>
        <v>22.7178</v>
      </c>
      <c r="N157" s="27">
        <f t="shared" si="34"/>
        <v>418.27</v>
      </c>
      <c r="O157" s="27">
        <f t="shared" si="41"/>
        <v>54</v>
      </c>
      <c r="P157" s="27">
        <f t="shared" si="35"/>
        <v>89.5</v>
      </c>
      <c r="Q157" s="27">
        <f t="shared" si="42"/>
        <v>1162.169</v>
      </c>
      <c r="R157" s="24">
        <v>0</v>
      </c>
      <c r="S157" s="24">
        <f t="shared" si="36"/>
        <v>259.63</v>
      </c>
      <c r="T157" s="24">
        <f t="shared" si="37"/>
        <v>9.74</v>
      </c>
      <c r="U157" s="27">
        <f t="shared" si="38"/>
        <v>104.57</v>
      </c>
      <c r="V157" s="27">
        <f t="shared" si="43"/>
        <v>54</v>
      </c>
      <c r="W157" s="27">
        <f t="shared" si="39"/>
        <v>89.5</v>
      </c>
      <c r="X157" s="24">
        <f t="shared" si="44"/>
        <v>517.44</v>
      </c>
      <c r="Y157" s="24">
        <f t="shared" si="40"/>
        <v>1679.609</v>
      </c>
      <c r="Z157" s="24"/>
      <c r="AD157" s="127"/>
    </row>
    <row r="158" s="9" customFormat="1" ht="20" customHeight="1" spans="1:30">
      <c r="A158" s="23">
        <f t="shared" si="30"/>
        <v>155</v>
      </c>
      <c r="B158" s="39" t="s">
        <v>97</v>
      </c>
      <c r="C158" s="25" t="s">
        <v>392</v>
      </c>
      <c r="D158" s="269" t="s">
        <v>393</v>
      </c>
      <c r="E158" s="24">
        <v>3245.4</v>
      </c>
      <c r="F158" s="24">
        <f>VLOOKUP(C158,'[1]9月'!$B:$Q,16,0)</f>
        <v>3245.4</v>
      </c>
      <c r="G158" s="24">
        <v>3245.4</v>
      </c>
      <c r="H158" s="27">
        <v>5228.42</v>
      </c>
      <c r="I158" s="27">
        <v>108</v>
      </c>
      <c r="J158" s="27">
        <v>1790</v>
      </c>
      <c r="K158" s="34">
        <f t="shared" si="31"/>
        <v>58.4172</v>
      </c>
      <c r="L158" s="35">
        <f t="shared" si="32"/>
        <v>519.264</v>
      </c>
      <c r="M158" s="24">
        <f t="shared" si="33"/>
        <v>22.7178</v>
      </c>
      <c r="N158" s="27">
        <f t="shared" si="34"/>
        <v>418.27</v>
      </c>
      <c r="O158" s="27">
        <f t="shared" si="41"/>
        <v>54</v>
      </c>
      <c r="P158" s="27">
        <f t="shared" si="35"/>
        <v>89.5</v>
      </c>
      <c r="Q158" s="27">
        <f t="shared" si="42"/>
        <v>1162.169</v>
      </c>
      <c r="R158" s="24">
        <v>0</v>
      </c>
      <c r="S158" s="24">
        <f t="shared" si="36"/>
        <v>259.63</v>
      </c>
      <c r="T158" s="24">
        <f t="shared" si="37"/>
        <v>9.74</v>
      </c>
      <c r="U158" s="27">
        <f t="shared" si="38"/>
        <v>104.57</v>
      </c>
      <c r="V158" s="27">
        <f t="shared" si="43"/>
        <v>54</v>
      </c>
      <c r="W158" s="27">
        <f t="shared" si="39"/>
        <v>89.5</v>
      </c>
      <c r="X158" s="24">
        <f t="shared" si="44"/>
        <v>517.44</v>
      </c>
      <c r="Y158" s="24">
        <f t="shared" si="40"/>
        <v>1679.609</v>
      </c>
      <c r="Z158" s="24"/>
      <c r="AD158" s="127"/>
    </row>
    <row r="159" s="9" customFormat="1" ht="20" customHeight="1" spans="1:30">
      <c r="A159" s="23">
        <f t="shared" si="30"/>
        <v>156</v>
      </c>
      <c r="B159" s="39" t="s">
        <v>97</v>
      </c>
      <c r="C159" s="25" t="s">
        <v>394</v>
      </c>
      <c r="D159" s="269" t="s">
        <v>395</v>
      </c>
      <c r="E159" s="24">
        <v>3245.4</v>
      </c>
      <c r="F159" s="24">
        <f>VLOOKUP(C159,'[1]9月'!$B:$Q,16,0)</f>
        <v>3245.4</v>
      </c>
      <c r="G159" s="24">
        <v>3245.4</v>
      </c>
      <c r="H159" s="27">
        <v>0</v>
      </c>
      <c r="I159" s="27"/>
      <c r="J159" s="27">
        <v>0</v>
      </c>
      <c r="K159" s="34">
        <f t="shared" si="31"/>
        <v>58.4172</v>
      </c>
      <c r="L159" s="35">
        <f t="shared" si="32"/>
        <v>519.264</v>
      </c>
      <c r="M159" s="24">
        <f t="shared" si="33"/>
        <v>22.7178</v>
      </c>
      <c r="N159" s="27">
        <f t="shared" si="34"/>
        <v>0</v>
      </c>
      <c r="O159" s="27">
        <f t="shared" si="41"/>
        <v>0</v>
      </c>
      <c r="P159" s="27">
        <f t="shared" si="35"/>
        <v>0</v>
      </c>
      <c r="Q159" s="27">
        <f t="shared" si="42"/>
        <v>600.399</v>
      </c>
      <c r="R159" s="24">
        <v>0</v>
      </c>
      <c r="S159" s="24">
        <f t="shared" si="36"/>
        <v>259.63</v>
      </c>
      <c r="T159" s="24">
        <f t="shared" si="37"/>
        <v>9.74</v>
      </c>
      <c r="U159" s="27">
        <f t="shared" si="38"/>
        <v>0</v>
      </c>
      <c r="V159" s="27">
        <f t="shared" si="43"/>
        <v>0</v>
      </c>
      <c r="W159" s="27">
        <f t="shared" si="39"/>
        <v>0</v>
      </c>
      <c r="X159" s="24">
        <f t="shared" si="44"/>
        <v>269.37</v>
      </c>
      <c r="Y159" s="24">
        <f t="shared" si="40"/>
        <v>869.769</v>
      </c>
      <c r="Z159" s="24"/>
      <c r="AD159" s="127"/>
    </row>
    <row r="160" s="9" customFormat="1" ht="20" customHeight="1" spans="1:30">
      <c r="A160" s="23">
        <f t="shared" si="30"/>
        <v>157</v>
      </c>
      <c r="B160" s="39" t="s">
        <v>97</v>
      </c>
      <c r="C160" s="25" t="s">
        <v>396</v>
      </c>
      <c r="D160" s="46" t="s">
        <v>397</v>
      </c>
      <c r="E160" s="24">
        <v>3245.4</v>
      </c>
      <c r="F160" s="24">
        <f>VLOOKUP(C160,'[1]9月'!$B:$Q,16,0)</f>
        <v>3245.4</v>
      </c>
      <c r="G160" s="24">
        <v>3245.4</v>
      </c>
      <c r="H160" s="27">
        <v>5228.42</v>
      </c>
      <c r="I160" s="27">
        <v>108</v>
      </c>
      <c r="J160" s="27">
        <v>1790</v>
      </c>
      <c r="K160" s="34">
        <f t="shared" si="31"/>
        <v>58.4172</v>
      </c>
      <c r="L160" s="35">
        <f t="shared" si="32"/>
        <v>519.264</v>
      </c>
      <c r="M160" s="24">
        <f t="shared" si="33"/>
        <v>22.7178</v>
      </c>
      <c r="N160" s="27">
        <f t="shared" si="34"/>
        <v>418.27</v>
      </c>
      <c r="O160" s="27">
        <f t="shared" si="41"/>
        <v>54</v>
      </c>
      <c r="P160" s="27">
        <f t="shared" si="35"/>
        <v>89.5</v>
      </c>
      <c r="Q160" s="27">
        <f t="shared" si="42"/>
        <v>1162.169</v>
      </c>
      <c r="R160" s="24">
        <v>0</v>
      </c>
      <c r="S160" s="24">
        <f t="shared" si="36"/>
        <v>259.63</v>
      </c>
      <c r="T160" s="24">
        <f t="shared" si="37"/>
        <v>9.74</v>
      </c>
      <c r="U160" s="27">
        <f t="shared" si="38"/>
        <v>104.57</v>
      </c>
      <c r="V160" s="27">
        <f t="shared" si="43"/>
        <v>54</v>
      </c>
      <c r="W160" s="27">
        <f t="shared" si="39"/>
        <v>89.5</v>
      </c>
      <c r="X160" s="24">
        <f t="shared" si="44"/>
        <v>517.44</v>
      </c>
      <c r="Y160" s="24">
        <f t="shared" si="40"/>
        <v>1679.609</v>
      </c>
      <c r="Z160" s="24"/>
      <c r="AD160" s="127"/>
    </row>
    <row r="161" s="9" customFormat="1" ht="20" customHeight="1" spans="1:30">
      <c r="A161" s="23">
        <f t="shared" si="30"/>
        <v>158</v>
      </c>
      <c r="B161" s="39" t="s">
        <v>293</v>
      </c>
      <c r="C161" s="25" t="s">
        <v>398</v>
      </c>
      <c r="D161" s="46" t="s">
        <v>399</v>
      </c>
      <c r="E161" s="24">
        <v>3245.4</v>
      </c>
      <c r="F161" s="24">
        <f>VLOOKUP(C161,'[1]9月'!$B:$Q,16,0)</f>
        <v>3245.4</v>
      </c>
      <c r="G161" s="24">
        <v>3245.4</v>
      </c>
      <c r="H161" s="27">
        <v>5228.42</v>
      </c>
      <c r="I161" s="27">
        <v>108</v>
      </c>
      <c r="J161" s="27">
        <v>2544</v>
      </c>
      <c r="K161" s="34">
        <f t="shared" si="31"/>
        <v>58.4172</v>
      </c>
      <c r="L161" s="35">
        <f t="shared" si="32"/>
        <v>519.264</v>
      </c>
      <c r="M161" s="24">
        <f t="shared" si="33"/>
        <v>22.7178</v>
      </c>
      <c r="N161" s="27">
        <f t="shared" si="34"/>
        <v>418.27</v>
      </c>
      <c r="O161" s="27">
        <f t="shared" si="41"/>
        <v>54</v>
      </c>
      <c r="P161" s="27">
        <f t="shared" si="35"/>
        <v>127.2</v>
      </c>
      <c r="Q161" s="27">
        <f t="shared" si="42"/>
        <v>1199.869</v>
      </c>
      <c r="R161" s="24">
        <v>0</v>
      </c>
      <c r="S161" s="24">
        <f t="shared" si="36"/>
        <v>259.63</v>
      </c>
      <c r="T161" s="24">
        <f t="shared" si="37"/>
        <v>9.74</v>
      </c>
      <c r="U161" s="27">
        <f t="shared" si="38"/>
        <v>104.57</v>
      </c>
      <c r="V161" s="27">
        <f t="shared" si="43"/>
        <v>54</v>
      </c>
      <c r="W161" s="27">
        <f t="shared" si="39"/>
        <v>127.2</v>
      </c>
      <c r="X161" s="24">
        <f t="shared" si="44"/>
        <v>555.14</v>
      </c>
      <c r="Y161" s="24">
        <f t="shared" si="40"/>
        <v>1755.009</v>
      </c>
      <c r="Z161" s="24"/>
      <c r="AD161" s="127"/>
    </row>
    <row r="162" s="9" customFormat="1" ht="20" customHeight="1" spans="1:30">
      <c r="A162" s="23">
        <f t="shared" si="30"/>
        <v>159</v>
      </c>
      <c r="B162" s="39" t="s">
        <v>97</v>
      </c>
      <c r="C162" s="25" t="s">
        <v>400</v>
      </c>
      <c r="D162" s="46" t="s">
        <v>401</v>
      </c>
      <c r="E162" s="24">
        <v>3245.4</v>
      </c>
      <c r="F162" s="24">
        <f>VLOOKUP(C162,'[1]9月'!$B:$Q,16,0)</f>
        <v>3245.4</v>
      </c>
      <c r="G162" s="24">
        <v>3245.4</v>
      </c>
      <c r="H162" s="27">
        <v>5228.42</v>
      </c>
      <c r="I162" s="27">
        <v>108</v>
      </c>
      <c r="J162" s="27">
        <v>2544</v>
      </c>
      <c r="K162" s="34">
        <f t="shared" si="31"/>
        <v>58.4172</v>
      </c>
      <c r="L162" s="35">
        <f t="shared" si="32"/>
        <v>519.264</v>
      </c>
      <c r="M162" s="24">
        <f t="shared" si="33"/>
        <v>22.7178</v>
      </c>
      <c r="N162" s="27">
        <f t="shared" si="34"/>
        <v>418.27</v>
      </c>
      <c r="O162" s="27">
        <f t="shared" si="41"/>
        <v>54</v>
      </c>
      <c r="P162" s="27">
        <f t="shared" si="35"/>
        <v>127.2</v>
      </c>
      <c r="Q162" s="27">
        <f t="shared" si="42"/>
        <v>1199.869</v>
      </c>
      <c r="R162" s="24">
        <v>0</v>
      </c>
      <c r="S162" s="24">
        <f t="shared" si="36"/>
        <v>259.63</v>
      </c>
      <c r="T162" s="24">
        <f t="shared" si="37"/>
        <v>9.74</v>
      </c>
      <c r="U162" s="27">
        <f t="shared" si="38"/>
        <v>104.57</v>
      </c>
      <c r="V162" s="27">
        <f t="shared" si="43"/>
        <v>54</v>
      </c>
      <c r="W162" s="27">
        <f t="shared" si="39"/>
        <v>127.2</v>
      </c>
      <c r="X162" s="24">
        <f t="shared" si="44"/>
        <v>555.14</v>
      </c>
      <c r="Y162" s="24">
        <f t="shared" si="40"/>
        <v>1755.009</v>
      </c>
      <c r="Z162" s="24"/>
      <c r="AD162" s="127"/>
    </row>
    <row r="163" s="9" customFormat="1" ht="20" customHeight="1" spans="1:30">
      <c r="A163" s="23">
        <f t="shared" si="30"/>
        <v>160</v>
      </c>
      <c r="B163" s="39" t="s">
        <v>97</v>
      </c>
      <c r="C163" s="29" t="s">
        <v>402</v>
      </c>
      <c r="D163" s="30" t="s">
        <v>403</v>
      </c>
      <c r="E163" s="24">
        <v>3245.4</v>
      </c>
      <c r="F163" s="24">
        <v>3245.4</v>
      </c>
      <c r="G163" s="24">
        <v>3245.4</v>
      </c>
      <c r="H163" s="27">
        <v>5228.42</v>
      </c>
      <c r="I163" s="27">
        <v>108</v>
      </c>
      <c r="J163" s="27">
        <v>1790</v>
      </c>
      <c r="K163" s="34">
        <f t="shared" si="31"/>
        <v>58.4172</v>
      </c>
      <c r="L163" s="35">
        <f t="shared" si="32"/>
        <v>519.264</v>
      </c>
      <c r="M163" s="24">
        <f t="shared" si="33"/>
        <v>22.7178</v>
      </c>
      <c r="N163" s="27">
        <f t="shared" si="34"/>
        <v>418.27</v>
      </c>
      <c r="O163" s="27">
        <f t="shared" si="41"/>
        <v>54</v>
      </c>
      <c r="P163" s="27">
        <f t="shared" si="35"/>
        <v>89.5</v>
      </c>
      <c r="Q163" s="27">
        <f t="shared" si="42"/>
        <v>1162.169</v>
      </c>
      <c r="R163" s="24">
        <v>0</v>
      </c>
      <c r="S163" s="24">
        <f t="shared" si="36"/>
        <v>259.63</v>
      </c>
      <c r="T163" s="24">
        <f t="shared" si="37"/>
        <v>9.74</v>
      </c>
      <c r="U163" s="27">
        <f t="shared" si="38"/>
        <v>104.57</v>
      </c>
      <c r="V163" s="27">
        <f t="shared" si="43"/>
        <v>54</v>
      </c>
      <c r="W163" s="27">
        <f t="shared" si="39"/>
        <v>89.5</v>
      </c>
      <c r="X163" s="24">
        <f t="shared" si="44"/>
        <v>517.44</v>
      </c>
      <c r="Y163" s="24">
        <f t="shared" si="40"/>
        <v>1679.609</v>
      </c>
      <c r="Z163" s="24"/>
      <c r="AD163" s="127"/>
    </row>
    <row r="164" s="9" customFormat="1" ht="20" customHeight="1" spans="1:30">
      <c r="A164" s="23">
        <f t="shared" si="30"/>
        <v>161</v>
      </c>
      <c r="B164" s="39" t="s">
        <v>71</v>
      </c>
      <c r="C164" s="29" t="s">
        <v>404</v>
      </c>
      <c r="D164" s="30" t="s">
        <v>405</v>
      </c>
      <c r="E164" s="24">
        <v>3245.4</v>
      </c>
      <c r="F164" s="24">
        <f>VLOOKUP(C164,'[1]9月'!$B:$Q,16,0)</f>
        <v>3245.4</v>
      </c>
      <c r="G164" s="24">
        <v>3245.4</v>
      </c>
      <c r="H164" s="27">
        <v>5228.42</v>
      </c>
      <c r="I164" s="27">
        <v>108</v>
      </c>
      <c r="J164" s="27">
        <v>1790</v>
      </c>
      <c r="K164" s="34">
        <f t="shared" si="31"/>
        <v>58.4172</v>
      </c>
      <c r="L164" s="35">
        <f t="shared" si="32"/>
        <v>519.264</v>
      </c>
      <c r="M164" s="24">
        <f t="shared" si="33"/>
        <v>22.7178</v>
      </c>
      <c r="N164" s="27">
        <f t="shared" si="34"/>
        <v>418.27</v>
      </c>
      <c r="O164" s="27">
        <f t="shared" si="41"/>
        <v>54</v>
      </c>
      <c r="P164" s="27">
        <f t="shared" si="35"/>
        <v>89.5</v>
      </c>
      <c r="Q164" s="27">
        <f t="shared" si="42"/>
        <v>1162.169</v>
      </c>
      <c r="R164" s="24">
        <v>0</v>
      </c>
      <c r="S164" s="24">
        <f t="shared" si="36"/>
        <v>259.63</v>
      </c>
      <c r="T164" s="24">
        <f t="shared" si="37"/>
        <v>9.74</v>
      </c>
      <c r="U164" s="27">
        <f t="shared" si="38"/>
        <v>104.57</v>
      </c>
      <c r="V164" s="27">
        <f t="shared" si="43"/>
        <v>54</v>
      </c>
      <c r="W164" s="27">
        <f t="shared" si="39"/>
        <v>89.5</v>
      </c>
      <c r="X164" s="24">
        <f t="shared" si="44"/>
        <v>517.44</v>
      </c>
      <c r="Y164" s="24">
        <f t="shared" si="40"/>
        <v>1679.609</v>
      </c>
      <c r="Z164" s="24"/>
      <c r="AD164" s="127"/>
    </row>
    <row r="165" s="9" customFormat="1" ht="20" customHeight="1" spans="1:30">
      <c r="A165" s="23">
        <f t="shared" si="30"/>
        <v>162</v>
      </c>
      <c r="B165" s="39" t="s">
        <v>97</v>
      </c>
      <c r="C165" s="29" t="s">
        <v>406</v>
      </c>
      <c r="D165" s="30" t="s">
        <v>407</v>
      </c>
      <c r="E165" s="24">
        <v>3245.4</v>
      </c>
      <c r="F165" s="24">
        <f>VLOOKUP(C165,'[1]9月'!$B:$Q,16,0)</f>
        <v>3245.4</v>
      </c>
      <c r="G165" s="24">
        <v>3245.4</v>
      </c>
      <c r="H165" s="27">
        <v>5228.42</v>
      </c>
      <c r="I165" s="27">
        <v>108</v>
      </c>
      <c r="J165" s="27">
        <v>1790</v>
      </c>
      <c r="K165" s="34">
        <f t="shared" si="31"/>
        <v>58.4172</v>
      </c>
      <c r="L165" s="35">
        <f t="shared" si="32"/>
        <v>519.264</v>
      </c>
      <c r="M165" s="24">
        <f t="shared" si="33"/>
        <v>22.7178</v>
      </c>
      <c r="N165" s="27">
        <f t="shared" si="34"/>
        <v>418.27</v>
      </c>
      <c r="O165" s="27">
        <f t="shared" si="41"/>
        <v>54</v>
      </c>
      <c r="P165" s="27">
        <f t="shared" si="35"/>
        <v>89.5</v>
      </c>
      <c r="Q165" s="27">
        <f t="shared" si="42"/>
        <v>1162.169</v>
      </c>
      <c r="R165" s="24">
        <v>0</v>
      </c>
      <c r="S165" s="24">
        <f t="shared" si="36"/>
        <v>259.63</v>
      </c>
      <c r="T165" s="24">
        <f t="shared" si="37"/>
        <v>9.74</v>
      </c>
      <c r="U165" s="27">
        <f t="shared" si="38"/>
        <v>104.57</v>
      </c>
      <c r="V165" s="27">
        <f t="shared" si="43"/>
        <v>54</v>
      </c>
      <c r="W165" s="27">
        <f t="shared" si="39"/>
        <v>89.5</v>
      </c>
      <c r="X165" s="24">
        <f t="shared" si="44"/>
        <v>517.44</v>
      </c>
      <c r="Y165" s="24">
        <f t="shared" si="40"/>
        <v>1679.609</v>
      </c>
      <c r="Z165" s="24"/>
      <c r="AD165" s="127"/>
    </row>
    <row r="166" s="9" customFormat="1" ht="20" customHeight="1" spans="1:30">
      <c r="A166" s="23">
        <f t="shared" si="30"/>
        <v>163</v>
      </c>
      <c r="B166" s="39" t="s">
        <v>97</v>
      </c>
      <c r="C166" s="29" t="s">
        <v>408</v>
      </c>
      <c r="D166" s="30" t="s">
        <v>409</v>
      </c>
      <c r="E166" s="24">
        <v>3245.4</v>
      </c>
      <c r="F166" s="24">
        <f>VLOOKUP(C166,'[1]9月'!$B:$Q,16,0)</f>
        <v>3245.4</v>
      </c>
      <c r="G166" s="24">
        <v>3245.4</v>
      </c>
      <c r="H166" s="27">
        <v>5228.42</v>
      </c>
      <c r="I166" s="27">
        <v>108</v>
      </c>
      <c r="J166" s="27">
        <v>1790</v>
      </c>
      <c r="K166" s="34">
        <f t="shared" si="31"/>
        <v>58.4172</v>
      </c>
      <c r="L166" s="35">
        <f t="shared" si="32"/>
        <v>519.264</v>
      </c>
      <c r="M166" s="24">
        <f t="shared" si="33"/>
        <v>22.7178</v>
      </c>
      <c r="N166" s="27">
        <f t="shared" si="34"/>
        <v>418.27</v>
      </c>
      <c r="O166" s="27">
        <f t="shared" si="41"/>
        <v>54</v>
      </c>
      <c r="P166" s="27">
        <f t="shared" si="35"/>
        <v>89.5</v>
      </c>
      <c r="Q166" s="27">
        <f t="shared" si="42"/>
        <v>1162.169</v>
      </c>
      <c r="R166" s="24">
        <v>0</v>
      </c>
      <c r="S166" s="24">
        <f t="shared" si="36"/>
        <v>259.63</v>
      </c>
      <c r="T166" s="24">
        <f t="shared" si="37"/>
        <v>9.74</v>
      </c>
      <c r="U166" s="27">
        <f t="shared" si="38"/>
        <v>104.57</v>
      </c>
      <c r="V166" s="27">
        <f t="shared" si="43"/>
        <v>54</v>
      </c>
      <c r="W166" s="27">
        <f t="shared" si="39"/>
        <v>89.5</v>
      </c>
      <c r="X166" s="24">
        <f t="shared" si="44"/>
        <v>517.44</v>
      </c>
      <c r="Y166" s="24">
        <f t="shared" si="40"/>
        <v>1679.609</v>
      </c>
      <c r="Z166" s="24"/>
      <c r="AD166" s="127"/>
    </row>
    <row r="167" s="9" customFormat="1" ht="20" customHeight="1" spans="1:30">
      <c r="A167" s="23">
        <f t="shared" si="30"/>
        <v>164</v>
      </c>
      <c r="B167" s="39" t="s">
        <v>97</v>
      </c>
      <c r="C167" s="29" t="s">
        <v>410</v>
      </c>
      <c r="D167" s="30" t="s">
        <v>411</v>
      </c>
      <c r="E167" s="24">
        <v>3245.4</v>
      </c>
      <c r="F167" s="24">
        <f>VLOOKUP(C167,'[1]9月'!$B:$Q,16,0)</f>
        <v>3245.4</v>
      </c>
      <c r="G167" s="24">
        <v>3245.4</v>
      </c>
      <c r="H167" s="27">
        <v>5228.42</v>
      </c>
      <c r="I167" s="27">
        <v>108</v>
      </c>
      <c r="J167" s="27">
        <v>1790</v>
      </c>
      <c r="K167" s="34">
        <f t="shared" si="31"/>
        <v>58.4172</v>
      </c>
      <c r="L167" s="35">
        <f t="shared" si="32"/>
        <v>519.264</v>
      </c>
      <c r="M167" s="24">
        <f t="shared" si="33"/>
        <v>22.7178</v>
      </c>
      <c r="N167" s="27">
        <f t="shared" si="34"/>
        <v>418.27</v>
      </c>
      <c r="O167" s="27">
        <f t="shared" si="41"/>
        <v>54</v>
      </c>
      <c r="P167" s="27">
        <f t="shared" si="35"/>
        <v>89.5</v>
      </c>
      <c r="Q167" s="27">
        <f t="shared" si="42"/>
        <v>1162.169</v>
      </c>
      <c r="R167" s="24">
        <v>0</v>
      </c>
      <c r="S167" s="24">
        <f t="shared" si="36"/>
        <v>259.63</v>
      </c>
      <c r="T167" s="24">
        <f t="shared" si="37"/>
        <v>9.74</v>
      </c>
      <c r="U167" s="27">
        <f t="shared" si="38"/>
        <v>104.57</v>
      </c>
      <c r="V167" s="27">
        <f t="shared" si="43"/>
        <v>54</v>
      </c>
      <c r="W167" s="27">
        <f t="shared" si="39"/>
        <v>89.5</v>
      </c>
      <c r="X167" s="24">
        <f t="shared" si="44"/>
        <v>517.44</v>
      </c>
      <c r="Y167" s="24">
        <f t="shared" si="40"/>
        <v>1679.609</v>
      </c>
      <c r="Z167" s="24"/>
      <c r="AD167" s="127"/>
    </row>
    <row r="168" s="9" customFormat="1" ht="20" customHeight="1" spans="1:30">
      <c r="A168" s="23">
        <f t="shared" si="30"/>
        <v>165</v>
      </c>
      <c r="B168" s="39" t="s">
        <v>97</v>
      </c>
      <c r="C168" s="29" t="s">
        <v>412</v>
      </c>
      <c r="D168" s="30" t="s">
        <v>413</v>
      </c>
      <c r="E168" s="24">
        <v>3245.4</v>
      </c>
      <c r="F168" s="24">
        <f>VLOOKUP(C168,'[1]9月'!$B:$Q,16,0)</f>
        <v>3245.4</v>
      </c>
      <c r="G168" s="24">
        <v>3245.4</v>
      </c>
      <c r="H168" s="27">
        <v>5228.42</v>
      </c>
      <c r="I168" s="27">
        <v>108</v>
      </c>
      <c r="J168" s="27">
        <v>1790</v>
      </c>
      <c r="K168" s="34">
        <f t="shared" si="31"/>
        <v>58.4172</v>
      </c>
      <c r="L168" s="35">
        <f t="shared" si="32"/>
        <v>519.264</v>
      </c>
      <c r="M168" s="24">
        <f t="shared" si="33"/>
        <v>22.7178</v>
      </c>
      <c r="N168" s="27">
        <f t="shared" si="34"/>
        <v>418.27</v>
      </c>
      <c r="O168" s="27">
        <f t="shared" si="41"/>
        <v>54</v>
      </c>
      <c r="P168" s="27">
        <f t="shared" si="35"/>
        <v>89.5</v>
      </c>
      <c r="Q168" s="27">
        <f t="shared" si="42"/>
        <v>1162.169</v>
      </c>
      <c r="R168" s="24">
        <v>0</v>
      </c>
      <c r="S168" s="24">
        <f t="shared" si="36"/>
        <v>259.63</v>
      </c>
      <c r="T168" s="24">
        <f t="shared" si="37"/>
        <v>9.74</v>
      </c>
      <c r="U168" s="27">
        <f t="shared" si="38"/>
        <v>104.57</v>
      </c>
      <c r="V168" s="27">
        <f t="shared" si="43"/>
        <v>54</v>
      </c>
      <c r="W168" s="27">
        <f t="shared" si="39"/>
        <v>89.5</v>
      </c>
      <c r="X168" s="24">
        <f t="shared" si="44"/>
        <v>517.44</v>
      </c>
      <c r="Y168" s="24">
        <f t="shared" si="40"/>
        <v>1679.609</v>
      </c>
      <c r="Z168" s="24"/>
      <c r="AD168" s="127"/>
    </row>
    <row r="169" s="9" customFormat="1" ht="20" customHeight="1" spans="1:30">
      <c r="A169" s="23">
        <f t="shared" si="30"/>
        <v>166</v>
      </c>
      <c r="B169" s="39" t="s">
        <v>97</v>
      </c>
      <c r="C169" s="29" t="s">
        <v>414</v>
      </c>
      <c r="D169" s="28" t="s">
        <v>415</v>
      </c>
      <c r="E169" s="24">
        <v>3245.4</v>
      </c>
      <c r="F169" s="24">
        <v>3245.4</v>
      </c>
      <c r="G169" s="24">
        <v>3245.4</v>
      </c>
      <c r="H169" s="27">
        <v>5228.42</v>
      </c>
      <c r="I169" s="27">
        <v>108</v>
      </c>
      <c r="J169" s="36">
        <v>0</v>
      </c>
      <c r="K169" s="34">
        <f t="shared" si="31"/>
        <v>58.4172</v>
      </c>
      <c r="L169" s="35">
        <f t="shared" si="32"/>
        <v>519.264</v>
      </c>
      <c r="M169" s="24">
        <f t="shared" si="33"/>
        <v>22.7178</v>
      </c>
      <c r="N169" s="27">
        <f t="shared" si="34"/>
        <v>418.27</v>
      </c>
      <c r="O169" s="27">
        <f t="shared" si="41"/>
        <v>54</v>
      </c>
      <c r="P169" s="27">
        <f t="shared" si="35"/>
        <v>0</v>
      </c>
      <c r="Q169" s="27">
        <f t="shared" si="42"/>
        <v>1072.669</v>
      </c>
      <c r="R169" s="24">
        <v>0</v>
      </c>
      <c r="S169" s="24">
        <f t="shared" si="36"/>
        <v>259.63</v>
      </c>
      <c r="T169" s="24">
        <f t="shared" si="37"/>
        <v>9.74</v>
      </c>
      <c r="U169" s="27">
        <f t="shared" si="38"/>
        <v>104.57</v>
      </c>
      <c r="V169" s="27">
        <f t="shared" si="43"/>
        <v>54</v>
      </c>
      <c r="W169" s="27">
        <f t="shared" si="39"/>
        <v>0</v>
      </c>
      <c r="X169" s="24">
        <f t="shared" si="44"/>
        <v>427.94</v>
      </c>
      <c r="Y169" s="24">
        <f t="shared" si="40"/>
        <v>1500.609</v>
      </c>
      <c r="Z169" s="24"/>
      <c r="AD169" s="127"/>
    </row>
    <row r="170" s="9" customFormat="1" ht="20" customHeight="1" spans="1:30">
      <c r="A170" s="23">
        <f t="shared" si="30"/>
        <v>167</v>
      </c>
      <c r="B170" s="39" t="s">
        <v>416</v>
      </c>
      <c r="C170" s="25" t="s">
        <v>417</v>
      </c>
      <c r="D170" s="24" t="s">
        <v>418</v>
      </c>
      <c r="E170" s="24">
        <v>3245.4</v>
      </c>
      <c r="F170" s="24">
        <f>VLOOKUP(C170,'[1]9月'!$B:$Q,16,0)</f>
        <v>3245.4</v>
      </c>
      <c r="G170" s="24">
        <v>3245.4</v>
      </c>
      <c r="H170" s="27">
        <v>5228.42</v>
      </c>
      <c r="I170" s="27">
        <v>108</v>
      </c>
      <c r="J170" s="27">
        <v>1790</v>
      </c>
      <c r="K170" s="34">
        <f t="shared" si="31"/>
        <v>58.4172</v>
      </c>
      <c r="L170" s="35">
        <f t="shared" si="32"/>
        <v>519.264</v>
      </c>
      <c r="M170" s="24">
        <f t="shared" si="33"/>
        <v>22.7178</v>
      </c>
      <c r="N170" s="27">
        <f t="shared" si="34"/>
        <v>418.27</v>
      </c>
      <c r="O170" s="27">
        <f t="shared" si="41"/>
        <v>54</v>
      </c>
      <c r="P170" s="27">
        <f t="shared" si="35"/>
        <v>89.5</v>
      </c>
      <c r="Q170" s="27">
        <f t="shared" si="42"/>
        <v>1162.169</v>
      </c>
      <c r="R170" s="24">
        <v>0</v>
      </c>
      <c r="S170" s="24">
        <f t="shared" si="36"/>
        <v>259.63</v>
      </c>
      <c r="T170" s="24">
        <f t="shared" si="37"/>
        <v>9.74</v>
      </c>
      <c r="U170" s="27">
        <f t="shared" si="38"/>
        <v>104.57</v>
      </c>
      <c r="V170" s="27">
        <f t="shared" si="43"/>
        <v>54</v>
      </c>
      <c r="W170" s="27">
        <f t="shared" si="39"/>
        <v>89.5</v>
      </c>
      <c r="X170" s="24">
        <f t="shared" si="44"/>
        <v>517.44</v>
      </c>
      <c r="Y170" s="24">
        <f t="shared" si="40"/>
        <v>1679.609</v>
      </c>
      <c r="Z170" s="24"/>
      <c r="AD170" s="127"/>
    </row>
    <row r="171" s="9" customFormat="1" ht="20" customHeight="1" spans="1:30">
      <c r="A171" s="23">
        <f t="shared" si="30"/>
        <v>168</v>
      </c>
      <c r="B171" s="39" t="s">
        <v>416</v>
      </c>
      <c r="C171" s="25" t="s">
        <v>419</v>
      </c>
      <c r="D171" s="24" t="s">
        <v>420</v>
      </c>
      <c r="E171" s="24">
        <v>3245.4</v>
      </c>
      <c r="F171" s="24">
        <f>VLOOKUP(C171,'[1]9月'!$B:$Q,16,0)</f>
        <v>3245.4</v>
      </c>
      <c r="G171" s="24">
        <v>3245.4</v>
      </c>
      <c r="H171" s="27">
        <v>5228.42</v>
      </c>
      <c r="I171" s="27">
        <v>108</v>
      </c>
      <c r="J171" s="27">
        <v>1790</v>
      </c>
      <c r="K171" s="34">
        <f t="shared" si="31"/>
        <v>58.4172</v>
      </c>
      <c r="L171" s="35">
        <f t="shared" si="32"/>
        <v>519.264</v>
      </c>
      <c r="M171" s="24">
        <f t="shared" si="33"/>
        <v>22.7178</v>
      </c>
      <c r="N171" s="27">
        <f t="shared" si="34"/>
        <v>418.27</v>
      </c>
      <c r="O171" s="27">
        <f t="shared" si="41"/>
        <v>54</v>
      </c>
      <c r="P171" s="27">
        <f t="shared" si="35"/>
        <v>89.5</v>
      </c>
      <c r="Q171" s="27">
        <f t="shared" si="42"/>
        <v>1162.169</v>
      </c>
      <c r="R171" s="24">
        <v>0</v>
      </c>
      <c r="S171" s="24">
        <f t="shared" si="36"/>
        <v>259.63</v>
      </c>
      <c r="T171" s="24">
        <f t="shared" si="37"/>
        <v>9.74</v>
      </c>
      <c r="U171" s="27">
        <f t="shared" si="38"/>
        <v>104.57</v>
      </c>
      <c r="V171" s="27">
        <f t="shared" si="43"/>
        <v>54</v>
      </c>
      <c r="W171" s="27">
        <f t="shared" si="39"/>
        <v>89.5</v>
      </c>
      <c r="X171" s="24">
        <f t="shared" si="44"/>
        <v>517.44</v>
      </c>
      <c r="Y171" s="24">
        <f t="shared" si="40"/>
        <v>1679.609</v>
      </c>
      <c r="Z171" s="24"/>
      <c r="AD171" s="127"/>
    </row>
    <row r="172" s="9" customFormat="1" ht="20" customHeight="1" spans="1:30">
      <c r="A172" s="23">
        <f t="shared" si="30"/>
        <v>169</v>
      </c>
      <c r="B172" s="39" t="s">
        <v>416</v>
      </c>
      <c r="C172" s="25" t="s">
        <v>421</v>
      </c>
      <c r="D172" s="24" t="s">
        <v>422</v>
      </c>
      <c r="E172" s="24">
        <v>3245.4</v>
      </c>
      <c r="F172" s="24">
        <f>VLOOKUP(C172,'[1]9月'!$B:$Q,16,0)</f>
        <v>3245.4</v>
      </c>
      <c r="G172" s="24">
        <v>3245.4</v>
      </c>
      <c r="H172" s="27">
        <v>5228.42</v>
      </c>
      <c r="I172" s="27">
        <v>108</v>
      </c>
      <c r="J172" s="27">
        <v>1790</v>
      </c>
      <c r="K172" s="34">
        <f t="shared" si="31"/>
        <v>58.4172</v>
      </c>
      <c r="L172" s="35">
        <f t="shared" si="32"/>
        <v>519.264</v>
      </c>
      <c r="M172" s="24">
        <f t="shared" si="33"/>
        <v>22.7178</v>
      </c>
      <c r="N172" s="27">
        <f t="shared" si="34"/>
        <v>418.27</v>
      </c>
      <c r="O172" s="27">
        <f t="shared" si="41"/>
        <v>54</v>
      </c>
      <c r="P172" s="27">
        <f t="shared" si="35"/>
        <v>89.5</v>
      </c>
      <c r="Q172" s="27">
        <f t="shared" si="42"/>
        <v>1162.169</v>
      </c>
      <c r="R172" s="24">
        <v>0</v>
      </c>
      <c r="S172" s="24">
        <f t="shared" si="36"/>
        <v>259.63</v>
      </c>
      <c r="T172" s="24">
        <f t="shared" si="37"/>
        <v>9.74</v>
      </c>
      <c r="U172" s="27">
        <f t="shared" si="38"/>
        <v>104.57</v>
      </c>
      <c r="V172" s="27">
        <f t="shared" si="43"/>
        <v>54</v>
      </c>
      <c r="W172" s="27">
        <f t="shared" si="39"/>
        <v>89.5</v>
      </c>
      <c r="X172" s="24">
        <f t="shared" si="44"/>
        <v>517.44</v>
      </c>
      <c r="Y172" s="24">
        <f t="shared" si="40"/>
        <v>1679.609</v>
      </c>
      <c r="Z172" s="24"/>
      <c r="AD172" s="127"/>
    </row>
    <row r="173" s="9" customFormat="1" ht="20" customHeight="1" spans="1:30">
      <c r="A173" s="23">
        <f t="shared" si="30"/>
        <v>170</v>
      </c>
      <c r="B173" s="39" t="s">
        <v>416</v>
      </c>
      <c r="C173" s="25" t="s">
        <v>423</v>
      </c>
      <c r="D173" s="24" t="s">
        <v>424</v>
      </c>
      <c r="E173" s="24">
        <v>3245.4</v>
      </c>
      <c r="F173" s="24">
        <f>VLOOKUP(C173,'[1]9月'!$B:$Q,16,0)</f>
        <v>3245.4</v>
      </c>
      <c r="G173" s="24">
        <v>3245.4</v>
      </c>
      <c r="H173" s="27">
        <v>5228.42</v>
      </c>
      <c r="I173" s="27">
        <v>108</v>
      </c>
      <c r="J173" s="27">
        <v>1790</v>
      </c>
      <c r="K173" s="34">
        <f t="shared" si="31"/>
        <v>58.4172</v>
      </c>
      <c r="L173" s="35">
        <f t="shared" si="32"/>
        <v>519.264</v>
      </c>
      <c r="M173" s="24">
        <f t="shared" si="33"/>
        <v>22.7178</v>
      </c>
      <c r="N173" s="27">
        <f t="shared" si="34"/>
        <v>418.27</v>
      </c>
      <c r="O173" s="27">
        <f t="shared" si="41"/>
        <v>54</v>
      </c>
      <c r="P173" s="27">
        <f t="shared" si="35"/>
        <v>89.5</v>
      </c>
      <c r="Q173" s="27">
        <f t="shared" si="42"/>
        <v>1162.169</v>
      </c>
      <c r="R173" s="24">
        <v>0</v>
      </c>
      <c r="S173" s="24">
        <f t="shared" si="36"/>
        <v>259.63</v>
      </c>
      <c r="T173" s="24">
        <f t="shared" si="37"/>
        <v>9.74</v>
      </c>
      <c r="U173" s="27">
        <f t="shared" si="38"/>
        <v>104.57</v>
      </c>
      <c r="V173" s="27">
        <f t="shared" si="43"/>
        <v>54</v>
      </c>
      <c r="W173" s="27">
        <f t="shared" si="39"/>
        <v>89.5</v>
      </c>
      <c r="X173" s="24">
        <f t="shared" si="44"/>
        <v>517.44</v>
      </c>
      <c r="Y173" s="24">
        <f t="shared" si="40"/>
        <v>1679.609</v>
      </c>
      <c r="Z173" s="24"/>
      <c r="AD173" s="127"/>
    </row>
    <row r="174" s="9" customFormat="1" ht="20" customHeight="1" spans="1:30">
      <c r="A174" s="23">
        <f t="shared" si="30"/>
        <v>171</v>
      </c>
      <c r="B174" s="39" t="s">
        <v>416</v>
      </c>
      <c r="C174" s="25" t="s">
        <v>425</v>
      </c>
      <c r="D174" s="24" t="s">
        <v>426</v>
      </c>
      <c r="E174" s="24">
        <v>3245.4</v>
      </c>
      <c r="F174" s="24">
        <f>VLOOKUP(C174,'[1]9月'!$B:$Q,16,0)</f>
        <v>3245.4</v>
      </c>
      <c r="G174" s="24">
        <v>3245.4</v>
      </c>
      <c r="H174" s="27">
        <v>5228.42</v>
      </c>
      <c r="I174" s="27">
        <v>108</v>
      </c>
      <c r="J174" s="27">
        <v>1790</v>
      </c>
      <c r="K174" s="34">
        <f t="shared" si="31"/>
        <v>58.4172</v>
      </c>
      <c r="L174" s="35">
        <f t="shared" si="32"/>
        <v>519.264</v>
      </c>
      <c r="M174" s="24">
        <f t="shared" si="33"/>
        <v>22.7178</v>
      </c>
      <c r="N174" s="27">
        <f t="shared" si="34"/>
        <v>418.27</v>
      </c>
      <c r="O174" s="27">
        <f t="shared" si="41"/>
        <v>54</v>
      </c>
      <c r="P174" s="27">
        <f t="shared" si="35"/>
        <v>89.5</v>
      </c>
      <c r="Q174" s="27">
        <f t="shared" si="42"/>
        <v>1162.169</v>
      </c>
      <c r="R174" s="24">
        <v>0</v>
      </c>
      <c r="S174" s="24">
        <f t="shared" si="36"/>
        <v>259.63</v>
      </c>
      <c r="T174" s="24">
        <f t="shared" si="37"/>
        <v>9.74</v>
      </c>
      <c r="U174" s="27">
        <f t="shared" si="38"/>
        <v>104.57</v>
      </c>
      <c r="V174" s="27">
        <f t="shared" si="43"/>
        <v>54</v>
      </c>
      <c r="W174" s="27">
        <f t="shared" si="39"/>
        <v>89.5</v>
      </c>
      <c r="X174" s="24">
        <f t="shared" si="44"/>
        <v>517.44</v>
      </c>
      <c r="Y174" s="24">
        <f t="shared" si="40"/>
        <v>1679.609</v>
      </c>
      <c r="Z174" s="24"/>
      <c r="AD174" s="127"/>
    </row>
    <row r="175" s="9" customFormat="1" ht="20" customHeight="1" spans="1:30">
      <c r="A175" s="23">
        <f t="shared" si="30"/>
        <v>172</v>
      </c>
      <c r="B175" s="39" t="s">
        <v>416</v>
      </c>
      <c r="C175" s="25" t="s">
        <v>427</v>
      </c>
      <c r="D175" s="24" t="s">
        <v>428</v>
      </c>
      <c r="E175" s="24">
        <v>3245.4</v>
      </c>
      <c r="F175" s="24">
        <f>VLOOKUP(C175,'[1]9月'!$B:$Q,16,0)</f>
        <v>3245.4</v>
      </c>
      <c r="G175" s="24">
        <v>3245.4</v>
      </c>
      <c r="H175" s="27">
        <v>5228.42</v>
      </c>
      <c r="I175" s="27">
        <v>108</v>
      </c>
      <c r="J175" s="27">
        <v>1790</v>
      </c>
      <c r="K175" s="34">
        <f t="shared" si="31"/>
        <v>58.4172</v>
      </c>
      <c r="L175" s="35">
        <f t="shared" si="32"/>
        <v>519.264</v>
      </c>
      <c r="M175" s="24">
        <f t="shared" si="33"/>
        <v>22.7178</v>
      </c>
      <c r="N175" s="27">
        <f t="shared" si="34"/>
        <v>418.27</v>
      </c>
      <c r="O175" s="27">
        <f t="shared" si="41"/>
        <v>54</v>
      </c>
      <c r="P175" s="27">
        <f t="shared" si="35"/>
        <v>89.5</v>
      </c>
      <c r="Q175" s="27">
        <f t="shared" si="42"/>
        <v>1162.169</v>
      </c>
      <c r="R175" s="24">
        <v>0</v>
      </c>
      <c r="S175" s="24">
        <f t="shared" si="36"/>
        <v>259.63</v>
      </c>
      <c r="T175" s="24">
        <f t="shared" si="37"/>
        <v>9.74</v>
      </c>
      <c r="U175" s="27">
        <f t="shared" si="38"/>
        <v>104.57</v>
      </c>
      <c r="V175" s="27">
        <f t="shared" si="43"/>
        <v>54</v>
      </c>
      <c r="W175" s="27">
        <f t="shared" si="39"/>
        <v>89.5</v>
      </c>
      <c r="X175" s="24">
        <f t="shared" si="44"/>
        <v>517.44</v>
      </c>
      <c r="Y175" s="24">
        <f t="shared" si="40"/>
        <v>1679.609</v>
      </c>
      <c r="Z175" s="24"/>
      <c r="AD175" s="127"/>
    </row>
    <row r="176" s="9" customFormat="1" ht="20" customHeight="1" spans="1:30">
      <c r="A176" s="23">
        <f t="shared" si="30"/>
        <v>173</v>
      </c>
      <c r="B176" s="39" t="s">
        <v>416</v>
      </c>
      <c r="C176" s="25" t="s">
        <v>429</v>
      </c>
      <c r="D176" s="24" t="s">
        <v>430</v>
      </c>
      <c r="E176" s="24">
        <v>3245.4</v>
      </c>
      <c r="F176" s="24">
        <f>VLOOKUP(C176,'[1]9月'!$B:$Q,16,0)</f>
        <v>3245.4</v>
      </c>
      <c r="G176" s="24">
        <v>3245.4</v>
      </c>
      <c r="H176" s="27">
        <v>5228.42</v>
      </c>
      <c r="I176" s="27">
        <v>108</v>
      </c>
      <c r="J176" s="27">
        <v>1790</v>
      </c>
      <c r="K176" s="34">
        <f t="shared" si="31"/>
        <v>58.4172</v>
      </c>
      <c r="L176" s="35">
        <f t="shared" si="32"/>
        <v>519.264</v>
      </c>
      <c r="M176" s="24">
        <f t="shared" si="33"/>
        <v>22.7178</v>
      </c>
      <c r="N176" s="27">
        <f t="shared" si="34"/>
        <v>418.27</v>
      </c>
      <c r="O176" s="27">
        <f t="shared" si="41"/>
        <v>54</v>
      </c>
      <c r="P176" s="27">
        <f t="shared" si="35"/>
        <v>89.5</v>
      </c>
      <c r="Q176" s="27">
        <f t="shared" si="42"/>
        <v>1162.169</v>
      </c>
      <c r="R176" s="24">
        <v>0</v>
      </c>
      <c r="S176" s="24">
        <f t="shared" si="36"/>
        <v>259.63</v>
      </c>
      <c r="T176" s="24">
        <f t="shared" si="37"/>
        <v>9.74</v>
      </c>
      <c r="U176" s="27">
        <f t="shared" si="38"/>
        <v>104.57</v>
      </c>
      <c r="V176" s="27">
        <f t="shared" si="43"/>
        <v>54</v>
      </c>
      <c r="W176" s="27">
        <f t="shared" si="39"/>
        <v>89.5</v>
      </c>
      <c r="X176" s="24">
        <f t="shared" si="44"/>
        <v>517.44</v>
      </c>
      <c r="Y176" s="24">
        <f t="shared" si="40"/>
        <v>1679.609</v>
      </c>
      <c r="Z176" s="24"/>
      <c r="AD176" s="127"/>
    </row>
    <row r="177" s="9" customFormat="1" ht="20" customHeight="1" spans="1:30">
      <c r="A177" s="23">
        <f t="shared" si="30"/>
        <v>174</v>
      </c>
      <c r="B177" s="39" t="s">
        <v>416</v>
      </c>
      <c r="C177" s="25" t="s">
        <v>431</v>
      </c>
      <c r="D177" s="24" t="s">
        <v>432</v>
      </c>
      <c r="E177" s="24">
        <v>3245.4</v>
      </c>
      <c r="F177" s="24">
        <f>VLOOKUP(C177,'[1]9月'!$B:$Q,16,0)</f>
        <v>3245.4</v>
      </c>
      <c r="G177" s="24">
        <v>3245.4</v>
      </c>
      <c r="H177" s="27">
        <v>5228.42</v>
      </c>
      <c r="I177" s="27">
        <v>108</v>
      </c>
      <c r="J177" s="27">
        <v>1790</v>
      </c>
      <c r="K177" s="34">
        <f t="shared" si="31"/>
        <v>58.4172</v>
      </c>
      <c r="L177" s="35">
        <f t="shared" si="32"/>
        <v>519.264</v>
      </c>
      <c r="M177" s="24">
        <f t="shared" si="33"/>
        <v>22.7178</v>
      </c>
      <c r="N177" s="27">
        <f t="shared" si="34"/>
        <v>418.27</v>
      </c>
      <c r="O177" s="27">
        <f t="shared" si="41"/>
        <v>54</v>
      </c>
      <c r="P177" s="27">
        <f t="shared" si="35"/>
        <v>89.5</v>
      </c>
      <c r="Q177" s="27">
        <f t="shared" si="42"/>
        <v>1162.169</v>
      </c>
      <c r="R177" s="24">
        <v>0</v>
      </c>
      <c r="S177" s="24">
        <f t="shared" si="36"/>
        <v>259.63</v>
      </c>
      <c r="T177" s="24">
        <f t="shared" si="37"/>
        <v>9.74</v>
      </c>
      <c r="U177" s="27">
        <f t="shared" si="38"/>
        <v>104.57</v>
      </c>
      <c r="V177" s="27">
        <f t="shared" si="43"/>
        <v>54</v>
      </c>
      <c r="W177" s="27">
        <f t="shared" si="39"/>
        <v>89.5</v>
      </c>
      <c r="X177" s="24">
        <f t="shared" si="44"/>
        <v>517.44</v>
      </c>
      <c r="Y177" s="24">
        <f t="shared" si="40"/>
        <v>1679.609</v>
      </c>
      <c r="Z177" s="24"/>
      <c r="AD177" s="127"/>
    </row>
    <row r="178" s="9" customFormat="1" ht="20" customHeight="1" spans="1:30">
      <c r="A178" s="23">
        <f t="shared" si="30"/>
        <v>175</v>
      </c>
      <c r="B178" s="39" t="s">
        <v>416</v>
      </c>
      <c r="C178" s="25" t="s">
        <v>433</v>
      </c>
      <c r="D178" s="24" t="s">
        <v>434</v>
      </c>
      <c r="E178" s="24">
        <v>3245.4</v>
      </c>
      <c r="F178" s="24">
        <f>VLOOKUP(C178,'[1]9月'!$B:$Q,16,0)</f>
        <v>3245.4</v>
      </c>
      <c r="G178" s="24">
        <v>3245.4</v>
      </c>
      <c r="H178" s="27">
        <v>5228.42</v>
      </c>
      <c r="I178" s="27">
        <v>108</v>
      </c>
      <c r="J178" s="27">
        <v>1790</v>
      </c>
      <c r="K178" s="34">
        <f t="shared" si="31"/>
        <v>58.4172</v>
      </c>
      <c r="L178" s="35">
        <f t="shared" si="32"/>
        <v>519.264</v>
      </c>
      <c r="M178" s="24">
        <f t="shared" si="33"/>
        <v>22.7178</v>
      </c>
      <c r="N178" s="27">
        <f t="shared" si="34"/>
        <v>418.27</v>
      </c>
      <c r="O178" s="27">
        <f t="shared" si="41"/>
        <v>54</v>
      </c>
      <c r="P178" s="27">
        <f t="shared" si="35"/>
        <v>89.5</v>
      </c>
      <c r="Q178" s="27">
        <f t="shared" si="42"/>
        <v>1162.169</v>
      </c>
      <c r="R178" s="24">
        <v>0</v>
      </c>
      <c r="S178" s="24">
        <f t="shared" si="36"/>
        <v>259.63</v>
      </c>
      <c r="T178" s="24">
        <f t="shared" si="37"/>
        <v>9.74</v>
      </c>
      <c r="U178" s="27">
        <f t="shared" si="38"/>
        <v>104.57</v>
      </c>
      <c r="V178" s="27">
        <f t="shared" si="43"/>
        <v>54</v>
      </c>
      <c r="W178" s="27">
        <f t="shared" si="39"/>
        <v>89.5</v>
      </c>
      <c r="X178" s="24">
        <f t="shared" si="44"/>
        <v>517.44</v>
      </c>
      <c r="Y178" s="24">
        <f t="shared" si="40"/>
        <v>1679.609</v>
      </c>
      <c r="Z178" s="24"/>
      <c r="AD178" s="127"/>
    </row>
    <row r="179" s="9" customFormat="1" ht="20" customHeight="1" spans="1:30">
      <c r="A179" s="23">
        <f t="shared" si="30"/>
        <v>176</v>
      </c>
      <c r="B179" s="39" t="s">
        <v>416</v>
      </c>
      <c r="C179" s="25" t="s">
        <v>435</v>
      </c>
      <c r="D179" s="24" t="s">
        <v>436</v>
      </c>
      <c r="E179" s="24">
        <v>3245.4</v>
      </c>
      <c r="F179" s="24">
        <f>VLOOKUP(C179,'[1]9月'!$B:$Q,16,0)</f>
        <v>3245.4</v>
      </c>
      <c r="G179" s="24">
        <v>3245.4</v>
      </c>
      <c r="H179" s="27">
        <v>5228.42</v>
      </c>
      <c r="I179" s="27">
        <v>108</v>
      </c>
      <c r="J179" s="27">
        <v>1790</v>
      </c>
      <c r="K179" s="34">
        <f t="shared" si="31"/>
        <v>58.4172</v>
      </c>
      <c r="L179" s="35">
        <f t="shared" si="32"/>
        <v>519.264</v>
      </c>
      <c r="M179" s="24">
        <f t="shared" si="33"/>
        <v>22.7178</v>
      </c>
      <c r="N179" s="27">
        <f t="shared" si="34"/>
        <v>418.27</v>
      </c>
      <c r="O179" s="27">
        <f t="shared" si="41"/>
        <v>54</v>
      </c>
      <c r="P179" s="27">
        <f t="shared" si="35"/>
        <v>89.5</v>
      </c>
      <c r="Q179" s="27">
        <f t="shared" si="42"/>
        <v>1162.169</v>
      </c>
      <c r="R179" s="24">
        <v>0</v>
      </c>
      <c r="S179" s="24">
        <f t="shared" si="36"/>
        <v>259.63</v>
      </c>
      <c r="T179" s="24">
        <f t="shared" si="37"/>
        <v>9.74</v>
      </c>
      <c r="U179" s="27">
        <f t="shared" si="38"/>
        <v>104.57</v>
      </c>
      <c r="V179" s="27">
        <f t="shared" si="43"/>
        <v>54</v>
      </c>
      <c r="W179" s="27">
        <f t="shared" si="39"/>
        <v>89.5</v>
      </c>
      <c r="X179" s="24">
        <f t="shared" si="44"/>
        <v>517.44</v>
      </c>
      <c r="Y179" s="24">
        <f t="shared" si="40"/>
        <v>1679.609</v>
      </c>
      <c r="Z179" s="24"/>
      <c r="AD179" s="127"/>
    </row>
    <row r="180" s="9" customFormat="1" ht="20" customHeight="1" spans="1:30">
      <c r="A180" s="23">
        <f t="shared" si="30"/>
        <v>177</v>
      </c>
      <c r="B180" s="39" t="s">
        <v>416</v>
      </c>
      <c r="C180" s="25" t="s">
        <v>437</v>
      </c>
      <c r="D180" s="24" t="s">
        <v>438</v>
      </c>
      <c r="E180" s="24">
        <v>3245.4</v>
      </c>
      <c r="F180" s="24">
        <f>VLOOKUP(C180,'[1]9月'!$B:$Q,16,0)</f>
        <v>3245.4</v>
      </c>
      <c r="G180" s="24">
        <v>3245.4</v>
      </c>
      <c r="H180" s="27">
        <v>5228.42</v>
      </c>
      <c r="I180" s="27">
        <v>108</v>
      </c>
      <c r="J180" s="27">
        <v>1790</v>
      </c>
      <c r="K180" s="34">
        <f t="shared" si="31"/>
        <v>58.4172</v>
      </c>
      <c r="L180" s="35">
        <f t="shared" si="32"/>
        <v>519.264</v>
      </c>
      <c r="M180" s="24">
        <f t="shared" si="33"/>
        <v>22.7178</v>
      </c>
      <c r="N180" s="27">
        <f t="shared" si="34"/>
        <v>418.27</v>
      </c>
      <c r="O180" s="27">
        <f t="shared" si="41"/>
        <v>54</v>
      </c>
      <c r="P180" s="27">
        <f t="shared" si="35"/>
        <v>89.5</v>
      </c>
      <c r="Q180" s="27">
        <f t="shared" si="42"/>
        <v>1162.169</v>
      </c>
      <c r="R180" s="24">
        <v>0</v>
      </c>
      <c r="S180" s="24">
        <f t="shared" si="36"/>
        <v>259.63</v>
      </c>
      <c r="T180" s="24">
        <f t="shared" si="37"/>
        <v>9.74</v>
      </c>
      <c r="U180" s="27">
        <f t="shared" si="38"/>
        <v>104.57</v>
      </c>
      <c r="V180" s="27">
        <f t="shared" si="43"/>
        <v>54</v>
      </c>
      <c r="W180" s="27">
        <f t="shared" si="39"/>
        <v>89.5</v>
      </c>
      <c r="X180" s="24">
        <f t="shared" si="44"/>
        <v>517.44</v>
      </c>
      <c r="Y180" s="24">
        <f t="shared" si="40"/>
        <v>1679.609</v>
      </c>
      <c r="Z180" s="24"/>
      <c r="AD180" s="127"/>
    </row>
    <row r="181" s="9" customFormat="1" ht="20" customHeight="1" spans="1:30">
      <c r="A181" s="23">
        <f t="shared" si="30"/>
        <v>178</v>
      </c>
      <c r="B181" s="39" t="s">
        <v>416</v>
      </c>
      <c r="C181" s="25" t="s">
        <v>439</v>
      </c>
      <c r="D181" s="24" t="s">
        <v>440</v>
      </c>
      <c r="E181" s="24">
        <v>3245.4</v>
      </c>
      <c r="F181" s="24">
        <f>VLOOKUP(C181,'[1]9月'!$B:$Q,16,0)</f>
        <v>3245.4</v>
      </c>
      <c r="G181" s="24">
        <v>3245.4</v>
      </c>
      <c r="H181" s="27">
        <v>5228.42</v>
      </c>
      <c r="I181" s="27">
        <v>108</v>
      </c>
      <c r="J181" s="27">
        <v>1790</v>
      </c>
      <c r="K181" s="34">
        <f t="shared" si="31"/>
        <v>58.4172</v>
      </c>
      <c r="L181" s="35">
        <f t="shared" si="32"/>
        <v>519.264</v>
      </c>
      <c r="M181" s="24">
        <f t="shared" si="33"/>
        <v>22.7178</v>
      </c>
      <c r="N181" s="27">
        <f t="shared" si="34"/>
        <v>418.27</v>
      </c>
      <c r="O181" s="27">
        <f t="shared" si="41"/>
        <v>54</v>
      </c>
      <c r="P181" s="27">
        <f t="shared" si="35"/>
        <v>89.5</v>
      </c>
      <c r="Q181" s="27">
        <f t="shared" si="42"/>
        <v>1162.169</v>
      </c>
      <c r="R181" s="24">
        <v>0</v>
      </c>
      <c r="S181" s="24">
        <f t="shared" si="36"/>
        <v>259.63</v>
      </c>
      <c r="T181" s="24">
        <f t="shared" si="37"/>
        <v>9.74</v>
      </c>
      <c r="U181" s="27">
        <f t="shared" si="38"/>
        <v>104.57</v>
      </c>
      <c r="V181" s="27">
        <f t="shared" si="43"/>
        <v>54</v>
      </c>
      <c r="W181" s="27">
        <f t="shared" si="39"/>
        <v>89.5</v>
      </c>
      <c r="X181" s="24">
        <f t="shared" si="44"/>
        <v>517.44</v>
      </c>
      <c r="Y181" s="24">
        <f t="shared" si="40"/>
        <v>1679.609</v>
      </c>
      <c r="Z181" s="24"/>
      <c r="AD181" s="127"/>
    </row>
    <row r="182" s="9" customFormat="1" ht="20" customHeight="1" spans="1:30">
      <c r="A182" s="23">
        <f t="shared" si="30"/>
        <v>179</v>
      </c>
      <c r="B182" s="39" t="s">
        <v>416</v>
      </c>
      <c r="C182" s="25" t="s">
        <v>441</v>
      </c>
      <c r="D182" s="24" t="s">
        <v>442</v>
      </c>
      <c r="E182" s="24">
        <v>3245.4</v>
      </c>
      <c r="F182" s="24">
        <f>VLOOKUP(C182,'[1]9月'!$B:$Q,16,0)</f>
        <v>3245.4</v>
      </c>
      <c r="G182" s="24">
        <v>3245.4</v>
      </c>
      <c r="H182" s="27">
        <v>5228.42</v>
      </c>
      <c r="I182" s="27">
        <v>108</v>
      </c>
      <c r="J182" s="27">
        <v>0</v>
      </c>
      <c r="K182" s="34">
        <f t="shared" si="31"/>
        <v>58.4172</v>
      </c>
      <c r="L182" s="35">
        <f t="shared" si="32"/>
        <v>519.264</v>
      </c>
      <c r="M182" s="24">
        <f t="shared" si="33"/>
        <v>22.7178</v>
      </c>
      <c r="N182" s="27">
        <f t="shared" si="34"/>
        <v>418.27</v>
      </c>
      <c r="O182" s="27">
        <f t="shared" si="41"/>
        <v>54</v>
      </c>
      <c r="P182" s="27">
        <f t="shared" si="35"/>
        <v>0</v>
      </c>
      <c r="Q182" s="27">
        <f t="shared" si="42"/>
        <v>1072.669</v>
      </c>
      <c r="R182" s="24">
        <v>0</v>
      </c>
      <c r="S182" s="24">
        <f t="shared" si="36"/>
        <v>259.63</v>
      </c>
      <c r="T182" s="24">
        <f t="shared" si="37"/>
        <v>9.74</v>
      </c>
      <c r="U182" s="27">
        <f t="shared" si="38"/>
        <v>104.57</v>
      </c>
      <c r="V182" s="27">
        <f t="shared" si="43"/>
        <v>54</v>
      </c>
      <c r="W182" s="27">
        <f t="shared" si="39"/>
        <v>0</v>
      </c>
      <c r="X182" s="24">
        <f t="shared" si="44"/>
        <v>427.94</v>
      </c>
      <c r="Y182" s="24">
        <f t="shared" si="40"/>
        <v>1500.609</v>
      </c>
      <c r="Z182" s="24"/>
      <c r="AD182" s="127"/>
    </row>
    <row r="183" s="9" customFormat="1" ht="20" customHeight="1" spans="1:30">
      <c r="A183" s="23">
        <f t="shared" si="30"/>
        <v>180</v>
      </c>
      <c r="B183" s="39" t="s">
        <v>443</v>
      </c>
      <c r="C183" s="29" t="s">
        <v>444</v>
      </c>
      <c r="D183" s="30" t="s">
        <v>445</v>
      </c>
      <c r="E183" s="24">
        <v>3245.4</v>
      </c>
      <c r="F183" s="24">
        <v>3245.4</v>
      </c>
      <c r="G183" s="24">
        <v>3245.4</v>
      </c>
      <c r="H183" s="27">
        <v>5228.42</v>
      </c>
      <c r="I183" s="27">
        <v>108</v>
      </c>
      <c r="J183" s="27">
        <v>0</v>
      </c>
      <c r="K183" s="34">
        <f t="shared" si="31"/>
        <v>58.4172</v>
      </c>
      <c r="L183" s="35">
        <f t="shared" si="32"/>
        <v>519.264</v>
      </c>
      <c r="M183" s="24">
        <f t="shared" si="33"/>
        <v>22.7178</v>
      </c>
      <c r="N183" s="27">
        <f t="shared" si="34"/>
        <v>418.27</v>
      </c>
      <c r="O183" s="27">
        <f t="shared" si="41"/>
        <v>54</v>
      </c>
      <c r="P183" s="27">
        <f t="shared" si="35"/>
        <v>0</v>
      </c>
      <c r="Q183" s="27">
        <f t="shared" si="42"/>
        <v>1072.669</v>
      </c>
      <c r="R183" s="24">
        <v>0</v>
      </c>
      <c r="S183" s="24">
        <f t="shared" si="36"/>
        <v>259.63</v>
      </c>
      <c r="T183" s="24">
        <f t="shared" si="37"/>
        <v>9.74</v>
      </c>
      <c r="U183" s="27">
        <f t="shared" si="38"/>
        <v>104.57</v>
      </c>
      <c r="V183" s="27">
        <f t="shared" si="43"/>
        <v>54</v>
      </c>
      <c r="W183" s="27">
        <f t="shared" si="39"/>
        <v>0</v>
      </c>
      <c r="X183" s="24">
        <f t="shared" si="44"/>
        <v>427.94</v>
      </c>
      <c r="Y183" s="24">
        <f t="shared" si="40"/>
        <v>1500.609</v>
      </c>
      <c r="Z183" s="37"/>
      <c r="AD183" s="127"/>
    </row>
    <row r="184" s="9" customFormat="1" ht="20" customHeight="1" spans="1:30">
      <c r="A184" s="23">
        <f t="shared" si="30"/>
        <v>181</v>
      </c>
      <c r="B184" s="39" t="s">
        <v>416</v>
      </c>
      <c r="C184" s="29" t="s">
        <v>446</v>
      </c>
      <c r="D184" s="30" t="s">
        <v>447</v>
      </c>
      <c r="E184" s="24">
        <v>3245.4</v>
      </c>
      <c r="F184" s="24">
        <v>3245.4</v>
      </c>
      <c r="G184" s="24">
        <v>3245.4</v>
      </c>
      <c r="H184" s="27">
        <v>5228.42</v>
      </c>
      <c r="I184" s="27">
        <v>108</v>
      </c>
      <c r="J184" s="27">
        <v>0</v>
      </c>
      <c r="K184" s="34">
        <f t="shared" si="31"/>
        <v>58.4172</v>
      </c>
      <c r="L184" s="35">
        <f t="shared" si="32"/>
        <v>519.264</v>
      </c>
      <c r="M184" s="24">
        <f t="shared" si="33"/>
        <v>22.7178</v>
      </c>
      <c r="N184" s="27">
        <f t="shared" si="34"/>
        <v>418.27</v>
      </c>
      <c r="O184" s="27">
        <f t="shared" si="41"/>
        <v>54</v>
      </c>
      <c r="P184" s="27">
        <f t="shared" si="35"/>
        <v>0</v>
      </c>
      <c r="Q184" s="27">
        <f t="shared" si="42"/>
        <v>1072.669</v>
      </c>
      <c r="R184" s="24">
        <v>0</v>
      </c>
      <c r="S184" s="24">
        <f t="shared" si="36"/>
        <v>259.63</v>
      </c>
      <c r="T184" s="24">
        <f t="shared" si="37"/>
        <v>9.74</v>
      </c>
      <c r="U184" s="27">
        <f t="shared" si="38"/>
        <v>104.57</v>
      </c>
      <c r="V184" s="27">
        <f t="shared" si="43"/>
        <v>54</v>
      </c>
      <c r="W184" s="27">
        <f t="shared" si="39"/>
        <v>0</v>
      </c>
      <c r="X184" s="24">
        <f t="shared" si="44"/>
        <v>427.94</v>
      </c>
      <c r="Y184" s="24">
        <f t="shared" si="40"/>
        <v>1500.609</v>
      </c>
      <c r="Z184" s="37"/>
      <c r="AD184" s="127"/>
    </row>
    <row r="185" s="9" customFormat="1" ht="20" customHeight="1" spans="1:30">
      <c r="A185" s="23">
        <f t="shared" si="30"/>
        <v>182</v>
      </c>
      <c r="B185" s="39" t="s">
        <v>416</v>
      </c>
      <c r="C185" s="29" t="s">
        <v>448</v>
      </c>
      <c r="D185" s="268" t="s">
        <v>449</v>
      </c>
      <c r="E185" s="24">
        <v>3245.4</v>
      </c>
      <c r="F185" s="24">
        <v>3245.4</v>
      </c>
      <c r="G185" s="24">
        <v>3245.4</v>
      </c>
      <c r="H185" s="27">
        <v>0</v>
      </c>
      <c r="I185" s="27"/>
      <c r="J185" s="27">
        <v>0</v>
      </c>
      <c r="K185" s="34">
        <f t="shared" si="31"/>
        <v>58.4172</v>
      </c>
      <c r="L185" s="35">
        <f t="shared" si="32"/>
        <v>519.264</v>
      </c>
      <c r="M185" s="24">
        <f t="shared" si="33"/>
        <v>22.7178</v>
      </c>
      <c r="N185" s="27">
        <f t="shared" si="34"/>
        <v>0</v>
      </c>
      <c r="O185" s="27">
        <f t="shared" si="41"/>
        <v>0</v>
      </c>
      <c r="P185" s="27">
        <f t="shared" si="35"/>
        <v>0</v>
      </c>
      <c r="Q185" s="27">
        <f t="shared" si="42"/>
        <v>600.399</v>
      </c>
      <c r="R185" s="24">
        <v>0</v>
      </c>
      <c r="S185" s="24">
        <f t="shared" si="36"/>
        <v>259.63</v>
      </c>
      <c r="T185" s="24">
        <f t="shared" si="37"/>
        <v>9.74</v>
      </c>
      <c r="U185" s="27">
        <f t="shared" si="38"/>
        <v>0</v>
      </c>
      <c r="V185" s="27">
        <f t="shared" si="43"/>
        <v>0</v>
      </c>
      <c r="W185" s="27">
        <f t="shared" si="39"/>
        <v>0</v>
      </c>
      <c r="X185" s="24">
        <f t="shared" si="44"/>
        <v>269.37</v>
      </c>
      <c r="Y185" s="24">
        <f t="shared" si="40"/>
        <v>869.769</v>
      </c>
      <c r="Z185" s="37"/>
      <c r="AD185" s="127"/>
    </row>
    <row r="186" s="9" customFormat="1" ht="20" customHeight="1" spans="1:30">
      <c r="A186" s="23">
        <f t="shared" si="30"/>
        <v>183</v>
      </c>
      <c r="B186" s="39" t="s">
        <v>416</v>
      </c>
      <c r="C186" s="29" t="s">
        <v>450</v>
      </c>
      <c r="D186" s="28" t="s">
        <v>451</v>
      </c>
      <c r="E186" s="24">
        <v>3245.4</v>
      </c>
      <c r="F186" s="24">
        <v>3245.4</v>
      </c>
      <c r="G186" s="24">
        <v>3245.4</v>
      </c>
      <c r="H186" s="27">
        <v>5228.42</v>
      </c>
      <c r="I186" s="27">
        <v>108</v>
      </c>
      <c r="J186" s="27">
        <v>0</v>
      </c>
      <c r="K186" s="34">
        <f t="shared" si="31"/>
        <v>58.4172</v>
      </c>
      <c r="L186" s="35">
        <f t="shared" si="32"/>
        <v>519.264</v>
      </c>
      <c r="M186" s="24">
        <f t="shared" si="33"/>
        <v>22.7178</v>
      </c>
      <c r="N186" s="27">
        <f t="shared" si="34"/>
        <v>418.27</v>
      </c>
      <c r="O186" s="27">
        <f t="shared" si="41"/>
        <v>54</v>
      </c>
      <c r="P186" s="27">
        <f t="shared" si="35"/>
        <v>0</v>
      </c>
      <c r="Q186" s="27">
        <f t="shared" si="42"/>
        <v>1072.669</v>
      </c>
      <c r="R186" s="24">
        <v>0</v>
      </c>
      <c r="S186" s="24">
        <f t="shared" si="36"/>
        <v>259.63</v>
      </c>
      <c r="T186" s="24">
        <f t="shared" si="37"/>
        <v>9.74</v>
      </c>
      <c r="U186" s="27">
        <f t="shared" si="38"/>
        <v>104.57</v>
      </c>
      <c r="V186" s="27">
        <f t="shared" si="43"/>
        <v>54</v>
      </c>
      <c r="W186" s="27">
        <f t="shared" si="39"/>
        <v>0</v>
      </c>
      <c r="X186" s="24">
        <f t="shared" si="44"/>
        <v>427.94</v>
      </c>
      <c r="Y186" s="24">
        <f t="shared" si="40"/>
        <v>1500.609</v>
      </c>
      <c r="Z186" s="37"/>
      <c r="AD186" s="127"/>
    </row>
    <row r="187" s="9" customFormat="1" ht="20" customHeight="1" spans="1:30">
      <c r="A187" s="23">
        <f t="shared" si="30"/>
        <v>184</v>
      </c>
      <c r="B187" s="39" t="s">
        <v>416</v>
      </c>
      <c r="C187" s="29" t="s">
        <v>452</v>
      </c>
      <c r="D187" s="28" t="s">
        <v>453</v>
      </c>
      <c r="E187" s="24">
        <v>3245.4</v>
      </c>
      <c r="F187" s="24">
        <v>3245.4</v>
      </c>
      <c r="G187" s="24">
        <v>3245.4</v>
      </c>
      <c r="H187" s="27">
        <v>5228.42</v>
      </c>
      <c r="I187" s="27">
        <v>108</v>
      </c>
      <c r="J187" s="27">
        <v>1790</v>
      </c>
      <c r="K187" s="34">
        <f t="shared" si="31"/>
        <v>58.4172</v>
      </c>
      <c r="L187" s="35">
        <f t="shared" si="32"/>
        <v>519.264</v>
      </c>
      <c r="M187" s="24">
        <f t="shared" si="33"/>
        <v>22.7178</v>
      </c>
      <c r="N187" s="27">
        <f t="shared" si="34"/>
        <v>418.27</v>
      </c>
      <c r="O187" s="27">
        <f t="shared" si="41"/>
        <v>54</v>
      </c>
      <c r="P187" s="27">
        <f t="shared" si="35"/>
        <v>89.5</v>
      </c>
      <c r="Q187" s="27">
        <f t="shared" si="42"/>
        <v>1162.169</v>
      </c>
      <c r="R187" s="24">
        <v>0</v>
      </c>
      <c r="S187" s="24">
        <f t="shared" si="36"/>
        <v>259.63</v>
      </c>
      <c r="T187" s="24">
        <f t="shared" si="37"/>
        <v>9.74</v>
      </c>
      <c r="U187" s="27">
        <f t="shared" si="38"/>
        <v>104.57</v>
      </c>
      <c r="V187" s="27">
        <f t="shared" si="43"/>
        <v>54</v>
      </c>
      <c r="W187" s="27">
        <f t="shared" si="39"/>
        <v>89.5</v>
      </c>
      <c r="X187" s="24">
        <f t="shared" si="44"/>
        <v>517.44</v>
      </c>
      <c r="Y187" s="24">
        <f t="shared" si="40"/>
        <v>1679.609</v>
      </c>
      <c r="Z187" s="37"/>
      <c r="AD187" s="127"/>
    </row>
    <row r="188" s="9" customFormat="1" ht="20" customHeight="1" spans="1:30">
      <c r="A188" s="23">
        <f t="shared" si="30"/>
        <v>185</v>
      </c>
      <c r="B188" s="39" t="s">
        <v>443</v>
      </c>
      <c r="C188" s="25" t="s">
        <v>454</v>
      </c>
      <c r="D188" s="24" t="s">
        <v>455</v>
      </c>
      <c r="E188" s="24">
        <v>3245.4</v>
      </c>
      <c r="F188" s="24">
        <f>VLOOKUP(C188,'[1]9月'!$B:$Q,16,0)</f>
        <v>3245.4</v>
      </c>
      <c r="G188" s="24">
        <v>3245.4</v>
      </c>
      <c r="H188" s="27">
        <v>5228.42</v>
      </c>
      <c r="I188" s="27">
        <v>108</v>
      </c>
      <c r="J188" s="27">
        <v>1790</v>
      </c>
      <c r="K188" s="34">
        <f t="shared" si="31"/>
        <v>58.4172</v>
      </c>
      <c r="L188" s="35">
        <f t="shared" si="32"/>
        <v>519.264</v>
      </c>
      <c r="M188" s="24">
        <f t="shared" si="33"/>
        <v>22.7178</v>
      </c>
      <c r="N188" s="27">
        <f t="shared" si="34"/>
        <v>418.27</v>
      </c>
      <c r="O188" s="27">
        <f t="shared" si="41"/>
        <v>54</v>
      </c>
      <c r="P188" s="27">
        <f t="shared" si="35"/>
        <v>89.5</v>
      </c>
      <c r="Q188" s="27">
        <f t="shared" si="42"/>
        <v>1162.169</v>
      </c>
      <c r="R188" s="24">
        <v>0</v>
      </c>
      <c r="S188" s="24">
        <f t="shared" si="36"/>
        <v>259.63</v>
      </c>
      <c r="T188" s="24">
        <f t="shared" si="37"/>
        <v>9.74</v>
      </c>
      <c r="U188" s="27">
        <f t="shared" si="38"/>
        <v>104.57</v>
      </c>
      <c r="V188" s="27">
        <f t="shared" si="43"/>
        <v>54</v>
      </c>
      <c r="W188" s="27">
        <f t="shared" si="39"/>
        <v>89.5</v>
      </c>
      <c r="X188" s="24">
        <f t="shared" si="44"/>
        <v>517.44</v>
      </c>
      <c r="Y188" s="24">
        <f t="shared" si="40"/>
        <v>1679.609</v>
      </c>
      <c r="Z188" s="24"/>
      <c r="AD188" s="127"/>
    </row>
    <row r="189" s="9" customFormat="1" ht="20" customHeight="1" spans="1:30">
      <c r="A189" s="23">
        <f t="shared" si="30"/>
        <v>186</v>
      </c>
      <c r="B189" s="39" t="s">
        <v>443</v>
      </c>
      <c r="C189" s="25" t="s">
        <v>456</v>
      </c>
      <c r="D189" s="24" t="s">
        <v>457</v>
      </c>
      <c r="E189" s="24">
        <v>3245.4</v>
      </c>
      <c r="F189" s="24">
        <f>VLOOKUP(C189,'[1]9月'!$B:$Q,16,0)</f>
        <v>3245.4</v>
      </c>
      <c r="G189" s="24">
        <v>3245.4</v>
      </c>
      <c r="H189" s="27">
        <v>5228.42</v>
      </c>
      <c r="I189" s="27">
        <v>108</v>
      </c>
      <c r="J189" s="27">
        <v>1790</v>
      </c>
      <c r="K189" s="34">
        <f t="shared" si="31"/>
        <v>58.4172</v>
      </c>
      <c r="L189" s="35">
        <f t="shared" si="32"/>
        <v>519.264</v>
      </c>
      <c r="M189" s="24">
        <f t="shared" si="33"/>
        <v>22.7178</v>
      </c>
      <c r="N189" s="27">
        <f t="shared" si="34"/>
        <v>418.27</v>
      </c>
      <c r="O189" s="27">
        <f t="shared" si="41"/>
        <v>54</v>
      </c>
      <c r="P189" s="27">
        <f t="shared" si="35"/>
        <v>89.5</v>
      </c>
      <c r="Q189" s="27">
        <f t="shared" si="42"/>
        <v>1162.169</v>
      </c>
      <c r="R189" s="24">
        <v>0</v>
      </c>
      <c r="S189" s="24">
        <f t="shared" si="36"/>
        <v>259.63</v>
      </c>
      <c r="T189" s="24">
        <f t="shared" si="37"/>
        <v>9.74</v>
      </c>
      <c r="U189" s="27">
        <f t="shared" si="38"/>
        <v>104.57</v>
      </c>
      <c r="V189" s="27">
        <f t="shared" si="43"/>
        <v>54</v>
      </c>
      <c r="W189" s="27">
        <f t="shared" si="39"/>
        <v>89.5</v>
      </c>
      <c r="X189" s="24">
        <f t="shared" si="44"/>
        <v>517.44</v>
      </c>
      <c r="Y189" s="24">
        <f t="shared" si="40"/>
        <v>1679.609</v>
      </c>
      <c r="Z189" s="24"/>
      <c r="AD189" s="127"/>
    </row>
    <row r="190" s="9" customFormat="1" ht="20" customHeight="1" spans="1:30">
      <c r="A190" s="23">
        <f t="shared" si="30"/>
        <v>187</v>
      </c>
      <c r="B190" s="39" t="s">
        <v>443</v>
      </c>
      <c r="C190" s="25" t="s">
        <v>458</v>
      </c>
      <c r="D190" s="24" t="s">
        <v>459</v>
      </c>
      <c r="E190" s="24">
        <v>3245.4</v>
      </c>
      <c r="F190" s="24">
        <f>VLOOKUP(C190,'[1]9月'!$B:$Q,16,0)</f>
        <v>3245.4</v>
      </c>
      <c r="G190" s="24">
        <v>3245.4</v>
      </c>
      <c r="H190" s="27">
        <v>5228.42</v>
      </c>
      <c r="I190" s="27">
        <v>108</v>
      </c>
      <c r="J190" s="27">
        <v>1790</v>
      </c>
      <c r="K190" s="34">
        <f t="shared" si="31"/>
        <v>58.4172</v>
      </c>
      <c r="L190" s="35">
        <f t="shared" si="32"/>
        <v>519.264</v>
      </c>
      <c r="M190" s="24">
        <f t="shared" si="33"/>
        <v>22.7178</v>
      </c>
      <c r="N190" s="27">
        <f t="shared" si="34"/>
        <v>418.27</v>
      </c>
      <c r="O190" s="27">
        <f t="shared" si="41"/>
        <v>54</v>
      </c>
      <c r="P190" s="27">
        <f t="shared" si="35"/>
        <v>89.5</v>
      </c>
      <c r="Q190" s="27">
        <f t="shared" si="42"/>
        <v>1162.169</v>
      </c>
      <c r="R190" s="24">
        <v>0</v>
      </c>
      <c r="S190" s="24">
        <f t="shared" si="36"/>
        <v>259.63</v>
      </c>
      <c r="T190" s="24">
        <f t="shared" si="37"/>
        <v>9.74</v>
      </c>
      <c r="U190" s="27">
        <f t="shared" si="38"/>
        <v>104.57</v>
      </c>
      <c r="V190" s="27">
        <f t="shared" si="43"/>
        <v>54</v>
      </c>
      <c r="W190" s="27">
        <f t="shared" si="39"/>
        <v>89.5</v>
      </c>
      <c r="X190" s="24">
        <f t="shared" si="44"/>
        <v>517.44</v>
      </c>
      <c r="Y190" s="24">
        <f t="shared" si="40"/>
        <v>1679.609</v>
      </c>
      <c r="Z190" s="24"/>
      <c r="AD190" s="127"/>
    </row>
    <row r="191" s="9" customFormat="1" ht="20" customHeight="1" spans="1:30">
      <c r="A191" s="23">
        <f t="shared" si="30"/>
        <v>188</v>
      </c>
      <c r="B191" s="39" t="s">
        <v>443</v>
      </c>
      <c r="C191" s="25" t="s">
        <v>460</v>
      </c>
      <c r="D191" s="24" t="s">
        <v>461</v>
      </c>
      <c r="E191" s="24">
        <v>3245.4</v>
      </c>
      <c r="F191" s="24">
        <f>VLOOKUP(C191,'[1]9月'!$B:$Q,16,0)</f>
        <v>3245.4</v>
      </c>
      <c r="G191" s="24">
        <v>3245.4</v>
      </c>
      <c r="H191" s="27">
        <v>5228.42</v>
      </c>
      <c r="I191" s="27">
        <v>108</v>
      </c>
      <c r="J191" s="27">
        <v>1790</v>
      </c>
      <c r="K191" s="34">
        <f t="shared" si="31"/>
        <v>58.4172</v>
      </c>
      <c r="L191" s="35">
        <f t="shared" si="32"/>
        <v>519.264</v>
      </c>
      <c r="M191" s="24">
        <f t="shared" si="33"/>
        <v>22.7178</v>
      </c>
      <c r="N191" s="27">
        <f t="shared" si="34"/>
        <v>418.27</v>
      </c>
      <c r="O191" s="27">
        <f t="shared" si="41"/>
        <v>54</v>
      </c>
      <c r="P191" s="27">
        <f t="shared" si="35"/>
        <v>89.5</v>
      </c>
      <c r="Q191" s="27">
        <f t="shared" si="42"/>
        <v>1162.169</v>
      </c>
      <c r="R191" s="24">
        <v>0</v>
      </c>
      <c r="S191" s="24">
        <f t="shared" si="36"/>
        <v>259.63</v>
      </c>
      <c r="T191" s="24">
        <f t="shared" si="37"/>
        <v>9.74</v>
      </c>
      <c r="U191" s="27">
        <f t="shared" si="38"/>
        <v>104.57</v>
      </c>
      <c r="V191" s="27">
        <f t="shared" si="43"/>
        <v>54</v>
      </c>
      <c r="W191" s="27">
        <f t="shared" si="39"/>
        <v>89.5</v>
      </c>
      <c r="X191" s="24">
        <f t="shared" si="44"/>
        <v>517.44</v>
      </c>
      <c r="Y191" s="24">
        <f t="shared" si="40"/>
        <v>1679.609</v>
      </c>
      <c r="Z191" s="24"/>
      <c r="AD191" s="127"/>
    </row>
    <row r="192" s="9" customFormat="1" ht="20" customHeight="1" spans="1:30">
      <c r="A192" s="23">
        <f t="shared" si="30"/>
        <v>189</v>
      </c>
      <c r="B192" s="39" t="s">
        <v>211</v>
      </c>
      <c r="C192" s="25" t="s">
        <v>462</v>
      </c>
      <c r="D192" s="24" t="s">
        <v>463</v>
      </c>
      <c r="E192" s="24">
        <v>3245.4</v>
      </c>
      <c r="F192" s="24">
        <f>VLOOKUP(C192,'[1]9月'!$B:$Q,16,0)</f>
        <v>3245.4</v>
      </c>
      <c r="G192" s="24">
        <v>3245.4</v>
      </c>
      <c r="H192" s="27">
        <v>5228.42</v>
      </c>
      <c r="I192" s="27">
        <v>108</v>
      </c>
      <c r="J192" s="27">
        <v>1790</v>
      </c>
      <c r="K192" s="34">
        <f t="shared" si="31"/>
        <v>58.4172</v>
      </c>
      <c r="L192" s="35">
        <f t="shared" si="32"/>
        <v>519.264</v>
      </c>
      <c r="M192" s="24">
        <f t="shared" si="33"/>
        <v>22.7178</v>
      </c>
      <c r="N192" s="27">
        <f t="shared" si="34"/>
        <v>418.27</v>
      </c>
      <c r="O192" s="27">
        <f t="shared" si="41"/>
        <v>54</v>
      </c>
      <c r="P192" s="27">
        <f t="shared" si="35"/>
        <v>89.5</v>
      </c>
      <c r="Q192" s="27">
        <f t="shared" si="42"/>
        <v>1162.169</v>
      </c>
      <c r="R192" s="24">
        <v>0</v>
      </c>
      <c r="S192" s="24">
        <f t="shared" si="36"/>
        <v>259.63</v>
      </c>
      <c r="T192" s="24">
        <f t="shared" si="37"/>
        <v>9.74</v>
      </c>
      <c r="U192" s="27">
        <f t="shared" si="38"/>
        <v>104.57</v>
      </c>
      <c r="V192" s="27">
        <f t="shared" si="43"/>
        <v>54</v>
      </c>
      <c r="W192" s="27">
        <f t="shared" si="39"/>
        <v>89.5</v>
      </c>
      <c r="X192" s="24">
        <f t="shared" si="44"/>
        <v>517.44</v>
      </c>
      <c r="Y192" s="24">
        <f t="shared" si="40"/>
        <v>1679.609</v>
      </c>
      <c r="Z192" s="24"/>
      <c r="AD192" s="127"/>
    </row>
    <row r="193" s="9" customFormat="1" ht="20" customHeight="1" spans="1:30">
      <c r="A193" s="23">
        <f t="shared" si="30"/>
        <v>190</v>
      </c>
      <c r="B193" s="39" t="s">
        <v>211</v>
      </c>
      <c r="C193" s="25" t="s">
        <v>464</v>
      </c>
      <c r="D193" s="24" t="s">
        <v>465</v>
      </c>
      <c r="E193" s="24">
        <v>3245.4</v>
      </c>
      <c r="F193" s="24">
        <f>VLOOKUP(C193,'[1]9月'!$B:$Q,16,0)</f>
        <v>3245.4</v>
      </c>
      <c r="G193" s="24">
        <v>3245.4</v>
      </c>
      <c r="H193" s="27">
        <v>5228.42</v>
      </c>
      <c r="I193" s="27">
        <v>108</v>
      </c>
      <c r="J193" s="27">
        <v>1790</v>
      </c>
      <c r="K193" s="34">
        <f t="shared" si="31"/>
        <v>58.4172</v>
      </c>
      <c r="L193" s="35">
        <f t="shared" si="32"/>
        <v>519.264</v>
      </c>
      <c r="M193" s="24">
        <f t="shared" si="33"/>
        <v>22.7178</v>
      </c>
      <c r="N193" s="27">
        <f t="shared" si="34"/>
        <v>418.27</v>
      </c>
      <c r="O193" s="27">
        <f t="shared" si="41"/>
        <v>54</v>
      </c>
      <c r="P193" s="27">
        <f t="shared" si="35"/>
        <v>89.5</v>
      </c>
      <c r="Q193" s="27">
        <f t="shared" si="42"/>
        <v>1162.169</v>
      </c>
      <c r="R193" s="24">
        <v>0</v>
      </c>
      <c r="S193" s="24">
        <f t="shared" si="36"/>
        <v>259.63</v>
      </c>
      <c r="T193" s="24">
        <f t="shared" si="37"/>
        <v>9.74</v>
      </c>
      <c r="U193" s="27">
        <f t="shared" si="38"/>
        <v>104.57</v>
      </c>
      <c r="V193" s="27">
        <f t="shared" si="43"/>
        <v>54</v>
      </c>
      <c r="W193" s="27">
        <f t="shared" si="39"/>
        <v>89.5</v>
      </c>
      <c r="X193" s="24">
        <f t="shared" si="44"/>
        <v>517.44</v>
      </c>
      <c r="Y193" s="24">
        <f t="shared" si="40"/>
        <v>1679.609</v>
      </c>
      <c r="Z193" s="24"/>
      <c r="AD193" s="127"/>
    </row>
    <row r="194" s="9" customFormat="1" ht="20" customHeight="1" spans="1:30">
      <c r="A194" s="23">
        <f t="shared" si="30"/>
        <v>191</v>
      </c>
      <c r="B194" s="39" t="s">
        <v>211</v>
      </c>
      <c r="C194" s="25" t="s">
        <v>466</v>
      </c>
      <c r="D194" s="24" t="s">
        <v>467</v>
      </c>
      <c r="E194" s="24">
        <v>3245.4</v>
      </c>
      <c r="F194" s="24">
        <f>VLOOKUP(C194,'[1]9月'!$B:$Q,16,0)</f>
        <v>3245.4</v>
      </c>
      <c r="G194" s="24">
        <v>3245.4</v>
      </c>
      <c r="H194" s="27">
        <v>5228.42</v>
      </c>
      <c r="I194" s="27">
        <v>108</v>
      </c>
      <c r="J194" s="27">
        <v>1790</v>
      </c>
      <c r="K194" s="34">
        <f t="shared" si="31"/>
        <v>58.4172</v>
      </c>
      <c r="L194" s="35">
        <f t="shared" si="32"/>
        <v>519.264</v>
      </c>
      <c r="M194" s="24">
        <f t="shared" si="33"/>
        <v>22.7178</v>
      </c>
      <c r="N194" s="27">
        <f t="shared" si="34"/>
        <v>418.27</v>
      </c>
      <c r="O194" s="27">
        <f t="shared" si="41"/>
        <v>54</v>
      </c>
      <c r="P194" s="27">
        <f t="shared" si="35"/>
        <v>89.5</v>
      </c>
      <c r="Q194" s="27">
        <f t="shared" si="42"/>
        <v>1162.169</v>
      </c>
      <c r="R194" s="24">
        <v>0</v>
      </c>
      <c r="S194" s="24">
        <f t="shared" si="36"/>
        <v>259.63</v>
      </c>
      <c r="T194" s="24">
        <f t="shared" si="37"/>
        <v>9.74</v>
      </c>
      <c r="U194" s="27">
        <f t="shared" si="38"/>
        <v>104.57</v>
      </c>
      <c r="V194" s="27">
        <f t="shared" si="43"/>
        <v>54</v>
      </c>
      <c r="W194" s="27">
        <f t="shared" si="39"/>
        <v>89.5</v>
      </c>
      <c r="X194" s="24">
        <f t="shared" si="44"/>
        <v>517.44</v>
      </c>
      <c r="Y194" s="24">
        <f t="shared" si="40"/>
        <v>1679.609</v>
      </c>
      <c r="Z194" s="24"/>
      <c r="AD194" s="127"/>
    </row>
    <row r="195" s="9" customFormat="1" ht="20" customHeight="1" spans="1:30">
      <c r="A195" s="23">
        <f t="shared" si="30"/>
        <v>192</v>
      </c>
      <c r="B195" s="39" t="s">
        <v>211</v>
      </c>
      <c r="C195" s="25" t="s">
        <v>468</v>
      </c>
      <c r="D195" s="24" t="s">
        <v>469</v>
      </c>
      <c r="E195" s="24">
        <v>3245.4</v>
      </c>
      <c r="F195" s="24">
        <f>VLOOKUP(C195,'[1]9月'!$B:$Q,16,0)</f>
        <v>3245.4</v>
      </c>
      <c r="G195" s="24">
        <v>3245.4</v>
      </c>
      <c r="H195" s="27">
        <v>5228.42</v>
      </c>
      <c r="I195" s="27">
        <v>108</v>
      </c>
      <c r="J195" s="27">
        <v>1790</v>
      </c>
      <c r="K195" s="34">
        <f t="shared" si="31"/>
        <v>58.4172</v>
      </c>
      <c r="L195" s="35">
        <f t="shared" si="32"/>
        <v>519.264</v>
      </c>
      <c r="M195" s="24">
        <f t="shared" si="33"/>
        <v>22.7178</v>
      </c>
      <c r="N195" s="27">
        <f t="shared" si="34"/>
        <v>418.27</v>
      </c>
      <c r="O195" s="27">
        <f t="shared" si="41"/>
        <v>54</v>
      </c>
      <c r="P195" s="27">
        <f t="shared" si="35"/>
        <v>89.5</v>
      </c>
      <c r="Q195" s="27">
        <f t="shared" si="42"/>
        <v>1162.169</v>
      </c>
      <c r="R195" s="24">
        <v>0</v>
      </c>
      <c r="S195" s="24">
        <f t="shared" si="36"/>
        <v>259.63</v>
      </c>
      <c r="T195" s="24">
        <f t="shared" si="37"/>
        <v>9.74</v>
      </c>
      <c r="U195" s="27">
        <f t="shared" si="38"/>
        <v>104.57</v>
      </c>
      <c r="V195" s="27">
        <f t="shared" si="43"/>
        <v>54</v>
      </c>
      <c r="W195" s="27">
        <f t="shared" si="39"/>
        <v>89.5</v>
      </c>
      <c r="X195" s="24">
        <f t="shared" si="44"/>
        <v>517.44</v>
      </c>
      <c r="Y195" s="24">
        <f t="shared" si="40"/>
        <v>1679.609</v>
      </c>
      <c r="Z195" s="24"/>
      <c r="AD195" s="127"/>
    </row>
    <row r="196" s="9" customFormat="1" ht="20" customHeight="1" spans="1:30">
      <c r="A196" s="23">
        <f t="shared" ref="A196:A259" si="45">ROW()-3</f>
        <v>193</v>
      </c>
      <c r="B196" s="39" t="s">
        <v>211</v>
      </c>
      <c r="C196" s="29" t="s">
        <v>470</v>
      </c>
      <c r="D196" s="30" t="s">
        <v>471</v>
      </c>
      <c r="E196" s="24">
        <v>3245.4</v>
      </c>
      <c r="F196" s="24">
        <f>VLOOKUP(C196,'[1]9月'!$B:$Q,16,0)</f>
        <v>3245.4</v>
      </c>
      <c r="G196" s="24">
        <v>3245.4</v>
      </c>
      <c r="H196" s="27">
        <v>5228.42</v>
      </c>
      <c r="I196" s="27">
        <v>108</v>
      </c>
      <c r="J196" s="27">
        <v>1790</v>
      </c>
      <c r="K196" s="34">
        <f t="shared" ref="K196:K259" si="46">E196*0.018</f>
        <v>58.4172</v>
      </c>
      <c r="L196" s="35">
        <f t="shared" ref="L196:L259" si="47">F196*0.16</f>
        <v>519.264</v>
      </c>
      <c r="M196" s="24">
        <f t="shared" ref="M196:M259" si="48">G196*0.007</f>
        <v>22.7178</v>
      </c>
      <c r="N196" s="27">
        <f t="shared" ref="N196:N259" si="49">ROUND(H196*0.08,2)</f>
        <v>418.27</v>
      </c>
      <c r="O196" s="27">
        <f t="shared" si="41"/>
        <v>54</v>
      </c>
      <c r="P196" s="27">
        <f t="shared" ref="P196:P259" si="50">J196*5%</f>
        <v>89.5</v>
      </c>
      <c r="Q196" s="27">
        <f t="shared" si="42"/>
        <v>1162.169</v>
      </c>
      <c r="R196" s="24">
        <v>0</v>
      </c>
      <c r="S196" s="24">
        <f t="shared" ref="S196:S259" si="51">ROUND(F196*0.08,2)</f>
        <v>259.63</v>
      </c>
      <c r="T196" s="24">
        <f t="shared" ref="T196:T259" si="52">ROUND(G196*0.003,2)</f>
        <v>9.74</v>
      </c>
      <c r="U196" s="27">
        <f t="shared" ref="U196:U259" si="53">ROUND(H196*0.02,2)</f>
        <v>104.57</v>
      </c>
      <c r="V196" s="27">
        <f t="shared" si="43"/>
        <v>54</v>
      </c>
      <c r="W196" s="27">
        <f t="shared" ref="W196:W259" si="54">J196*5%</f>
        <v>89.5</v>
      </c>
      <c r="X196" s="24">
        <f t="shared" si="44"/>
        <v>517.44</v>
      </c>
      <c r="Y196" s="24">
        <f t="shared" ref="Y196:Y259" si="55">Q196+X196</f>
        <v>1679.609</v>
      </c>
      <c r="Z196" s="24"/>
      <c r="AD196" s="127"/>
    </row>
    <row r="197" s="9" customFormat="1" ht="18" customHeight="1" spans="1:26">
      <c r="A197" s="23">
        <f t="shared" si="45"/>
        <v>194</v>
      </c>
      <c r="B197" s="39" t="s">
        <v>211</v>
      </c>
      <c r="C197" s="29" t="s">
        <v>472</v>
      </c>
      <c r="D197" s="30" t="s">
        <v>473</v>
      </c>
      <c r="E197" s="24">
        <v>3245.4</v>
      </c>
      <c r="F197" s="24">
        <f>VLOOKUP(C197,'[1]9月'!$B:$Q,16,0)</f>
        <v>3245.4</v>
      </c>
      <c r="G197" s="24">
        <v>3245.4</v>
      </c>
      <c r="H197" s="27">
        <v>5228.42</v>
      </c>
      <c r="I197" s="27">
        <v>108</v>
      </c>
      <c r="J197" s="27">
        <v>1790</v>
      </c>
      <c r="K197" s="34">
        <f t="shared" si="46"/>
        <v>58.4172</v>
      </c>
      <c r="L197" s="35">
        <f t="shared" si="47"/>
        <v>519.264</v>
      </c>
      <c r="M197" s="24">
        <f t="shared" si="48"/>
        <v>22.7178</v>
      </c>
      <c r="N197" s="27">
        <f t="shared" si="49"/>
        <v>418.27</v>
      </c>
      <c r="O197" s="27">
        <f t="shared" ref="O197:O260" si="56">I197*50%</f>
        <v>54</v>
      </c>
      <c r="P197" s="27">
        <f t="shared" si="50"/>
        <v>89.5</v>
      </c>
      <c r="Q197" s="27">
        <f t="shared" ref="Q197:Q260" si="57">SUM(K197:P197)</f>
        <v>1162.169</v>
      </c>
      <c r="R197" s="24">
        <v>0</v>
      </c>
      <c r="S197" s="24">
        <f t="shared" si="51"/>
        <v>259.63</v>
      </c>
      <c r="T197" s="24">
        <f t="shared" si="52"/>
        <v>9.74</v>
      </c>
      <c r="U197" s="27">
        <f t="shared" si="53"/>
        <v>104.57</v>
      </c>
      <c r="V197" s="27">
        <f t="shared" ref="V197:V260" si="58">I197*50%</f>
        <v>54</v>
      </c>
      <c r="W197" s="27">
        <f t="shared" si="54"/>
        <v>89.5</v>
      </c>
      <c r="X197" s="24">
        <f t="shared" ref="X197:X260" si="59">SUM(R197:W197)</f>
        <v>517.44</v>
      </c>
      <c r="Y197" s="24">
        <f t="shared" si="55"/>
        <v>1679.609</v>
      </c>
      <c r="Z197" s="37"/>
    </row>
    <row r="198" s="9" customFormat="1" ht="18" customHeight="1" spans="1:26">
      <c r="A198" s="23">
        <f t="shared" si="45"/>
        <v>195</v>
      </c>
      <c r="B198" s="39" t="s">
        <v>211</v>
      </c>
      <c r="C198" s="29" t="s">
        <v>474</v>
      </c>
      <c r="D198" s="28" t="s">
        <v>475</v>
      </c>
      <c r="E198" s="24">
        <v>3245.4</v>
      </c>
      <c r="F198" s="24">
        <f>VLOOKUP(C198,'[1]9月'!$B:$Q,16,0)</f>
        <v>3245.4</v>
      </c>
      <c r="G198" s="24">
        <v>3245.4</v>
      </c>
      <c r="H198" s="27">
        <v>5228.42</v>
      </c>
      <c r="I198" s="27">
        <v>108</v>
      </c>
      <c r="J198" s="27">
        <v>1790</v>
      </c>
      <c r="K198" s="34">
        <f t="shared" si="46"/>
        <v>58.4172</v>
      </c>
      <c r="L198" s="35">
        <f t="shared" si="47"/>
        <v>519.264</v>
      </c>
      <c r="M198" s="24">
        <f t="shared" si="48"/>
        <v>22.7178</v>
      </c>
      <c r="N198" s="27">
        <f t="shared" si="49"/>
        <v>418.27</v>
      </c>
      <c r="O198" s="27">
        <f t="shared" si="56"/>
        <v>54</v>
      </c>
      <c r="P198" s="27">
        <f t="shared" si="50"/>
        <v>89.5</v>
      </c>
      <c r="Q198" s="27">
        <f t="shared" si="57"/>
        <v>1162.169</v>
      </c>
      <c r="R198" s="24">
        <v>0</v>
      </c>
      <c r="S198" s="24">
        <f t="shared" si="51"/>
        <v>259.63</v>
      </c>
      <c r="T198" s="24">
        <f t="shared" si="52"/>
        <v>9.74</v>
      </c>
      <c r="U198" s="27">
        <f t="shared" si="53"/>
        <v>104.57</v>
      </c>
      <c r="V198" s="27">
        <f t="shared" si="58"/>
        <v>54</v>
      </c>
      <c r="W198" s="27">
        <f t="shared" si="54"/>
        <v>89.5</v>
      </c>
      <c r="X198" s="24">
        <f t="shared" si="59"/>
        <v>517.44</v>
      </c>
      <c r="Y198" s="24">
        <f t="shared" si="55"/>
        <v>1679.609</v>
      </c>
      <c r="Z198" s="37"/>
    </row>
    <row r="199" s="9" customFormat="1" ht="18" customHeight="1" spans="1:30">
      <c r="A199" s="23">
        <f t="shared" si="45"/>
        <v>196</v>
      </c>
      <c r="B199" s="39" t="s">
        <v>476</v>
      </c>
      <c r="C199" s="25" t="s">
        <v>477</v>
      </c>
      <c r="D199" s="24" t="s">
        <v>478</v>
      </c>
      <c r="E199" s="24">
        <v>3245.4</v>
      </c>
      <c r="F199" s="24">
        <f>VLOOKUP(C199,'[1]9月'!$B:$Q,16,0)</f>
        <v>3245.4</v>
      </c>
      <c r="G199" s="24">
        <v>3245.4</v>
      </c>
      <c r="H199" s="27">
        <v>5228.42</v>
      </c>
      <c r="I199" s="27">
        <v>108</v>
      </c>
      <c r="J199" s="27">
        <v>1790</v>
      </c>
      <c r="K199" s="34">
        <f t="shared" si="46"/>
        <v>58.4172</v>
      </c>
      <c r="L199" s="35">
        <f t="shared" si="47"/>
        <v>519.264</v>
      </c>
      <c r="M199" s="24">
        <f t="shared" si="48"/>
        <v>22.7178</v>
      </c>
      <c r="N199" s="27">
        <f t="shared" si="49"/>
        <v>418.27</v>
      </c>
      <c r="O199" s="27">
        <f t="shared" si="56"/>
        <v>54</v>
      </c>
      <c r="P199" s="27">
        <f t="shared" si="50"/>
        <v>89.5</v>
      </c>
      <c r="Q199" s="27">
        <f t="shared" si="57"/>
        <v>1162.169</v>
      </c>
      <c r="R199" s="24">
        <v>0</v>
      </c>
      <c r="S199" s="24">
        <f t="shared" si="51"/>
        <v>259.63</v>
      </c>
      <c r="T199" s="24">
        <f t="shared" si="52"/>
        <v>9.74</v>
      </c>
      <c r="U199" s="27">
        <f t="shared" si="53"/>
        <v>104.57</v>
      </c>
      <c r="V199" s="27">
        <f t="shared" si="58"/>
        <v>54</v>
      </c>
      <c r="W199" s="27">
        <f t="shared" si="54"/>
        <v>89.5</v>
      </c>
      <c r="X199" s="24">
        <f t="shared" si="59"/>
        <v>517.44</v>
      </c>
      <c r="Y199" s="24">
        <f t="shared" si="55"/>
        <v>1679.609</v>
      </c>
      <c r="Z199" s="24"/>
      <c r="AD199" s="127"/>
    </row>
    <row r="200" s="9" customFormat="1" ht="20" customHeight="1" spans="1:30">
      <c r="A200" s="23">
        <f t="shared" si="45"/>
        <v>197</v>
      </c>
      <c r="B200" s="39" t="s">
        <v>476</v>
      </c>
      <c r="C200" s="25" t="s">
        <v>479</v>
      </c>
      <c r="D200" s="24" t="s">
        <v>480</v>
      </c>
      <c r="E200" s="24">
        <v>3245.4</v>
      </c>
      <c r="F200" s="24">
        <f>VLOOKUP(C200,'[1]9月'!$B:$Q,16,0)</f>
        <v>3245.4</v>
      </c>
      <c r="G200" s="24">
        <v>3245.4</v>
      </c>
      <c r="H200" s="27">
        <v>5228.42</v>
      </c>
      <c r="I200" s="27">
        <v>108</v>
      </c>
      <c r="J200" s="27">
        <v>1790</v>
      </c>
      <c r="K200" s="34">
        <f t="shared" si="46"/>
        <v>58.4172</v>
      </c>
      <c r="L200" s="35">
        <f t="shared" si="47"/>
        <v>519.264</v>
      </c>
      <c r="M200" s="24">
        <f t="shared" si="48"/>
        <v>22.7178</v>
      </c>
      <c r="N200" s="27">
        <f t="shared" si="49"/>
        <v>418.27</v>
      </c>
      <c r="O200" s="27">
        <f t="shared" si="56"/>
        <v>54</v>
      </c>
      <c r="P200" s="27">
        <f t="shared" si="50"/>
        <v>89.5</v>
      </c>
      <c r="Q200" s="27">
        <f t="shared" si="57"/>
        <v>1162.169</v>
      </c>
      <c r="R200" s="24">
        <v>0</v>
      </c>
      <c r="S200" s="24">
        <f t="shared" si="51"/>
        <v>259.63</v>
      </c>
      <c r="T200" s="24">
        <f t="shared" si="52"/>
        <v>9.74</v>
      </c>
      <c r="U200" s="27">
        <f t="shared" si="53"/>
        <v>104.57</v>
      </c>
      <c r="V200" s="27">
        <f t="shared" si="58"/>
        <v>54</v>
      </c>
      <c r="W200" s="27">
        <f t="shared" si="54"/>
        <v>89.5</v>
      </c>
      <c r="X200" s="24">
        <f t="shared" si="59"/>
        <v>517.44</v>
      </c>
      <c r="Y200" s="24">
        <f t="shared" si="55"/>
        <v>1679.609</v>
      </c>
      <c r="Z200" s="24"/>
      <c r="AD200" s="127"/>
    </row>
    <row r="201" s="9" customFormat="1" ht="20" customHeight="1" spans="1:30">
      <c r="A201" s="23">
        <f t="shared" si="45"/>
        <v>198</v>
      </c>
      <c r="B201" s="39" t="s">
        <v>476</v>
      </c>
      <c r="C201" s="25" t="s">
        <v>481</v>
      </c>
      <c r="D201" s="24" t="s">
        <v>482</v>
      </c>
      <c r="E201" s="24">
        <v>3245.4</v>
      </c>
      <c r="F201" s="24">
        <f>VLOOKUP(C201,'[1]9月'!$B:$Q,16,0)</f>
        <v>3245.4</v>
      </c>
      <c r="G201" s="24">
        <v>3245.4</v>
      </c>
      <c r="H201" s="27">
        <v>5228.42</v>
      </c>
      <c r="I201" s="27">
        <v>108</v>
      </c>
      <c r="J201" s="27">
        <v>1790</v>
      </c>
      <c r="K201" s="34">
        <f t="shared" si="46"/>
        <v>58.4172</v>
      </c>
      <c r="L201" s="35">
        <f t="shared" si="47"/>
        <v>519.264</v>
      </c>
      <c r="M201" s="24">
        <f t="shared" si="48"/>
        <v>22.7178</v>
      </c>
      <c r="N201" s="27">
        <f t="shared" si="49"/>
        <v>418.27</v>
      </c>
      <c r="O201" s="27">
        <f t="shared" si="56"/>
        <v>54</v>
      </c>
      <c r="P201" s="27">
        <f t="shared" si="50"/>
        <v>89.5</v>
      </c>
      <c r="Q201" s="27">
        <f t="shared" si="57"/>
        <v>1162.169</v>
      </c>
      <c r="R201" s="24">
        <v>0</v>
      </c>
      <c r="S201" s="24">
        <f t="shared" si="51"/>
        <v>259.63</v>
      </c>
      <c r="T201" s="24">
        <f t="shared" si="52"/>
        <v>9.74</v>
      </c>
      <c r="U201" s="27">
        <f t="shared" si="53"/>
        <v>104.57</v>
      </c>
      <c r="V201" s="27">
        <f t="shared" si="58"/>
        <v>54</v>
      </c>
      <c r="W201" s="27">
        <f t="shared" si="54"/>
        <v>89.5</v>
      </c>
      <c r="X201" s="24">
        <f t="shared" si="59"/>
        <v>517.44</v>
      </c>
      <c r="Y201" s="24">
        <f t="shared" si="55"/>
        <v>1679.609</v>
      </c>
      <c r="Z201" s="24"/>
      <c r="AD201" s="127"/>
    </row>
    <row r="202" s="9" customFormat="1" ht="20" customHeight="1" spans="1:30">
      <c r="A202" s="23">
        <f t="shared" si="45"/>
        <v>199</v>
      </c>
      <c r="B202" s="39" t="s">
        <v>476</v>
      </c>
      <c r="C202" s="25" t="s">
        <v>483</v>
      </c>
      <c r="D202" s="24" t="s">
        <v>484</v>
      </c>
      <c r="E202" s="24">
        <v>3245.4</v>
      </c>
      <c r="F202" s="24">
        <f>VLOOKUP(C202,'[1]9月'!$B:$Q,16,0)</f>
        <v>3245.4</v>
      </c>
      <c r="G202" s="24">
        <v>3245.4</v>
      </c>
      <c r="H202" s="27">
        <v>5228.42</v>
      </c>
      <c r="I202" s="27">
        <v>108</v>
      </c>
      <c r="J202" s="27">
        <v>1790</v>
      </c>
      <c r="K202" s="34">
        <f t="shared" si="46"/>
        <v>58.4172</v>
      </c>
      <c r="L202" s="35">
        <f t="shared" si="47"/>
        <v>519.264</v>
      </c>
      <c r="M202" s="24">
        <f t="shared" si="48"/>
        <v>22.7178</v>
      </c>
      <c r="N202" s="27">
        <f t="shared" si="49"/>
        <v>418.27</v>
      </c>
      <c r="O202" s="27">
        <f t="shared" si="56"/>
        <v>54</v>
      </c>
      <c r="P202" s="27">
        <f t="shared" si="50"/>
        <v>89.5</v>
      </c>
      <c r="Q202" s="27">
        <f t="shared" si="57"/>
        <v>1162.169</v>
      </c>
      <c r="R202" s="24">
        <v>0</v>
      </c>
      <c r="S202" s="24">
        <f t="shared" si="51"/>
        <v>259.63</v>
      </c>
      <c r="T202" s="24">
        <f t="shared" si="52"/>
        <v>9.74</v>
      </c>
      <c r="U202" s="27">
        <f t="shared" si="53"/>
        <v>104.57</v>
      </c>
      <c r="V202" s="27">
        <f t="shared" si="58"/>
        <v>54</v>
      </c>
      <c r="W202" s="27">
        <f t="shared" si="54"/>
        <v>89.5</v>
      </c>
      <c r="X202" s="24">
        <f t="shared" si="59"/>
        <v>517.44</v>
      </c>
      <c r="Y202" s="24">
        <f t="shared" si="55"/>
        <v>1679.609</v>
      </c>
      <c r="Z202" s="24"/>
      <c r="AD202" s="127"/>
    </row>
    <row r="203" s="9" customFormat="1" ht="20" customHeight="1" spans="1:30">
      <c r="A203" s="23">
        <f t="shared" si="45"/>
        <v>200</v>
      </c>
      <c r="B203" s="39" t="s">
        <v>476</v>
      </c>
      <c r="C203" s="25" t="s">
        <v>485</v>
      </c>
      <c r="D203" s="24" t="s">
        <v>486</v>
      </c>
      <c r="E203" s="24">
        <v>3245.4</v>
      </c>
      <c r="F203" s="24">
        <f>VLOOKUP(C203,'[1]9月'!$B:$Q,16,0)</f>
        <v>3245.4</v>
      </c>
      <c r="G203" s="24">
        <v>3245.4</v>
      </c>
      <c r="H203" s="27">
        <v>5228.42</v>
      </c>
      <c r="I203" s="27">
        <v>108</v>
      </c>
      <c r="J203" s="27">
        <v>1790</v>
      </c>
      <c r="K203" s="34">
        <f t="shared" si="46"/>
        <v>58.4172</v>
      </c>
      <c r="L203" s="35">
        <f t="shared" si="47"/>
        <v>519.264</v>
      </c>
      <c r="M203" s="24">
        <f t="shared" si="48"/>
        <v>22.7178</v>
      </c>
      <c r="N203" s="27">
        <f t="shared" si="49"/>
        <v>418.27</v>
      </c>
      <c r="O203" s="27">
        <f t="shared" si="56"/>
        <v>54</v>
      </c>
      <c r="P203" s="27">
        <f t="shared" si="50"/>
        <v>89.5</v>
      </c>
      <c r="Q203" s="27">
        <f t="shared" si="57"/>
        <v>1162.169</v>
      </c>
      <c r="R203" s="24">
        <v>0</v>
      </c>
      <c r="S203" s="24">
        <f t="shared" si="51"/>
        <v>259.63</v>
      </c>
      <c r="T203" s="24">
        <f t="shared" si="52"/>
        <v>9.74</v>
      </c>
      <c r="U203" s="27">
        <f t="shared" si="53"/>
        <v>104.57</v>
      </c>
      <c r="V203" s="27">
        <f t="shared" si="58"/>
        <v>54</v>
      </c>
      <c r="W203" s="27">
        <f t="shared" si="54"/>
        <v>89.5</v>
      </c>
      <c r="X203" s="24">
        <f t="shared" si="59"/>
        <v>517.44</v>
      </c>
      <c r="Y203" s="24">
        <f t="shared" si="55"/>
        <v>1679.609</v>
      </c>
      <c r="Z203" s="24"/>
      <c r="AD203" s="127"/>
    </row>
    <row r="204" s="9" customFormat="1" ht="20" customHeight="1" spans="1:30">
      <c r="A204" s="23">
        <f t="shared" si="45"/>
        <v>201</v>
      </c>
      <c r="B204" s="39" t="s">
        <v>476</v>
      </c>
      <c r="C204" s="25" t="s">
        <v>487</v>
      </c>
      <c r="D204" s="24" t="s">
        <v>488</v>
      </c>
      <c r="E204" s="24">
        <v>3245.4</v>
      </c>
      <c r="F204" s="24">
        <f>VLOOKUP(C204,'[1]9月'!$B:$Q,16,0)</f>
        <v>3245.4</v>
      </c>
      <c r="G204" s="24">
        <v>3245.4</v>
      </c>
      <c r="H204" s="27">
        <v>5228.42</v>
      </c>
      <c r="I204" s="27">
        <v>108</v>
      </c>
      <c r="J204" s="27">
        <v>1790</v>
      </c>
      <c r="K204" s="34">
        <f t="shared" si="46"/>
        <v>58.4172</v>
      </c>
      <c r="L204" s="35">
        <f t="shared" si="47"/>
        <v>519.264</v>
      </c>
      <c r="M204" s="24">
        <f t="shared" si="48"/>
        <v>22.7178</v>
      </c>
      <c r="N204" s="27">
        <f t="shared" si="49"/>
        <v>418.27</v>
      </c>
      <c r="O204" s="27">
        <f t="shared" si="56"/>
        <v>54</v>
      </c>
      <c r="P204" s="27">
        <f t="shared" si="50"/>
        <v>89.5</v>
      </c>
      <c r="Q204" s="27">
        <f t="shared" si="57"/>
        <v>1162.169</v>
      </c>
      <c r="R204" s="24">
        <v>0</v>
      </c>
      <c r="S204" s="24">
        <f t="shared" si="51"/>
        <v>259.63</v>
      </c>
      <c r="T204" s="24">
        <f t="shared" si="52"/>
        <v>9.74</v>
      </c>
      <c r="U204" s="27">
        <f t="shared" si="53"/>
        <v>104.57</v>
      </c>
      <c r="V204" s="27">
        <f t="shared" si="58"/>
        <v>54</v>
      </c>
      <c r="W204" s="27">
        <f t="shared" si="54"/>
        <v>89.5</v>
      </c>
      <c r="X204" s="24">
        <f t="shared" si="59"/>
        <v>517.44</v>
      </c>
      <c r="Y204" s="24">
        <f t="shared" si="55"/>
        <v>1679.609</v>
      </c>
      <c r="Z204" s="24"/>
      <c r="AD204" s="127"/>
    </row>
    <row r="205" s="9" customFormat="1" ht="20" customHeight="1" spans="1:30">
      <c r="A205" s="23">
        <f t="shared" si="45"/>
        <v>202</v>
      </c>
      <c r="B205" s="39" t="s">
        <v>476</v>
      </c>
      <c r="C205" s="25" t="s">
        <v>489</v>
      </c>
      <c r="D205" s="24" t="s">
        <v>490</v>
      </c>
      <c r="E205" s="24">
        <v>3245.4</v>
      </c>
      <c r="F205" s="24">
        <f>VLOOKUP(C205,'[1]9月'!$B:$Q,16,0)</f>
        <v>3245.4</v>
      </c>
      <c r="G205" s="24">
        <v>3245.4</v>
      </c>
      <c r="H205" s="27">
        <v>5228.42</v>
      </c>
      <c r="I205" s="27">
        <v>108</v>
      </c>
      <c r="J205" s="27">
        <v>1790</v>
      </c>
      <c r="K205" s="34">
        <f t="shared" si="46"/>
        <v>58.4172</v>
      </c>
      <c r="L205" s="35">
        <f t="shared" si="47"/>
        <v>519.264</v>
      </c>
      <c r="M205" s="24">
        <f t="shared" si="48"/>
        <v>22.7178</v>
      </c>
      <c r="N205" s="27">
        <f t="shared" si="49"/>
        <v>418.27</v>
      </c>
      <c r="O205" s="27">
        <f t="shared" si="56"/>
        <v>54</v>
      </c>
      <c r="P205" s="27">
        <f t="shared" si="50"/>
        <v>89.5</v>
      </c>
      <c r="Q205" s="27">
        <f t="shared" si="57"/>
        <v>1162.169</v>
      </c>
      <c r="R205" s="24">
        <v>0</v>
      </c>
      <c r="S205" s="24">
        <f t="shared" si="51"/>
        <v>259.63</v>
      </c>
      <c r="T205" s="24">
        <f t="shared" si="52"/>
        <v>9.74</v>
      </c>
      <c r="U205" s="27">
        <f t="shared" si="53"/>
        <v>104.57</v>
      </c>
      <c r="V205" s="27">
        <f t="shared" si="58"/>
        <v>54</v>
      </c>
      <c r="W205" s="27">
        <f t="shared" si="54"/>
        <v>89.5</v>
      </c>
      <c r="X205" s="24">
        <f t="shared" si="59"/>
        <v>517.44</v>
      </c>
      <c r="Y205" s="24">
        <f t="shared" si="55"/>
        <v>1679.609</v>
      </c>
      <c r="Z205" s="24"/>
      <c r="AD205" s="127"/>
    </row>
    <row r="206" s="9" customFormat="1" ht="20" customHeight="1" spans="1:30">
      <c r="A206" s="23">
        <f t="shared" si="45"/>
        <v>203</v>
      </c>
      <c r="B206" s="39" t="s">
        <v>476</v>
      </c>
      <c r="C206" s="25" t="s">
        <v>491</v>
      </c>
      <c r="D206" s="24" t="s">
        <v>492</v>
      </c>
      <c r="E206" s="24">
        <v>3245.4</v>
      </c>
      <c r="F206" s="24">
        <f>VLOOKUP(C206,'[1]9月'!$B:$Q,16,0)</f>
        <v>3245.4</v>
      </c>
      <c r="G206" s="24">
        <v>3245.4</v>
      </c>
      <c r="H206" s="27">
        <v>5228.42</v>
      </c>
      <c r="I206" s="27">
        <v>108</v>
      </c>
      <c r="J206" s="27">
        <v>1790</v>
      </c>
      <c r="K206" s="34">
        <f t="shared" si="46"/>
        <v>58.4172</v>
      </c>
      <c r="L206" s="35">
        <f t="shared" si="47"/>
        <v>519.264</v>
      </c>
      <c r="M206" s="24">
        <f t="shared" si="48"/>
        <v>22.7178</v>
      </c>
      <c r="N206" s="27">
        <f t="shared" si="49"/>
        <v>418.27</v>
      </c>
      <c r="O206" s="27">
        <f t="shared" si="56"/>
        <v>54</v>
      </c>
      <c r="P206" s="27">
        <f t="shared" si="50"/>
        <v>89.5</v>
      </c>
      <c r="Q206" s="27">
        <f t="shared" si="57"/>
        <v>1162.169</v>
      </c>
      <c r="R206" s="24">
        <v>0</v>
      </c>
      <c r="S206" s="24">
        <f t="shared" si="51"/>
        <v>259.63</v>
      </c>
      <c r="T206" s="24">
        <f t="shared" si="52"/>
        <v>9.74</v>
      </c>
      <c r="U206" s="27">
        <f t="shared" si="53"/>
        <v>104.57</v>
      </c>
      <c r="V206" s="27">
        <f t="shared" si="58"/>
        <v>54</v>
      </c>
      <c r="W206" s="27">
        <f t="shared" si="54"/>
        <v>89.5</v>
      </c>
      <c r="X206" s="24">
        <f t="shared" si="59"/>
        <v>517.44</v>
      </c>
      <c r="Y206" s="24">
        <f t="shared" si="55"/>
        <v>1679.609</v>
      </c>
      <c r="Z206" s="24"/>
      <c r="AD206" s="127"/>
    </row>
    <row r="207" s="9" customFormat="1" ht="20" customHeight="1" spans="1:30">
      <c r="A207" s="23">
        <f t="shared" si="45"/>
        <v>204</v>
      </c>
      <c r="B207" s="39" t="s">
        <v>476</v>
      </c>
      <c r="C207" s="25" t="s">
        <v>493</v>
      </c>
      <c r="D207" s="24" t="s">
        <v>494</v>
      </c>
      <c r="E207" s="24">
        <v>3245.4</v>
      </c>
      <c r="F207" s="24">
        <f>VLOOKUP(C207,'[1]9月'!$B:$Q,16,0)</f>
        <v>3245.4</v>
      </c>
      <c r="G207" s="24">
        <v>3245.4</v>
      </c>
      <c r="H207" s="27">
        <v>5228.42</v>
      </c>
      <c r="I207" s="27">
        <v>108</v>
      </c>
      <c r="J207" s="27">
        <v>1790</v>
      </c>
      <c r="K207" s="34">
        <f t="shared" si="46"/>
        <v>58.4172</v>
      </c>
      <c r="L207" s="35">
        <f t="shared" si="47"/>
        <v>519.264</v>
      </c>
      <c r="M207" s="24">
        <f t="shared" si="48"/>
        <v>22.7178</v>
      </c>
      <c r="N207" s="27">
        <f t="shared" si="49"/>
        <v>418.27</v>
      </c>
      <c r="O207" s="27">
        <f t="shared" si="56"/>
        <v>54</v>
      </c>
      <c r="P207" s="27">
        <f t="shared" si="50"/>
        <v>89.5</v>
      </c>
      <c r="Q207" s="27">
        <f t="shared" si="57"/>
        <v>1162.169</v>
      </c>
      <c r="R207" s="24">
        <v>0</v>
      </c>
      <c r="S207" s="24">
        <f t="shared" si="51"/>
        <v>259.63</v>
      </c>
      <c r="T207" s="24">
        <f t="shared" si="52"/>
        <v>9.74</v>
      </c>
      <c r="U207" s="27">
        <f t="shared" si="53"/>
        <v>104.57</v>
      </c>
      <c r="V207" s="27">
        <f t="shared" si="58"/>
        <v>54</v>
      </c>
      <c r="W207" s="27">
        <f t="shared" si="54"/>
        <v>89.5</v>
      </c>
      <c r="X207" s="24">
        <f t="shared" si="59"/>
        <v>517.44</v>
      </c>
      <c r="Y207" s="24">
        <f t="shared" si="55"/>
        <v>1679.609</v>
      </c>
      <c r="Z207" s="24"/>
      <c r="AD207" s="127"/>
    </row>
    <row r="208" s="9" customFormat="1" ht="20" customHeight="1" spans="1:30">
      <c r="A208" s="23">
        <f t="shared" si="45"/>
        <v>205</v>
      </c>
      <c r="B208" s="39" t="s">
        <v>476</v>
      </c>
      <c r="C208" s="25" t="s">
        <v>495</v>
      </c>
      <c r="D208" s="24" t="s">
        <v>496</v>
      </c>
      <c r="E208" s="24">
        <v>3245.4</v>
      </c>
      <c r="F208" s="24">
        <f>VLOOKUP(C208,'[1]9月'!$B:$Q,16,0)</f>
        <v>3245.4</v>
      </c>
      <c r="G208" s="24">
        <v>3245.4</v>
      </c>
      <c r="H208" s="27">
        <v>5228.42</v>
      </c>
      <c r="I208" s="27">
        <v>108</v>
      </c>
      <c r="J208" s="27">
        <v>1790</v>
      </c>
      <c r="K208" s="34">
        <f t="shared" si="46"/>
        <v>58.4172</v>
      </c>
      <c r="L208" s="35">
        <f t="shared" si="47"/>
        <v>519.264</v>
      </c>
      <c r="M208" s="24">
        <f t="shared" si="48"/>
        <v>22.7178</v>
      </c>
      <c r="N208" s="27">
        <f t="shared" si="49"/>
        <v>418.27</v>
      </c>
      <c r="O208" s="27">
        <f t="shared" si="56"/>
        <v>54</v>
      </c>
      <c r="P208" s="27">
        <f t="shared" si="50"/>
        <v>89.5</v>
      </c>
      <c r="Q208" s="27">
        <f t="shared" si="57"/>
        <v>1162.169</v>
      </c>
      <c r="R208" s="24">
        <v>0</v>
      </c>
      <c r="S208" s="24">
        <f t="shared" si="51"/>
        <v>259.63</v>
      </c>
      <c r="T208" s="24">
        <f t="shared" si="52"/>
        <v>9.74</v>
      </c>
      <c r="U208" s="27">
        <f t="shared" si="53"/>
        <v>104.57</v>
      </c>
      <c r="V208" s="27">
        <f t="shared" si="58"/>
        <v>54</v>
      </c>
      <c r="W208" s="27">
        <f t="shared" si="54"/>
        <v>89.5</v>
      </c>
      <c r="X208" s="24">
        <f t="shared" si="59"/>
        <v>517.44</v>
      </c>
      <c r="Y208" s="24">
        <f t="shared" si="55"/>
        <v>1679.609</v>
      </c>
      <c r="Z208" s="24"/>
      <c r="AD208" s="127"/>
    </row>
    <row r="209" s="9" customFormat="1" ht="20" customHeight="1" spans="1:30">
      <c r="A209" s="23">
        <f t="shared" si="45"/>
        <v>206</v>
      </c>
      <c r="B209" s="39" t="s">
        <v>476</v>
      </c>
      <c r="C209" s="25" t="s">
        <v>497</v>
      </c>
      <c r="D209" s="24" t="s">
        <v>498</v>
      </c>
      <c r="E209" s="24">
        <v>3245.4</v>
      </c>
      <c r="F209" s="24">
        <f>VLOOKUP(C209,'[1]9月'!$B:$Q,16,0)</f>
        <v>3245.4</v>
      </c>
      <c r="G209" s="24">
        <v>3245.4</v>
      </c>
      <c r="H209" s="27">
        <v>5228.42</v>
      </c>
      <c r="I209" s="27">
        <v>108</v>
      </c>
      <c r="J209" s="27">
        <v>1790</v>
      </c>
      <c r="K209" s="34">
        <f t="shared" si="46"/>
        <v>58.4172</v>
      </c>
      <c r="L209" s="35">
        <f t="shared" si="47"/>
        <v>519.264</v>
      </c>
      <c r="M209" s="24">
        <f t="shared" si="48"/>
        <v>22.7178</v>
      </c>
      <c r="N209" s="27">
        <f t="shared" si="49"/>
        <v>418.27</v>
      </c>
      <c r="O209" s="27">
        <f t="shared" si="56"/>
        <v>54</v>
      </c>
      <c r="P209" s="27">
        <f t="shared" si="50"/>
        <v>89.5</v>
      </c>
      <c r="Q209" s="27">
        <f t="shared" si="57"/>
        <v>1162.169</v>
      </c>
      <c r="R209" s="24">
        <v>0</v>
      </c>
      <c r="S209" s="24">
        <f t="shared" si="51"/>
        <v>259.63</v>
      </c>
      <c r="T209" s="24">
        <f t="shared" si="52"/>
        <v>9.74</v>
      </c>
      <c r="U209" s="27">
        <f t="shared" si="53"/>
        <v>104.57</v>
      </c>
      <c r="V209" s="27">
        <f t="shared" si="58"/>
        <v>54</v>
      </c>
      <c r="W209" s="27">
        <f t="shared" si="54"/>
        <v>89.5</v>
      </c>
      <c r="X209" s="24">
        <f t="shared" si="59"/>
        <v>517.44</v>
      </c>
      <c r="Y209" s="24">
        <f t="shared" si="55"/>
        <v>1679.609</v>
      </c>
      <c r="Z209" s="24"/>
      <c r="AD209" s="127"/>
    </row>
    <row r="210" s="9" customFormat="1" ht="20" customHeight="1" spans="1:30">
      <c r="A210" s="23">
        <f t="shared" si="45"/>
        <v>207</v>
      </c>
      <c r="B210" s="39" t="s">
        <v>476</v>
      </c>
      <c r="C210" s="25" t="s">
        <v>499</v>
      </c>
      <c r="D210" s="24" t="s">
        <v>500</v>
      </c>
      <c r="E210" s="24">
        <v>3245.4</v>
      </c>
      <c r="F210" s="24">
        <f>VLOOKUP(C210,'[1]9月'!$B:$Q,16,0)</f>
        <v>3245.4</v>
      </c>
      <c r="G210" s="24">
        <v>3245.4</v>
      </c>
      <c r="H210" s="27">
        <v>5228.42</v>
      </c>
      <c r="I210" s="27">
        <v>108</v>
      </c>
      <c r="J210" s="27">
        <v>1790</v>
      </c>
      <c r="K210" s="34">
        <f t="shared" si="46"/>
        <v>58.4172</v>
      </c>
      <c r="L210" s="35">
        <f t="shared" si="47"/>
        <v>519.264</v>
      </c>
      <c r="M210" s="24">
        <f t="shared" si="48"/>
        <v>22.7178</v>
      </c>
      <c r="N210" s="27">
        <f t="shared" si="49"/>
        <v>418.27</v>
      </c>
      <c r="O210" s="27">
        <f t="shared" si="56"/>
        <v>54</v>
      </c>
      <c r="P210" s="27">
        <f t="shared" si="50"/>
        <v>89.5</v>
      </c>
      <c r="Q210" s="27">
        <f t="shared" si="57"/>
        <v>1162.169</v>
      </c>
      <c r="R210" s="24">
        <v>0</v>
      </c>
      <c r="S210" s="24">
        <f t="shared" si="51"/>
        <v>259.63</v>
      </c>
      <c r="T210" s="24">
        <f t="shared" si="52"/>
        <v>9.74</v>
      </c>
      <c r="U210" s="27">
        <f t="shared" si="53"/>
        <v>104.57</v>
      </c>
      <c r="V210" s="27">
        <f t="shared" si="58"/>
        <v>54</v>
      </c>
      <c r="W210" s="27">
        <f t="shared" si="54"/>
        <v>89.5</v>
      </c>
      <c r="X210" s="24">
        <f t="shared" si="59"/>
        <v>517.44</v>
      </c>
      <c r="Y210" s="24">
        <f t="shared" si="55"/>
        <v>1679.609</v>
      </c>
      <c r="Z210" s="24"/>
      <c r="AD210" s="127"/>
    </row>
    <row r="211" s="9" customFormat="1" ht="20" customHeight="1" spans="1:30">
      <c r="A211" s="23">
        <f t="shared" si="45"/>
        <v>208</v>
      </c>
      <c r="B211" s="39" t="s">
        <v>476</v>
      </c>
      <c r="C211" s="25" t="s">
        <v>501</v>
      </c>
      <c r="D211" s="24" t="s">
        <v>502</v>
      </c>
      <c r="E211" s="24">
        <v>3245.4</v>
      </c>
      <c r="F211" s="24">
        <f>VLOOKUP(C211,'[1]9月'!$B:$Q,16,0)</f>
        <v>3245.4</v>
      </c>
      <c r="G211" s="24">
        <v>3245.4</v>
      </c>
      <c r="H211" s="27">
        <v>5228.42</v>
      </c>
      <c r="I211" s="27">
        <v>108</v>
      </c>
      <c r="J211" s="27">
        <v>1790</v>
      </c>
      <c r="K211" s="34">
        <f t="shared" si="46"/>
        <v>58.4172</v>
      </c>
      <c r="L211" s="35">
        <f t="shared" si="47"/>
        <v>519.264</v>
      </c>
      <c r="M211" s="24">
        <f t="shared" si="48"/>
        <v>22.7178</v>
      </c>
      <c r="N211" s="27">
        <f t="shared" si="49"/>
        <v>418.27</v>
      </c>
      <c r="O211" s="27">
        <f t="shared" si="56"/>
        <v>54</v>
      </c>
      <c r="P211" s="27">
        <f t="shared" si="50"/>
        <v>89.5</v>
      </c>
      <c r="Q211" s="27">
        <f t="shared" si="57"/>
        <v>1162.169</v>
      </c>
      <c r="R211" s="24">
        <v>0</v>
      </c>
      <c r="S211" s="24">
        <f t="shared" si="51"/>
        <v>259.63</v>
      </c>
      <c r="T211" s="24">
        <f t="shared" si="52"/>
        <v>9.74</v>
      </c>
      <c r="U211" s="27">
        <f t="shared" si="53"/>
        <v>104.57</v>
      </c>
      <c r="V211" s="27">
        <f t="shared" si="58"/>
        <v>54</v>
      </c>
      <c r="W211" s="27">
        <f t="shared" si="54"/>
        <v>89.5</v>
      </c>
      <c r="X211" s="24">
        <f t="shared" si="59"/>
        <v>517.44</v>
      </c>
      <c r="Y211" s="24">
        <f t="shared" si="55"/>
        <v>1679.609</v>
      </c>
      <c r="Z211" s="24"/>
      <c r="AD211" s="127"/>
    </row>
    <row r="212" s="9" customFormat="1" ht="20" customHeight="1" spans="1:30">
      <c r="A212" s="23">
        <f t="shared" si="45"/>
        <v>209</v>
      </c>
      <c r="B212" s="39" t="s">
        <v>476</v>
      </c>
      <c r="C212" s="25" t="s">
        <v>503</v>
      </c>
      <c r="D212" s="24" t="s">
        <v>504</v>
      </c>
      <c r="E212" s="24">
        <v>3245.4</v>
      </c>
      <c r="F212" s="24">
        <f>VLOOKUP(C212,'[1]9月'!$B:$Q,16,0)</f>
        <v>3245.4</v>
      </c>
      <c r="G212" s="24">
        <v>3245.4</v>
      </c>
      <c r="H212" s="27">
        <v>5228.42</v>
      </c>
      <c r="I212" s="27">
        <v>108</v>
      </c>
      <c r="J212" s="27">
        <v>1790</v>
      </c>
      <c r="K212" s="34">
        <f t="shared" si="46"/>
        <v>58.4172</v>
      </c>
      <c r="L212" s="35">
        <f t="shared" si="47"/>
        <v>519.264</v>
      </c>
      <c r="M212" s="24">
        <f t="shared" si="48"/>
        <v>22.7178</v>
      </c>
      <c r="N212" s="27">
        <f t="shared" si="49"/>
        <v>418.27</v>
      </c>
      <c r="O212" s="27">
        <f t="shared" si="56"/>
        <v>54</v>
      </c>
      <c r="P212" s="27">
        <f t="shared" si="50"/>
        <v>89.5</v>
      </c>
      <c r="Q212" s="27">
        <f t="shared" si="57"/>
        <v>1162.169</v>
      </c>
      <c r="R212" s="24">
        <v>0</v>
      </c>
      <c r="S212" s="24">
        <f t="shared" si="51"/>
        <v>259.63</v>
      </c>
      <c r="T212" s="24">
        <f t="shared" si="52"/>
        <v>9.74</v>
      </c>
      <c r="U212" s="27">
        <f t="shared" si="53"/>
        <v>104.57</v>
      </c>
      <c r="V212" s="27">
        <f t="shared" si="58"/>
        <v>54</v>
      </c>
      <c r="W212" s="27">
        <f t="shared" si="54"/>
        <v>89.5</v>
      </c>
      <c r="X212" s="24">
        <f t="shared" si="59"/>
        <v>517.44</v>
      </c>
      <c r="Y212" s="24">
        <f t="shared" si="55"/>
        <v>1679.609</v>
      </c>
      <c r="Z212" s="24"/>
      <c r="AD212" s="127"/>
    </row>
    <row r="213" s="9" customFormat="1" ht="20" customHeight="1" spans="1:30">
      <c r="A213" s="23">
        <f t="shared" si="45"/>
        <v>210</v>
      </c>
      <c r="B213" s="39" t="s">
        <v>476</v>
      </c>
      <c r="C213" s="25" t="s">
        <v>505</v>
      </c>
      <c r="D213" s="24" t="s">
        <v>506</v>
      </c>
      <c r="E213" s="24">
        <v>3245.4</v>
      </c>
      <c r="F213" s="24">
        <f>VLOOKUP(C213,'[1]9月'!$B:$Q,16,0)</f>
        <v>3245.4</v>
      </c>
      <c r="G213" s="24">
        <v>3245.4</v>
      </c>
      <c r="H213" s="27">
        <v>5228.42</v>
      </c>
      <c r="I213" s="27">
        <v>108</v>
      </c>
      <c r="J213" s="27">
        <v>1790</v>
      </c>
      <c r="K213" s="34">
        <f t="shared" si="46"/>
        <v>58.4172</v>
      </c>
      <c r="L213" s="35">
        <f t="shared" si="47"/>
        <v>519.264</v>
      </c>
      <c r="M213" s="24">
        <f t="shared" si="48"/>
        <v>22.7178</v>
      </c>
      <c r="N213" s="27">
        <f t="shared" si="49"/>
        <v>418.27</v>
      </c>
      <c r="O213" s="27">
        <f t="shared" si="56"/>
        <v>54</v>
      </c>
      <c r="P213" s="27">
        <f t="shared" si="50"/>
        <v>89.5</v>
      </c>
      <c r="Q213" s="27">
        <f t="shared" si="57"/>
        <v>1162.169</v>
      </c>
      <c r="R213" s="24">
        <v>0</v>
      </c>
      <c r="S213" s="24">
        <f t="shared" si="51"/>
        <v>259.63</v>
      </c>
      <c r="T213" s="24">
        <f t="shared" si="52"/>
        <v>9.74</v>
      </c>
      <c r="U213" s="27">
        <f t="shared" si="53"/>
        <v>104.57</v>
      </c>
      <c r="V213" s="27">
        <f t="shared" si="58"/>
        <v>54</v>
      </c>
      <c r="W213" s="27">
        <f t="shared" si="54"/>
        <v>89.5</v>
      </c>
      <c r="X213" s="24">
        <f t="shared" si="59"/>
        <v>517.44</v>
      </c>
      <c r="Y213" s="24">
        <f t="shared" si="55"/>
        <v>1679.609</v>
      </c>
      <c r="Z213" s="24"/>
      <c r="AD213" s="127"/>
    </row>
    <row r="214" s="9" customFormat="1" ht="20" customHeight="1" spans="1:30">
      <c r="A214" s="23">
        <f t="shared" si="45"/>
        <v>211</v>
      </c>
      <c r="B214" s="39" t="s">
        <v>476</v>
      </c>
      <c r="C214" s="25" t="s">
        <v>507</v>
      </c>
      <c r="D214" s="24" t="s">
        <v>508</v>
      </c>
      <c r="E214" s="24">
        <v>3245.4</v>
      </c>
      <c r="F214" s="24">
        <f>VLOOKUP(C214,'[1]9月'!$B:$Q,16,0)</f>
        <v>3245.4</v>
      </c>
      <c r="G214" s="24">
        <v>3245.4</v>
      </c>
      <c r="H214" s="27">
        <v>5228.42</v>
      </c>
      <c r="I214" s="27">
        <v>108</v>
      </c>
      <c r="J214" s="27">
        <v>1790</v>
      </c>
      <c r="K214" s="34">
        <f t="shared" si="46"/>
        <v>58.4172</v>
      </c>
      <c r="L214" s="35">
        <f t="shared" si="47"/>
        <v>519.264</v>
      </c>
      <c r="M214" s="24">
        <f t="shared" si="48"/>
        <v>22.7178</v>
      </c>
      <c r="N214" s="27">
        <f t="shared" si="49"/>
        <v>418.27</v>
      </c>
      <c r="O214" s="27">
        <f t="shared" si="56"/>
        <v>54</v>
      </c>
      <c r="P214" s="27">
        <f t="shared" si="50"/>
        <v>89.5</v>
      </c>
      <c r="Q214" s="27">
        <f t="shared" si="57"/>
        <v>1162.169</v>
      </c>
      <c r="R214" s="24">
        <v>0</v>
      </c>
      <c r="S214" s="24">
        <f t="shared" si="51"/>
        <v>259.63</v>
      </c>
      <c r="T214" s="24">
        <f t="shared" si="52"/>
        <v>9.74</v>
      </c>
      <c r="U214" s="27">
        <f t="shared" si="53"/>
        <v>104.57</v>
      </c>
      <c r="V214" s="27">
        <f t="shared" si="58"/>
        <v>54</v>
      </c>
      <c r="W214" s="27">
        <f t="shared" si="54"/>
        <v>89.5</v>
      </c>
      <c r="X214" s="24">
        <f t="shared" si="59"/>
        <v>517.44</v>
      </c>
      <c r="Y214" s="24">
        <f t="shared" si="55"/>
        <v>1679.609</v>
      </c>
      <c r="Z214" s="24"/>
      <c r="AD214" s="127"/>
    </row>
    <row r="215" s="9" customFormat="1" ht="20" customHeight="1" spans="1:30">
      <c r="A215" s="23">
        <f t="shared" si="45"/>
        <v>212</v>
      </c>
      <c r="B215" s="39" t="s">
        <v>476</v>
      </c>
      <c r="C215" s="25" t="s">
        <v>509</v>
      </c>
      <c r="D215" s="24" t="s">
        <v>510</v>
      </c>
      <c r="E215" s="24">
        <v>3245.4</v>
      </c>
      <c r="F215" s="24">
        <f>VLOOKUP(C215,'[1]9月'!$B:$Q,16,0)</f>
        <v>3245.4</v>
      </c>
      <c r="G215" s="24">
        <v>3245.4</v>
      </c>
      <c r="H215" s="27">
        <v>5228.42</v>
      </c>
      <c r="I215" s="27">
        <v>108</v>
      </c>
      <c r="J215" s="27">
        <v>1790</v>
      </c>
      <c r="K215" s="34">
        <f t="shared" si="46"/>
        <v>58.4172</v>
      </c>
      <c r="L215" s="35">
        <f t="shared" si="47"/>
        <v>519.264</v>
      </c>
      <c r="M215" s="24">
        <f t="shared" si="48"/>
        <v>22.7178</v>
      </c>
      <c r="N215" s="27">
        <f t="shared" si="49"/>
        <v>418.27</v>
      </c>
      <c r="O215" s="27">
        <f t="shared" si="56"/>
        <v>54</v>
      </c>
      <c r="P215" s="27">
        <f t="shared" si="50"/>
        <v>89.5</v>
      </c>
      <c r="Q215" s="27">
        <f t="shared" si="57"/>
        <v>1162.169</v>
      </c>
      <c r="R215" s="24">
        <v>0</v>
      </c>
      <c r="S215" s="24">
        <f t="shared" si="51"/>
        <v>259.63</v>
      </c>
      <c r="T215" s="24">
        <f t="shared" si="52"/>
        <v>9.74</v>
      </c>
      <c r="U215" s="27">
        <f t="shared" si="53"/>
        <v>104.57</v>
      </c>
      <c r="V215" s="27">
        <f t="shared" si="58"/>
        <v>54</v>
      </c>
      <c r="W215" s="27">
        <f t="shared" si="54"/>
        <v>89.5</v>
      </c>
      <c r="X215" s="24">
        <f t="shared" si="59"/>
        <v>517.44</v>
      </c>
      <c r="Y215" s="24">
        <f t="shared" si="55"/>
        <v>1679.609</v>
      </c>
      <c r="Z215" s="24"/>
      <c r="AD215" s="127"/>
    </row>
    <row r="216" s="9" customFormat="1" ht="20" customHeight="1" spans="1:30">
      <c r="A216" s="23">
        <f t="shared" si="45"/>
        <v>213</v>
      </c>
      <c r="B216" s="39" t="s">
        <v>476</v>
      </c>
      <c r="C216" s="25" t="s">
        <v>511</v>
      </c>
      <c r="D216" s="24" t="s">
        <v>512</v>
      </c>
      <c r="E216" s="24">
        <v>3245.4</v>
      </c>
      <c r="F216" s="24">
        <f>VLOOKUP(C216,'[1]9月'!$B:$Q,16,0)</f>
        <v>3245.4</v>
      </c>
      <c r="G216" s="24">
        <v>3245.4</v>
      </c>
      <c r="H216" s="27">
        <v>5228.42</v>
      </c>
      <c r="I216" s="27">
        <v>108</v>
      </c>
      <c r="J216" s="27">
        <v>1790</v>
      </c>
      <c r="K216" s="34">
        <f t="shared" si="46"/>
        <v>58.4172</v>
      </c>
      <c r="L216" s="35">
        <f t="shared" si="47"/>
        <v>519.264</v>
      </c>
      <c r="M216" s="24">
        <f t="shared" si="48"/>
        <v>22.7178</v>
      </c>
      <c r="N216" s="27">
        <f t="shared" si="49"/>
        <v>418.27</v>
      </c>
      <c r="O216" s="27">
        <f t="shared" si="56"/>
        <v>54</v>
      </c>
      <c r="P216" s="27">
        <f t="shared" si="50"/>
        <v>89.5</v>
      </c>
      <c r="Q216" s="27">
        <f t="shared" si="57"/>
        <v>1162.169</v>
      </c>
      <c r="R216" s="24">
        <v>0</v>
      </c>
      <c r="S216" s="24">
        <f t="shared" si="51"/>
        <v>259.63</v>
      </c>
      <c r="T216" s="24">
        <f t="shared" si="52"/>
        <v>9.74</v>
      </c>
      <c r="U216" s="27">
        <f t="shared" si="53"/>
        <v>104.57</v>
      </c>
      <c r="V216" s="27">
        <f t="shared" si="58"/>
        <v>54</v>
      </c>
      <c r="W216" s="27">
        <f t="shared" si="54"/>
        <v>89.5</v>
      </c>
      <c r="X216" s="24">
        <f t="shared" si="59"/>
        <v>517.44</v>
      </c>
      <c r="Y216" s="24">
        <f t="shared" si="55"/>
        <v>1679.609</v>
      </c>
      <c r="Z216" s="24"/>
      <c r="AD216" s="127"/>
    </row>
    <row r="217" s="9" customFormat="1" ht="20" customHeight="1" spans="1:30">
      <c r="A217" s="23">
        <f t="shared" si="45"/>
        <v>214</v>
      </c>
      <c r="B217" s="39" t="s">
        <v>476</v>
      </c>
      <c r="C217" s="25" t="s">
        <v>513</v>
      </c>
      <c r="D217" s="24" t="s">
        <v>514</v>
      </c>
      <c r="E217" s="24">
        <v>3245.4</v>
      </c>
      <c r="F217" s="24">
        <f>VLOOKUP(C217,'[1]9月'!$B:$Q,16,0)</f>
        <v>3245.4</v>
      </c>
      <c r="G217" s="24">
        <v>3245.4</v>
      </c>
      <c r="H217" s="27">
        <v>5228.42</v>
      </c>
      <c r="I217" s="27">
        <v>108</v>
      </c>
      <c r="J217" s="27">
        <v>1790</v>
      </c>
      <c r="K217" s="34">
        <f t="shared" si="46"/>
        <v>58.4172</v>
      </c>
      <c r="L217" s="35">
        <f t="shared" si="47"/>
        <v>519.264</v>
      </c>
      <c r="M217" s="24">
        <f t="shared" si="48"/>
        <v>22.7178</v>
      </c>
      <c r="N217" s="27">
        <f t="shared" si="49"/>
        <v>418.27</v>
      </c>
      <c r="O217" s="27">
        <f t="shared" si="56"/>
        <v>54</v>
      </c>
      <c r="P217" s="27">
        <f t="shared" si="50"/>
        <v>89.5</v>
      </c>
      <c r="Q217" s="27">
        <f t="shared" si="57"/>
        <v>1162.169</v>
      </c>
      <c r="R217" s="24">
        <v>0</v>
      </c>
      <c r="S217" s="24">
        <f t="shared" si="51"/>
        <v>259.63</v>
      </c>
      <c r="T217" s="24">
        <f t="shared" si="52"/>
        <v>9.74</v>
      </c>
      <c r="U217" s="27">
        <f t="shared" si="53"/>
        <v>104.57</v>
      </c>
      <c r="V217" s="27">
        <f t="shared" si="58"/>
        <v>54</v>
      </c>
      <c r="W217" s="27">
        <f t="shared" si="54"/>
        <v>89.5</v>
      </c>
      <c r="X217" s="24">
        <f t="shared" si="59"/>
        <v>517.44</v>
      </c>
      <c r="Y217" s="24">
        <f t="shared" si="55"/>
        <v>1679.609</v>
      </c>
      <c r="Z217" s="24"/>
      <c r="AD217" s="127"/>
    </row>
    <row r="218" s="9" customFormat="1" ht="20" customHeight="1" spans="1:30">
      <c r="A218" s="23">
        <f t="shared" si="45"/>
        <v>215</v>
      </c>
      <c r="B218" s="39" t="s">
        <v>476</v>
      </c>
      <c r="C218" s="25" t="s">
        <v>515</v>
      </c>
      <c r="D218" s="24" t="s">
        <v>516</v>
      </c>
      <c r="E218" s="24">
        <v>3245.4</v>
      </c>
      <c r="F218" s="24">
        <f>VLOOKUP(C218,'[1]9月'!$B:$Q,16,0)</f>
        <v>3245.4</v>
      </c>
      <c r="G218" s="24">
        <v>3245.4</v>
      </c>
      <c r="H218" s="27">
        <v>5228.42</v>
      </c>
      <c r="I218" s="27">
        <v>108</v>
      </c>
      <c r="J218" s="27">
        <v>1790</v>
      </c>
      <c r="K218" s="34">
        <f t="shared" si="46"/>
        <v>58.4172</v>
      </c>
      <c r="L218" s="35">
        <f t="shared" si="47"/>
        <v>519.264</v>
      </c>
      <c r="M218" s="24">
        <f t="shared" si="48"/>
        <v>22.7178</v>
      </c>
      <c r="N218" s="27">
        <f t="shared" si="49"/>
        <v>418.27</v>
      </c>
      <c r="O218" s="27">
        <f t="shared" si="56"/>
        <v>54</v>
      </c>
      <c r="P218" s="27">
        <f t="shared" si="50"/>
        <v>89.5</v>
      </c>
      <c r="Q218" s="27">
        <f t="shared" si="57"/>
        <v>1162.169</v>
      </c>
      <c r="R218" s="24">
        <v>0</v>
      </c>
      <c r="S218" s="24">
        <f t="shared" si="51"/>
        <v>259.63</v>
      </c>
      <c r="T218" s="24">
        <f t="shared" si="52"/>
        <v>9.74</v>
      </c>
      <c r="U218" s="27">
        <f t="shared" si="53"/>
        <v>104.57</v>
      </c>
      <c r="V218" s="27">
        <f t="shared" si="58"/>
        <v>54</v>
      </c>
      <c r="W218" s="27">
        <f t="shared" si="54"/>
        <v>89.5</v>
      </c>
      <c r="X218" s="24">
        <f t="shared" si="59"/>
        <v>517.44</v>
      </c>
      <c r="Y218" s="24">
        <f t="shared" si="55"/>
        <v>1679.609</v>
      </c>
      <c r="Z218" s="24"/>
      <c r="AD218" s="127"/>
    </row>
    <row r="219" s="9" customFormat="1" ht="20" customHeight="1" spans="1:30">
      <c r="A219" s="23">
        <f t="shared" si="45"/>
        <v>216</v>
      </c>
      <c r="B219" s="39" t="s">
        <v>476</v>
      </c>
      <c r="C219" s="25" t="s">
        <v>517</v>
      </c>
      <c r="D219" s="24" t="s">
        <v>518</v>
      </c>
      <c r="E219" s="24">
        <v>3245.4</v>
      </c>
      <c r="F219" s="24">
        <f>VLOOKUP(C219,'[1]9月'!$B:$Q,16,0)</f>
        <v>3245.4</v>
      </c>
      <c r="G219" s="24">
        <v>3245.4</v>
      </c>
      <c r="H219" s="27">
        <v>5228.42</v>
      </c>
      <c r="I219" s="27">
        <v>108</v>
      </c>
      <c r="J219" s="27">
        <v>1790</v>
      </c>
      <c r="K219" s="34">
        <f t="shared" si="46"/>
        <v>58.4172</v>
      </c>
      <c r="L219" s="35">
        <f t="shared" si="47"/>
        <v>519.264</v>
      </c>
      <c r="M219" s="24">
        <f t="shared" si="48"/>
        <v>22.7178</v>
      </c>
      <c r="N219" s="27">
        <f t="shared" si="49"/>
        <v>418.27</v>
      </c>
      <c r="O219" s="27">
        <f t="shared" si="56"/>
        <v>54</v>
      </c>
      <c r="P219" s="27">
        <f t="shared" si="50"/>
        <v>89.5</v>
      </c>
      <c r="Q219" s="27">
        <f t="shared" si="57"/>
        <v>1162.169</v>
      </c>
      <c r="R219" s="24">
        <v>0</v>
      </c>
      <c r="S219" s="24">
        <f t="shared" si="51"/>
        <v>259.63</v>
      </c>
      <c r="T219" s="24">
        <f t="shared" si="52"/>
        <v>9.74</v>
      </c>
      <c r="U219" s="27">
        <f t="shared" si="53"/>
        <v>104.57</v>
      </c>
      <c r="V219" s="27">
        <f t="shared" si="58"/>
        <v>54</v>
      </c>
      <c r="W219" s="27">
        <f t="shared" si="54"/>
        <v>89.5</v>
      </c>
      <c r="X219" s="24">
        <f t="shared" si="59"/>
        <v>517.44</v>
      </c>
      <c r="Y219" s="24">
        <f t="shared" si="55"/>
        <v>1679.609</v>
      </c>
      <c r="Z219" s="24"/>
      <c r="AD219" s="127"/>
    </row>
    <row r="220" s="9" customFormat="1" ht="20" customHeight="1" spans="1:30">
      <c r="A220" s="23">
        <f t="shared" si="45"/>
        <v>217</v>
      </c>
      <c r="B220" s="39" t="s">
        <v>476</v>
      </c>
      <c r="C220" s="25" t="s">
        <v>519</v>
      </c>
      <c r="D220" s="24" t="s">
        <v>520</v>
      </c>
      <c r="E220" s="24">
        <v>3245.4</v>
      </c>
      <c r="F220" s="24">
        <f>VLOOKUP(C220,'[1]9月'!$B:$Q,16,0)</f>
        <v>3245.4</v>
      </c>
      <c r="G220" s="24">
        <v>3245.4</v>
      </c>
      <c r="H220" s="27">
        <v>5228.42</v>
      </c>
      <c r="I220" s="27">
        <v>108</v>
      </c>
      <c r="J220" s="27">
        <v>1790</v>
      </c>
      <c r="K220" s="34">
        <f t="shared" si="46"/>
        <v>58.4172</v>
      </c>
      <c r="L220" s="35">
        <f t="shared" si="47"/>
        <v>519.264</v>
      </c>
      <c r="M220" s="24">
        <f t="shared" si="48"/>
        <v>22.7178</v>
      </c>
      <c r="N220" s="27">
        <f t="shared" si="49"/>
        <v>418.27</v>
      </c>
      <c r="O220" s="27">
        <f t="shared" si="56"/>
        <v>54</v>
      </c>
      <c r="P220" s="27">
        <f t="shared" si="50"/>
        <v>89.5</v>
      </c>
      <c r="Q220" s="27">
        <f t="shared" si="57"/>
        <v>1162.169</v>
      </c>
      <c r="R220" s="24">
        <v>0</v>
      </c>
      <c r="S220" s="24">
        <f t="shared" si="51"/>
        <v>259.63</v>
      </c>
      <c r="T220" s="24">
        <f t="shared" si="52"/>
        <v>9.74</v>
      </c>
      <c r="U220" s="27">
        <f t="shared" si="53"/>
        <v>104.57</v>
      </c>
      <c r="V220" s="27">
        <f t="shared" si="58"/>
        <v>54</v>
      </c>
      <c r="W220" s="27">
        <f t="shared" si="54"/>
        <v>89.5</v>
      </c>
      <c r="X220" s="24">
        <f t="shared" si="59"/>
        <v>517.44</v>
      </c>
      <c r="Y220" s="24">
        <f t="shared" si="55"/>
        <v>1679.609</v>
      </c>
      <c r="Z220" s="24"/>
      <c r="AD220" s="127"/>
    </row>
    <row r="221" s="9" customFormat="1" ht="20" customHeight="1" spans="1:30">
      <c r="A221" s="23">
        <f t="shared" si="45"/>
        <v>218</v>
      </c>
      <c r="B221" s="39" t="s">
        <v>476</v>
      </c>
      <c r="C221" s="25" t="s">
        <v>521</v>
      </c>
      <c r="D221" s="24" t="s">
        <v>522</v>
      </c>
      <c r="E221" s="24">
        <v>3245.4</v>
      </c>
      <c r="F221" s="24">
        <f>VLOOKUP(C221,'[1]9月'!$B:$Q,16,0)</f>
        <v>3245.4</v>
      </c>
      <c r="G221" s="24">
        <v>3245.4</v>
      </c>
      <c r="H221" s="27">
        <v>5228.42</v>
      </c>
      <c r="I221" s="27">
        <v>108</v>
      </c>
      <c r="J221" s="27">
        <v>1790</v>
      </c>
      <c r="K221" s="34">
        <f t="shared" si="46"/>
        <v>58.4172</v>
      </c>
      <c r="L221" s="35">
        <f t="shared" si="47"/>
        <v>519.264</v>
      </c>
      <c r="M221" s="24">
        <f t="shared" si="48"/>
        <v>22.7178</v>
      </c>
      <c r="N221" s="27">
        <f t="shared" si="49"/>
        <v>418.27</v>
      </c>
      <c r="O221" s="27">
        <f t="shared" si="56"/>
        <v>54</v>
      </c>
      <c r="P221" s="27">
        <f t="shared" si="50"/>
        <v>89.5</v>
      </c>
      <c r="Q221" s="27">
        <f t="shared" si="57"/>
        <v>1162.169</v>
      </c>
      <c r="R221" s="24">
        <v>0</v>
      </c>
      <c r="S221" s="24">
        <f t="shared" si="51"/>
        <v>259.63</v>
      </c>
      <c r="T221" s="24">
        <f t="shared" si="52"/>
        <v>9.74</v>
      </c>
      <c r="U221" s="27">
        <f t="shared" si="53"/>
        <v>104.57</v>
      </c>
      <c r="V221" s="27">
        <f t="shared" si="58"/>
        <v>54</v>
      </c>
      <c r="W221" s="27">
        <f t="shared" si="54"/>
        <v>89.5</v>
      </c>
      <c r="X221" s="24">
        <f t="shared" si="59"/>
        <v>517.44</v>
      </c>
      <c r="Y221" s="24">
        <f t="shared" si="55"/>
        <v>1679.609</v>
      </c>
      <c r="Z221" s="24"/>
      <c r="AD221" s="127"/>
    </row>
    <row r="222" s="9" customFormat="1" ht="20" customHeight="1" spans="1:30">
      <c r="A222" s="23">
        <f t="shared" si="45"/>
        <v>219</v>
      </c>
      <c r="B222" s="39" t="s">
        <v>476</v>
      </c>
      <c r="C222" s="25" t="s">
        <v>523</v>
      </c>
      <c r="D222" s="24" t="s">
        <v>524</v>
      </c>
      <c r="E222" s="24">
        <v>3245.4</v>
      </c>
      <c r="F222" s="24">
        <f>VLOOKUP(C222,'[1]9月'!$B:$Q,16,0)</f>
        <v>3245.4</v>
      </c>
      <c r="G222" s="24">
        <v>3245.4</v>
      </c>
      <c r="H222" s="27">
        <v>5228.42</v>
      </c>
      <c r="I222" s="27">
        <v>108</v>
      </c>
      <c r="J222" s="27">
        <v>1790</v>
      </c>
      <c r="K222" s="34">
        <f t="shared" si="46"/>
        <v>58.4172</v>
      </c>
      <c r="L222" s="35">
        <f t="shared" si="47"/>
        <v>519.264</v>
      </c>
      <c r="M222" s="24">
        <f t="shared" si="48"/>
        <v>22.7178</v>
      </c>
      <c r="N222" s="27">
        <f t="shared" si="49"/>
        <v>418.27</v>
      </c>
      <c r="O222" s="27">
        <f t="shared" si="56"/>
        <v>54</v>
      </c>
      <c r="P222" s="27">
        <f t="shared" si="50"/>
        <v>89.5</v>
      </c>
      <c r="Q222" s="27">
        <f t="shared" si="57"/>
        <v>1162.169</v>
      </c>
      <c r="R222" s="24">
        <v>0</v>
      </c>
      <c r="S222" s="24">
        <f t="shared" si="51"/>
        <v>259.63</v>
      </c>
      <c r="T222" s="24">
        <f t="shared" si="52"/>
        <v>9.74</v>
      </c>
      <c r="U222" s="27">
        <f t="shared" si="53"/>
        <v>104.57</v>
      </c>
      <c r="V222" s="27">
        <f t="shared" si="58"/>
        <v>54</v>
      </c>
      <c r="W222" s="27">
        <f t="shared" si="54"/>
        <v>89.5</v>
      </c>
      <c r="X222" s="24">
        <f t="shared" si="59"/>
        <v>517.44</v>
      </c>
      <c r="Y222" s="24">
        <f t="shared" si="55"/>
        <v>1679.609</v>
      </c>
      <c r="Z222" s="24"/>
      <c r="AD222" s="127"/>
    </row>
    <row r="223" s="9" customFormat="1" ht="20" customHeight="1" spans="1:30">
      <c r="A223" s="23">
        <f t="shared" si="45"/>
        <v>220</v>
      </c>
      <c r="B223" s="39" t="s">
        <v>476</v>
      </c>
      <c r="C223" s="29" t="s">
        <v>525</v>
      </c>
      <c r="D223" s="28" t="s">
        <v>526</v>
      </c>
      <c r="E223" s="24">
        <v>3245.4</v>
      </c>
      <c r="F223" s="24">
        <f>VLOOKUP(C223,'[1]9月'!$B:$Q,16,0)</f>
        <v>3245.4</v>
      </c>
      <c r="G223" s="24">
        <v>3245.4</v>
      </c>
      <c r="H223" s="27">
        <v>5228.42</v>
      </c>
      <c r="I223" s="27">
        <v>108</v>
      </c>
      <c r="J223" s="27">
        <v>1790</v>
      </c>
      <c r="K223" s="34">
        <f t="shared" si="46"/>
        <v>58.4172</v>
      </c>
      <c r="L223" s="35">
        <f t="shared" si="47"/>
        <v>519.264</v>
      </c>
      <c r="M223" s="24">
        <f t="shared" si="48"/>
        <v>22.7178</v>
      </c>
      <c r="N223" s="27">
        <f t="shared" si="49"/>
        <v>418.27</v>
      </c>
      <c r="O223" s="27">
        <f t="shared" si="56"/>
        <v>54</v>
      </c>
      <c r="P223" s="27">
        <f t="shared" si="50"/>
        <v>89.5</v>
      </c>
      <c r="Q223" s="27">
        <f t="shared" si="57"/>
        <v>1162.169</v>
      </c>
      <c r="R223" s="24">
        <v>0</v>
      </c>
      <c r="S223" s="24">
        <f t="shared" si="51"/>
        <v>259.63</v>
      </c>
      <c r="T223" s="24">
        <f t="shared" si="52"/>
        <v>9.74</v>
      </c>
      <c r="U223" s="27">
        <f t="shared" si="53"/>
        <v>104.57</v>
      </c>
      <c r="V223" s="27">
        <f t="shared" si="58"/>
        <v>54</v>
      </c>
      <c r="W223" s="27">
        <f t="shared" si="54"/>
        <v>89.5</v>
      </c>
      <c r="X223" s="24">
        <f t="shared" si="59"/>
        <v>517.44</v>
      </c>
      <c r="Y223" s="24">
        <f t="shared" si="55"/>
        <v>1679.609</v>
      </c>
      <c r="Z223" s="24"/>
      <c r="AD223" s="127"/>
    </row>
    <row r="224" s="9" customFormat="1" ht="20" customHeight="1" spans="1:30">
      <c r="A224" s="23">
        <f t="shared" si="45"/>
        <v>221</v>
      </c>
      <c r="B224" s="39" t="s">
        <v>143</v>
      </c>
      <c r="C224" s="25" t="s">
        <v>527</v>
      </c>
      <c r="D224" s="24" t="s">
        <v>528</v>
      </c>
      <c r="E224" s="24">
        <v>3245.4</v>
      </c>
      <c r="F224" s="24">
        <f>VLOOKUP(C224,'[1]9月'!$B:$Q,16,0)</f>
        <v>3245.4</v>
      </c>
      <c r="G224" s="24">
        <v>3245.4</v>
      </c>
      <c r="H224" s="27">
        <v>5228.42</v>
      </c>
      <c r="I224" s="27">
        <v>108</v>
      </c>
      <c r="J224" s="27">
        <v>1790</v>
      </c>
      <c r="K224" s="34">
        <f t="shared" si="46"/>
        <v>58.4172</v>
      </c>
      <c r="L224" s="35">
        <f t="shared" si="47"/>
        <v>519.264</v>
      </c>
      <c r="M224" s="24">
        <f t="shared" si="48"/>
        <v>22.7178</v>
      </c>
      <c r="N224" s="27">
        <f t="shared" si="49"/>
        <v>418.27</v>
      </c>
      <c r="O224" s="27">
        <f t="shared" si="56"/>
        <v>54</v>
      </c>
      <c r="P224" s="27">
        <f t="shared" si="50"/>
        <v>89.5</v>
      </c>
      <c r="Q224" s="27">
        <f t="shared" si="57"/>
        <v>1162.169</v>
      </c>
      <c r="R224" s="24">
        <v>0</v>
      </c>
      <c r="S224" s="24">
        <f t="shared" si="51"/>
        <v>259.63</v>
      </c>
      <c r="T224" s="24">
        <f t="shared" si="52"/>
        <v>9.74</v>
      </c>
      <c r="U224" s="27">
        <f t="shared" si="53"/>
        <v>104.57</v>
      </c>
      <c r="V224" s="27">
        <f t="shared" si="58"/>
        <v>54</v>
      </c>
      <c r="W224" s="27">
        <f t="shared" si="54"/>
        <v>89.5</v>
      </c>
      <c r="X224" s="24">
        <f t="shared" si="59"/>
        <v>517.44</v>
      </c>
      <c r="Y224" s="24">
        <f t="shared" si="55"/>
        <v>1679.609</v>
      </c>
      <c r="Z224" s="24"/>
      <c r="AD224" s="127"/>
    </row>
    <row r="225" s="9" customFormat="1" ht="20" customHeight="1" spans="1:30">
      <c r="A225" s="23">
        <f t="shared" si="45"/>
        <v>222</v>
      </c>
      <c r="B225" s="39" t="s">
        <v>143</v>
      </c>
      <c r="C225" s="25" t="s">
        <v>529</v>
      </c>
      <c r="D225" s="24" t="s">
        <v>530</v>
      </c>
      <c r="E225" s="24">
        <v>3245.4</v>
      </c>
      <c r="F225" s="24">
        <f>VLOOKUP(C225,'[1]9月'!$B:$Q,16,0)</f>
        <v>3245.4</v>
      </c>
      <c r="G225" s="24">
        <v>3245.4</v>
      </c>
      <c r="H225" s="27">
        <v>5228.42</v>
      </c>
      <c r="I225" s="27">
        <v>108</v>
      </c>
      <c r="J225" s="27">
        <v>1790</v>
      </c>
      <c r="K225" s="34">
        <f t="shared" si="46"/>
        <v>58.4172</v>
      </c>
      <c r="L225" s="35">
        <f t="shared" si="47"/>
        <v>519.264</v>
      </c>
      <c r="M225" s="24">
        <f t="shared" si="48"/>
        <v>22.7178</v>
      </c>
      <c r="N225" s="27">
        <f t="shared" si="49"/>
        <v>418.27</v>
      </c>
      <c r="O225" s="27">
        <f t="shared" si="56"/>
        <v>54</v>
      </c>
      <c r="P225" s="27">
        <f t="shared" si="50"/>
        <v>89.5</v>
      </c>
      <c r="Q225" s="27">
        <f t="shared" si="57"/>
        <v>1162.169</v>
      </c>
      <c r="R225" s="24">
        <v>0</v>
      </c>
      <c r="S225" s="24">
        <f t="shared" si="51"/>
        <v>259.63</v>
      </c>
      <c r="T225" s="24">
        <f t="shared" si="52"/>
        <v>9.74</v>
      </c>
      <c r="U225" s="27">
        <f t="shared" si="53"/>
        <v>104.57</v>
      </c>
      <c r="V225" s="27">
        <f t="shared" si="58"/>
        <v>54</v>
      </c>
      <c r="W225" s="27">
        <f t="shared" si="54"/>
        <v>89.5</v>
      </c>
      <c r="X225" s="24">
        <f t="shared" si="59"/>
        <v>517.44</v>
      </c>
      <c r="Y225" s="24">
        <f t="shared" si="55"/>
        <v>1679.609</v>
      </c>
      <c r="Z225" s="24"/>
      <c r="AD225" s="127"/>
    </row>
    <row r="226" s="9" customFormat="1" ht="20" customHeight="1" spans="1:30">
      <c r="A226" s="23">
        <f t="shared" si="45"/>
        <v>223</v>
      </c>
      <c r="B226" s="39" t="s">
        <v>143</v>
      </c>
      <c r="C226" s="25" t="s">
        <v>531</v>
      </c>
      <c r="D226" s="24" t="s">
        <v>532</v>
      </c>
      <c r="E226" s="24">
        <v>3245.4</v>
      </c>
      <c r="F226" s="24">
        <f>VLOOKUP(C226,'[1]9月'!$B:$Q,16,0)</f>
        <v>3245.4</v>
      </c>
      <c r="G226" s="24">
        <v>3245.4</v>
      </c>
      <c r="H226" s="27">
        <v>5228.42</v>
      </c>
      <c r="I226" s="27">
        <v>108</v>
      </c>
      <c r="J226" s="27">
        <v>1790</v>
      </c>
      <c r="K226" s="34">
        <f t="shared" si="46"/>
        <v>58.4172</v>
      </c>
      <c r="L226" s="35">
        <f t="shared" si="47"/>
        <v>519.264</v>
      </c>
      <c r="M226" s="24">
        <f t="shared" si="48"/>
        <v>22.7178</v>
      </c>
      <c r="N226" s="27">
        <f t="shared" si="49"/>
        <v>418.27</v>
      </c>
      <c r="O226" s="27">
        <f t="shared" si="56"/>
        <v>54</v>
      </c>
      <c r="P226" s="27">
        <f t="shared" si="50"/>
        <v>89.5</v>
      </c>
      <c r="Q226" s="27">
        <f t="shared" si="57"/>
        <v>1162.169</v>
      </c>
      <c r="R226" s="24">
        <v>0</v>
      </c>
      <c r="S226" s="24">
        <f t="shared" si="51"/>
        <v>259.63</v>
      </c>
      <c r="T226" s="24">
        <f t="shared" si="52"/>
        <v>9.74</v>
      </c>
      <c r="U226" s="27">
        <f t="shared" si="53"/>
        <v>104.57</v>
      </c>
      <c r="V226" s="27">
        <f t="shared" si="58"/>
        <v>54</v>
      </c>
      <c r="W226" s="27">
        <f t="shared" si="54"/>
        <v>89.5</v>
      </c>
      <c r="X226" s="24">
        <f t="shared" si="59"/>
        <v>517.44</v>
      </c>
      <c r="Y226" s="24">
        <f t="shared" si="55"/>
        <v>1679.609</v>
      </c>
      <c r="Z226" s="24"/>
      <c r="AD226" s="127"/>
    </row>
    <row r="227" s="9" customFormat="1" ht="20" customHeight="1" spans="1:30">
      <c r="A227" s="23">
        <f t="shared" si="45"/>
        <v>224</v>
      </c>
      <c r="B227" s="39" t="s">
        <v>143</v>
      </c>
      <c r="C227" s="25" t="s">
        <v>533</v>
      </c>
      <c r="D227" s="24" t="s">
        <v>534</v>
      </c>
      <c r="E227" s="24">
        <v>3245.4</v>
      </c>
      <c r="F227" s="24">
        <f>VLOOKUP(C227,'[1]9月'!$B:$Q,16,0)</f>
        <v>3245.4</v>
      </c>
      <c r="G227" s="24">
        <v>3245.4</v>
      </c>
      <c r="H227" s="27">
        <v>5228.42</v>
      </c>
      <c r="I227" s="27">
        <v>108</v>
      </c>
      <c r="J227" s="27">
        <v>4180</v>
      </c>
      <c r="K227" s="34">
        <f t="shared" si="46"/>
        <v>58.4172</v>
      </c>
      <c r="L227" s="35">
        <f t="shared" si="47"/>
        <v>519.264</v>
      </c>
      <c r="M227" s="24">
        <f t="shared" si="48"/>
        <v>22.7178</v>
      </c>
      <c r="N227" s="27">
        <f t="shared" si="49"/>
        <v>418.27</v>
      </c>
      <c r="O227" s="27">
        <f t="shared" si="56"/>
        <v>54</v>
      </c>
      <c r="P227" s="27">
        <f t="shared" si="50"/>
        <v>209</v>
      </c>
      <c r="Q227" s="27">
        <f t="shared" si="57"/>
        <v>1281.669</v>
      </c>
      <c r="R227" s="24">
        <v>0</v>
      </c>
      <c r="S227" s="24">
        <f t="shared" si="51"/>
        <v>259.63</v>
      </c>
      <c r="T227" s="24">
        <f t="shared" si="52"/>
        <v>9.74</v>
      </c>
      <c r="U227" s="27">
        <f t="shared" si="53"/>
        <v>104.57</v>
      </c>
      <c r="V227" s="27">
        <f t="shared" si="58"/>
        <v>54</v>
      </c>
      <c r="W227" s="27">
        <f t="shared" si="54"/>
        <v>209</v>
      </c>
      <c r="X227" s="24">
        <f t="shared" si="59"/>
        <v>636.94</v>
      </c>
      <c r="Y227" s="24">
        <f t="shared" si="55"/>
        <v>1918.609</v>
      </c>
      <c r="Z227" s="24"/>
      <c r="AD227" s="127"/>
    </row>
    <row r="228" s="9" customFormat="1" ht="20" customHeight="1" spans="1:30">
      <c r="A228" s="23">
        <f t="shared" si="45"/>
        <v>225</v>
      </c>
      <c r="B228" s="39" t="s">
        <v>143</v>
      </c>
      <c r="C228" s="25" t="s">
        <v>535</v>
      </c>
      <c r="D228" s="24" t="s">
        <v>536</v>
      </c>
      <c r="E228" s="24">
        <v>3245.4</v>
      </c>
      <c r="F228" s="24">
        <f>VLOOKUP(C228,'[1]9月'!$B:$Q,16,0)</f>
        <v>3245.4</v>
      </c>
      <c r="G228" s="24">
        <v>3245.4</v>
      </c>
      <c r="H228" s="27">
        <v>5228.42</v>
      </c>
      <c r="I228" s="27">
        <v>108</v>
      </c>
      <c r="J228" s="27">
        <v>4180</v>
      </c>
      <c r="K228" s="34">
        <f t="shared" si="46"/>
        <v>58.4172</v>
      </c>
      <c r="L228" s="35">
        <f t="shared" si="47"/>
        <v>519.264</v>
      </c>
      <c r="M228" s="24">
        <f t="shared" si="48"/>
        <v>22.7178</v>
      </c>
      <c r="N228" s="27">
        <f t="shared" si="49"/>
        <v>418.27</v>
      </c>
      <c r="O228" s="27">
        <f t="shared" si="56"/>
        <v>54</v>
      </c>
      <c r="P228" s="27">
        <f t="shared" si="50"/>
        <v>209</v>
      </c>
      <c r="Q228" s="27">
        <f t="shared" si="57"/>
        <v>1281.669</v>
      </c>
      <c r="R228" s="24">
        <v>0</v>
      </c>
      <c r="S228" s="24">
        <f t="shared" si="51"/>
        <v>259.63</v>
      </c>
      <c r="T228" s="24">
        <f t="shared" si="52"/>
        <v>9.74</v>
      </c>
      <c r="U228" s="27">
        <f t="shared" si="53"/>
        <v>104.57</v>
      </c>
      <c r="V228" s="27">
        <f t="shared" si="58"/>
        <v>54</v>
      </c>
      <c r="W228" s="27">
        <f t="shared" si="54"/>
        <v>209</v>
      </c>
      <c r="X228" s="24">
        <f t="shared" si="59"/>
        <v>636.94</v>
      </c>
      <c r="Y228" s="24">
        <f t="shared" si="55"/>
        <v>1918.609</v>
      </c>
      <c r="Z228" s="24"/>
      <c r="AD228" s="127"/>
    </row>
    <row r="229" s="9" customFormat="1" ht="20" customHeight="1" spans="1:30">
      <c r="A229" s="23">
        <f t="shared" si="45"/>
        <v>226</v>
      </c>
      <c r="B229" s="39" t="s">
        <v>143</v>
      </c>
      <c r="C229" s="25" t="s">
        <v>537</v>
      </c>
      <c r="D229" s="24" t="s">
        <v>538</v>
      </c>
      <c r="E229" s="24">
        <v>3245.4</v>
      </c>
      <c r="F229" s="24">
        <f>VLOOKUP(C229,'[1]9月'!$B:$Q,16,0)</f>
        <v>3245.4</v>
      </c>
      <c r="G229" s="24">
        <v>3245.4</v>
      </c>
      <c r="H229" s="27">
        <v>5228.42</v>
      </c>
      <c r="I229" s="27">
        <v>108</v>
      </c>
      <c r="J229" s="27">
        <v>4180</v>
      </c>
      <c r="K229" s="34">
        <f t="shared" si="46"/>
        <v>58.4172</v>
      </c>
      <c r="L229" s="35">
        <f t="shared" si="47"/>
        <v>519.264</v>
      </c>
      <c r="M229" s="24">
        <f t="shared" si="48"/>
        <v>22.7178</v>
      </c>
      <c r="N229" s="27">
        <f t="shared" si="49"/>
        <v>418.27</v>
      </c>
      <c r="O229" s="27">
        <f t="shared" si="56"/>
        <v>54</v>
      </c>
      <c r="P229" s="27">
        <f t="shared" si="50"/>
        <v>209</v>
      </c>
      <c r="Q229" s="27">
        <f t="shared" si="57"/>
        <v>1281.669</v>
      </c>
      <c r="R229" s="24">
        <v>0</v>
      </c>
      <c r="S229" s="24">
        <f t="shared" si="51"/>
        <v>259.63</v>
      </c>
      <c r="T229" s="24">
        <f t="shared" si="52"/>
        <v>9.74</v>
      </c>
      <c r="U229" s="27">
        <f t="shared" si="53"/>
        <v>104.57</v>
      </c>
      <c r="V229" s="27">
        <f t="shared" si="58"/>
        <v>54</v>
      </c>
      <c r="W229" s="27">
        <f t="shared" si="54"/>
        <v>209</v>
      </c>
      <c r="X229" s="24">
        <f t="shared" si="59"/>
        <v>636.94</v>
      </c>
      <c r="Y229" s="24">
        <f t="shared" si="55"/>
        <v>1918.609</v>
      </c>
      <c r="Z229" s="24"/>
      <c r="AD229" s="127"/>
    </row>
    <row r="230" s="9" customFormat="1" ht="20" customHeight="1" spans="1:30">
      <c r="A230" s="23">
        <f t="shared" si="45"/>
        <v>227</v>
      </c>
      <c r="B230" s="39" t="s">
        <v>146</v>
      </c>
      <c r="C230" s="25" t="s">
        <v>539</v>
      </c>
      <c r="D230" s="24" t="s">
        <v>540</v>
      </c>
      <c r="E230" s="24">
        <v>3245.4</v>
      </c>
      <c r="F230" s="24">
        <f>VLOOKUP(C230,'[1]9月'!$B:$Q,16,0)</f>
        <v>3245.4</v>
      </c>
      <c r="G230" s="24">
        <v>3245.4</v>
      </c>
      <c r="H230" s="27">
        <v>5228.42</v>
      </c>
      <c r="I230" s="27">
        <v>108</v>
      </c>
      <c r="J230" s="27">
        <v>4180</v>
      </c>
      <c r="K230" s="34">
        <f t="shared" si="46"/>
        <v>58.4172</v>
      </c>
      <c r="L230" s="35">
        <f t="shared" si="47"/>
        <v>519.264</v>
      </c>
      <c r="M230" s="24">
        <f t="shared" si="48"/>
        <v>22.7178</v>
      </c>
      <c r="N230" s="27">
        <f t="shared" si="49"/>
        <v>418.27</v>
      </c>
      <c r="O230" s="27">
        <f t="shared" si="56"/>
        <v>54</v>
      </c>
      <c r="P230" s="27">
        <f t="shared" si="50"/>
        <v>209</v>
      </c>
      <c r="Q230" s="27">
        <f t="shared" si="57"/>
        <v>1281.669</v>
      </c>
      <c r="R230" s="24">
        <v>0</v>
      </c>
      <c r="S230" s="24">
        <f t="shared" si="51"/>
        <v>259.63</v>
      </c>
      <c r="T230" s="24">
        <f t="shared" si="52"/>
        <v>9.74</v>
      </c>
      <c r="U230" s="27">
        <f t="shared" si="53"/>
        <v>104.57</v>
      </c>
      <c r="V230" s="27">
        <f t="shared" si="58"/>
        <v>54</v>
      </c>
      <c r="W230" s="27">
        <f t="shared" si="54"/>
        <v>209</v>
      </c>
      <c r="X230" s="24">
        <f t="shared" si="59"/>
        <v>636.94</v>
      </c>
      <c r="Y230" s="24">
        <f t="shared" si="55"/>
        <v>1918.609</v>
      </c>
      <c r="Z230" s="24"/>
      <c r="AD230" s="127"/>
    </row>
    <row r="231" s="9" customFormat="1" ht="20" customHeight="1" spans="1:30">
      <c r="A231" s="23">
        <f t="shared" si="45"/>
        <v>228</v>
      </c>
      <c r="B231" s="39" t="s">
        <v>143</v>
      </c>
      <c r="C231" s="25" t="s">
        <v>541</v>
      </c>
      <c r="D231" s="24" t="s">
        <v>542</v>
      </c>
      <c r="E231" s="24">
        <v>3245.4</v>
      </c>
      <c r="F231" s="24">
        <f>VLOOKUP(C231,'[1]9月'!$B:$Q,16,0)</f>
        <v>3245.4</v>
      </c>
      <c r="G231" s="24">
        <v>3245.4</v>
      </c>
      <c r="H231" s="27">
        <v>5228.42</v>
      </c>
      <c r="I231" s="27">
        <v>108</v>
      </c>
      <c r="J231" s="27">
        <v>4180</v>
      </c>
      <c r="K231" s="34">
        <f t="shared" si="46"/>
        <v>58.4172</v>
      </c>
      <c r="L231" s="35">
        <f t="shared" si="47"/>
        <v>519.264</v>
      </c>
      <c r="M231" s="24">
        <f t="shared" si="48"/>
        <v>22.7178</v>
      </c>
      <c r="N231" s="27">
        <f t="shared" si="49"/>
        <v>418.27</v>
      </c>
      <c r="O231" s="27">
        <f t="shared" si="56"/>
        <v>54</v>
      </c>
      <c r="P231" s="27">
        <f t="shared" si="50"/>
        <v>209</v>
      </c>
      <c r="Q231" s="27">
        <f t="shared" si="57"/>
        <v>1281.669</v>
      </c>
      <c r="R231" s="24">
        <v>0</v>
      </c>
      <c r="S231" s="24">
        <f t="shared" si="51"/>
        <v>259.63</v>
      </c>
      <c r="T231" s="24">
        <f t="shared" si="52"/>
        <v>9.74</v>
      </c>
      <c r="U231" s="27">
        <f t="shared" si="53"/>
        <v>104.57</v>
      </c>
      <c r="V231" s="27">
        <f t="shared" si="58"/>
        <v>54</v>
      </c>
      <c r="W231" s="27">
        <f t="shared" si="54"/>
        <v>209</v>
      </c>
      <c r="X231" s="24">
        <f t="shared" si="59"/>
        <v>636.94</v>
      </c>
      <c r="Y231" s="24">
        <f t="shared" si="55"/>
        <v>1918.609</v>
      </c>
      <c r="Z231" s="24"/>
      <c r="AD231" s="127"/>
    </row>
    <row r="232" s="9" customFormat="1" ht="20" customHeight="1" spans="1:30">
      <c r="A232" s="23">
        <f t="shared" si="45"/>
        <v>229</v>
      </c>
      <c r="B232" s="39" t="s">
        <v>143</v>
      </c>
      <c r="C232" s="25" t="s">
        <v>543</v>
      </c>
      <c r="D232" s="24" t="s">
        <v>544</v>
      </c>
      <c r="E232" s="24">
        <v>3245.4</v>
      </c>
      <c r="F232" s="24">
        <f>VLOOKUP(C232,'[1]9月'!$B:$Q,16,0)</f>
        <v>3245.4</v>
      </c>
      <c r="G232" s="24">
        <v>3245.4</v>
      </c>
      <c r="H232" s="27">
        <v>5228.42</v>
      </c>
      <c r="I232" s="27">
        <v>108</v>
      </c>
      <c r="J232" s="27">
        <v>4180</v>
      </c>
      <c r="K232" s="34">
        <f t="shared" si="46"/>
        <v>58.4172</v>
      </c>
      <c r="L232" s="35">
        <f t="shared" si="47"/>
        <v>519.264</v>
      </c>
      <c r="M232" s="24">
        <f t="shared" si="48"/>
        <v>22.7178</v>
      </c>
      <c r="N232" s="27">
        <f t="shared" si="49"/>
        <v>418.27</v>
      </c>
      <c r="O232" s="27">
        <f t="shared" si="56"/>
        <v>54</v>
      </c>
      <c r="P232" s="27">
        <f t="shared" si="50"/>
        <v>209</v>
      </c>
      <c r="Q232" s="27">
        <f t="shared" si="57"/>
        <v>1281.669</v>
      </c>
      <c r="R232" s="24">
        <v>0</v>
      </c>
      <c r="S232" s="24">
        <f t="shared" si="51"/>
        <v>259.63</v>
      </c>
      <c r="T232" s="24">
        <f t="shared" si="52"/>
        <v>9.74</v>
      </c>
      <c r="U232" s="27">
        <f t="shared" si="53"/>
        <v>104.57</v>
      </c>
      <c r="V232" s="27">
        <f t="shared" si="58"/>
        <v>54</v>
      </c>
      <c r="W232" s="27">
        <f t="shared" si="54"/>
        <v>209</v>
      </c>
      <c r="X232" s="24">
        <f t="shared" si="59"/>
        <v>636.94</v>
      </c>
      <c r="Y232" s="24">
        <f t="shared" si="55"/>
        <v>1918.609</v>
      </c>
      <c r="Z232" s="24"/>
      <c r="AD232" s="127"/>
    </row>
    <row r="233" s="9" customFormat="1" ht="20" customHeight="1" spans="1:30">
      <c r="A233" s="23">
        <f t="shared" si="45"/>
        <v>230</v>
      </c>
      <c r="B233" s="39" t="s">
        <v>143</v>
      </c>
      <c r="C233" s="25" t="s">
        <v>545</v>
      </c>
      <c r="D233" s="24" t="s">
        <v>546</v>
      </c>
      <c r="E233" s="24">
        <v>3245.4</v>
      </c>
      <c r="F233" s="24">
        <f>VLOOKUP(C233,'[1]9月'!$B:$Q,16,0)</f>
        <v>3245.4</v>
      </c>
      <c r="G233" s="24">
        <v>3245.4</v>
      </c>
      <c r="H233" s="27">
        <v>5228.42</v>
      </c>
      <c r="I233" s="27">
        <v>108</v>
      </c>
      <c r="J233" s="27">
        <v>1790</v>
      </c>
      <c r="K233" s="34">
        <f t="shared" si="46"/>
        <v>58.4172</v>
      </c>
      <c r="L233" s="35">
        <f t="shared" si="47"/>
        <v>519.264</v>
      </c>
      <c r="M233" s="24">
        <f t="shared" si="48"/>
        <v>22.7178</v>
      </c>
      <c r="N233" s="27">
        <f t="shared" si="49"/>
        <v>418.27</v>
      </c>
      <c r="O233" s="27">
        <f t="shared" si="56"/>
        <v>54</v>
      </c>
      <c r="P233" s="27">
        <f t="shared" si="50"/>
        <v>89.5</v>
      </c>
      <c r="Q233" s="27">
        <f t="shared" si="57"/>
        <v>1162.169</v>
      </c>
      <c r="R233" s="24">
        <v>0</v>
      </c>
      <c r="S233" s="24">
        <f t="shared" si="51"/>
        <v>259.63</v>
      </c>
      <c r="T233" s="24">
        <f t="shared" si="52"/>
        <v>9.74</v>
      </c>
      <c r="U233" s="27">
        <f t="shared" si="53"/>
        <v>104.57</v>
      </c>
      <c r="V233" s="27">
        <f t="shared" si="58"/>
        <v>54</v>
      </c>
      <c r="W233" s="27">
        <f t="shared" si="54"/>
        <v>89.5</v>
      </c>
      <c r="X233" s="24">
        <f t="shared" si="59"/>
        <v>517.44</v>
      </c>
      <c r="Y233" s="24">
        <f t="shared" si="55"/>
        <v>1679.609</v>
      </c>
      <c r="Z233" s="24"/>
      <c r="AD233" s="127"/>
    </row>
    <row r="234" s="9" customFormat="1" ht="20" customHeight="1" spans="1:30">
      <c r="A234" s="23">
        <f t="shared" si="45"/>
        <v>231</v>
      </c>
      <c r="B234" s="39" t="s">
        <v>143</v>
      </c>
      <c r="C234" s="25" t="s">
        <v>547</v>
      </c>
      <c r="D234" s="24" t="s">
        <v>548</v>
      </c>
      <c r="E234" s="24">
        <v>3245.4</v>
      </c>
      <c r="F234" s="24">
        <f>VLOOKUP(C234,'[1]9月'!$B:$Q,16,0)</f>
        <v>3245.4</v>
      </c>
      <c r="G234" s="24">
        <v>3245.4</v>
      </c>
      <c r="H234" s="27">
        <v>5228.42</v>
      </c>
      <c r="I234" s="27">
        <v>108</v>
      </c>
      <c r="J234" s="27">
        <v>1790</v>
      </c>
      <c r="K234" s="34">
        <f t="shared" si="46"/>
        <v>58.4172</v>
      </c>
      <c r="L234" s="35">
        <f t="shared" si="47"/>
        <v>519.264</v>
      </c>
      <c r="M234" s="24">
        <f t="shared" si="48"/>
        <v>22.7178</v>
      </c>
      <c r="N234" s="27">
        <f t="shared" si="49"/>
        <v>418.27</v>
      </c>
      <c r="O234" s="27">
        <f t="shared" si="56"/>
        <v>54</v>
      </c>
      <c r="P234" s="27">
        <f t="shared" si="50"/>
        <v>89.5</v>
      </c>
      <c r="Q234" s="27">
        <f t="shared" si="57"/>
        <v>1162.169</v>
      </c>
      <c r="R234" s="24">
        <v>0</v>
      </c>
      <c r="S234" s="24">
        <f t="shared" si="51"/>
        <v>259.63</v>
      </c>
      <c r="T234" s="24">
        <f t="shared" si="52"/>
        <v>9.74</v>
      </c>
      <c r="U234" s="27">
        <f t="shared" si="53"/>
        <v>104.57</v>
      </c>
      <c r="V234" s="27">
        <f t="shared" si="58"/>
        <v>54</v>
      </c>
      <c r="W234" s="27">
        <f t="shared" si="54"/>
        <v>89.5</v>
      </c>
      <c r="X234" s="24">
        <f t="shared" si="59"/>
        <v>517.44</v>
      </c>
      <c r="Y234" s="24">
        <f t="shared" si="55"/>
        <v>1679.609</v>
      </c>
      <c r="Z234" s="24"/>
      <c r="AD234" s="127"/>
    </row>
    <row r="235" s="9" customFormat="1" ht="20" customHeight="1" spans="1:30">
      <c r="A235" s="23">
        <f t="shared" si="45"/>
        <v>232</v>
      </c>
      <c r="B235" s="39" t="s">
        <v>143</v>
      </c>
      <c r="C235" s="25" t="s">
        <v>549</v>
      </c>
      <c r="D235" s="266" t="s">
        <v>550</v>
      </c>
      <c r="E235" s="24">
        <v>3245.4</v>
      </c>
      <c r="F235" s="24">
        <f>VLOOKUP(C235,'[1]9月'!$B:$Q,16,0)</f>
        <v>3245.4</v>
      </c>
      <c r="G235" s="24">
        <v>3245.4</v>
      </c>
      <c r="H235" s="27">
        <v>5228.42</v>
      </c>
      <c r="I235" s="27">
        <v>108</v>
      </c>
      <c r="J235" s="27">
        <v>1790</v>
      </c>
      <c r="K235" s="34">
        <f t="shared" si="46"/>
        <v>58.4172</v>
      </c>
      <c r="L235" s="35">
        <f t="shared" si="47"/>
        <v>519.264</v>
      </c>
      <c r="M235" s="24">
        <f t="shared" si="48"/>
        <v>22.7178</v>
      </c>
      <c r="N235" s="27">
        <f t="shared" si="49"/>
        <v>418.27</v>
      </c>
      <c r="O235" s="27">
        <f t="shared" si="56"/>
        <v>54</v>
      </c>
      <c r="P235" s="27">
        <f t="shared" si="50"/>
        <v>89.5</v>
      </c>
      <c r="Q235" s="27">
        <f t="shared" si="57"/>
        <v>1162.169</v>
      </c>
      <c r="R235" s="24">
        <v>0</v>
      </c>
      <c r="S235" s="24">
        <f t="shared" si="51"/>
        <v>259.63</v>
      </c>
      <c r="T235" s="24">
        <f t="shared" si="52"/>
        <v>9.74</v>
      </c>
      <c r="U235" s="27">
        <f t="shared" si="53"/>
        <v>104.57</v>
      </c>
      <c r="V235" s="27">
        <f t="shared" si="58"/>
        <v>54</v>
      </c>
      <c r="W235" s="27">
        <f t="shared" si="54"/>
        <v>89.5</v>
      </c>
      <c r="X235" s="24">
        <f t="shared" si="59"/>
        <v>517.44</v>
      </c>
      <c r="Y235" s="24">
        <f t="shared" si="55"/>
        <v>1679.609</v>
      </c>
      <c r="Z235" s="24"/>
      <c r="AD235" s="127"/>
    </row>
    <row r="236" s="9" customFormat="1" ht="20" customHeight="1" spans="1:30">
      <c r="A236" s="23">
        <f t="shared" si="45"/>
        <v>233</v>
      </c>
      <c r="B236" s="39" t="s">
        <v>143</v>
      </c>
      <c r="C236" s="25" t="s">
        <v>551</v>
      </c>
      <c r="D236" s="24" t="s">
        <v>552</v>
      </c>
      <c r="E236" s="24">
        <v>3245.4</v>
      </c>
      <c r="F236" s="24">
        <f>VLOOKUP(C236,'[1]9月'!$B:$Q,16,0)</f>
        <v>3245.4</v>
      </c>
      <c r="G236" s="24">
        <v>3245.4</v>
      </c>
      <c r="H236" s="27">
        <v>5228.42</v>
      </c>
      <c r="I236" s="27">
        <v>108</v>
      </c>
      <c r="J236" s="27">
        <v>1790</v>
      </c>
      <c r="K236" s="34">
        <f t="shared" si="46"/>
        <v>58.4172</v>
      </c>
      <c r="L236" s="35">
        <f t="shared" si="47"/>
        <v>519.264</v>
      </c>
      <c r="M236" s="24">
        <f t="shared" si="48"/>
        <v>22.7178</v>
      </c>
      <c r="N236" s="27">
        <f t="shared" si="49"/>
        <v>418.27</v>
      </c>
      <c r="O236" s="27">
        <f t="shared" si="56"/>
        <v>54</v>
      </c>
      <c r="P236" s="27">
        <f t="shared" si="50"/>
        <v>89.5</v>
      </c>
      <c r="Q236" s="27">
        <f t="shared" si="57"/>
        <v>1162.169</v>
      </c>
      <c r="R236" s="24">
        <v>0</v>
      </c>
      <c r="S236" s="24">
        <f t="shared" si="51"/>
        <v>259.63</v>
      </c>
      <c r="T236" s="24">
        <f t="shared" si="52"/>
        <v>9.74</v>
      </c>
      <c r="U236" s="27">
        <f t="shared" si="53"/>
        <v>104.57</v>
      </c>
      <c r="V236" s="27">
        <f t="shared" si="58"/>
        <v>54</v>
      </c>
      <c r="W236" s="27">
        <f t="shared" si="54"/>
        <v>89.5</v>
      </c>
      <c r="X236" s="24">
        <f t="shared" si="59"/>
        <v>517.44</v>
      </c>
      <c r="Y236" s="24">
        <f t="shared" si="55"/>
        <v>1679.609</v>
      </c>
      <c r="Z236" s="24"/>
      <c r="AD236" s="127"/>
    </row>
    <row r="237" s="9" customFormat="1" ht="20" customHeight="1" spans="1:30">
      <c r="A237" s="23">
        <f t="shared" si="45"/>
        <v>234</v>
      </c>
      <c r="B237" s="39" t="s">
        <v>143</v>
      </c>
      <c r="C237" s="25" t="s">
        <v>553</v>
      </c>
      <c r="D237" s="24" t="s">
        <v>554</v>
      </c>
      <c r="E237" s="24">
        <v>3245.4</v>
      </c>
      <c r="F237" s="24">
        <f>VLOOKUP(C237,'[1]9月'!$B:$Q,16,0)</f>
        <v>3245.4</v>
      </c>
      <c r="G237" s="24">
        <v>3245.4</v>
      </c>
      <c r="H237" s="27">
        <v>5228.42</v>
      </c>
      <c r="I237" s="27">
        <v>108</v>
      </c>
      <c r="J237" s="27">
        <v>1790</v>
      </c>
      <c r="K237" s="34">
        <f t="shared" si="46"/>
        <v>58.4172</v>
      </c>
      <c r="L237" s="35">
        <f t="shared" si="47"/>
        <v>519.264</v>
      </c>
      <c r="M237" s="24">
        <f t="shared" si="48"/>
        <v>22.7178</v>
      </c>
      <c r="N237" s="27">
        <f t="shared" si="49"/>
        <v>418.27</v>
      </c>
      <c r="O237" s="27">
        <f t="shared" si="56"/>
        <v>54</v>
      </c>
      <c r="P237" s="27">
        <f t="shared" si="50"/>
        <v>89.5</v>
      </c>
      <c r="Q237" s="27">
        <f t="shared" si="57"/>
        <v>1162.169</v>
      </c>
      <c r="R237" s="24">
        <v>0</v>
      </c>
      <c r="S237" s="24">
        <f t="shared" si="51"/>
        <v>259.63</v>
      </c>
      <c r="T237" s="24">
        <f t="shared" si="52"/>
        <v>9.74</v>
      </c>
      <c r="U237" s="27">
        <f t="shared" si="53"/>
        <v>104.57</v>
      </c>
      <c r="V237" s="27">
        <f t="shared" si="58"/>
        <v>54</v>
      </c>
      <c r="W237" s="27">
        <f t="shared" si="54"/>
        <v>89.5</v>
      </c>
      <c r="X237" s="24">
        <f t="shared" si="59"/>
        <v>517.44</v>
      </c>
      <c r="Y237" s="24">
        <f t="shared" si="55"/>
        <v>1679.609</v>
      </c>
      <c r="Z237" s="24"/>
      <c r="AD237" s="127"/>
    </row>
    <row r="238" s="9" customFormat="1" ht="20" customHeight="1" spans="1:30">
      <c r="A238" s="23">
        <f t="shared" si="45"/>
        <v>235</v>
      </c>
      <c r="B238" s="39" t="s">
        <v>143</v>
      </c>
      <c r="C238" s="25" t="s">
        <v>555</v>
      </c>
      <c r="D238" s="24" t="s">
        <v>556</v>
      </c>
      <c r="E238" s="24">
        <v>3245.4</v>
      </c>
      <c r="F238" s="24">
        <f>VLOOKUP(C238,'[1]9月'!$B:$Q,16,0)</f>
        <v>3245.4</v>
      </c>
      <c r="G238" s="24">
        <v>3245.4</v>
      </c>
      <c r="H238" s="27">
        <v>5228.42</v>
      </c>
      <c r="I238" s="27">
        <v>108</v>
      </c>
      <c r="J238" s="27">
        <v>1790</v>
      </c>
      <c r="K238" s="34">
        <f t="shared" si="46"/>
        <v>58.4172</v>
      </c>
      <c r="L238" s="35">
        <f t="shared" si="47"/>
        <v>519.264</v>
      </c>
      <c r="M238" s="24">
        <f t="shared" si="48"/>
        <v>22.7178</v>
      </c>
      <c r="N238" s="27">
        <f t="shared" si="49"/>
        <v>418.27</v>
      </c>
      <c r="O238" s="27">
        <f t="shared" si="56"/>
        <v>54</v>
      </c>
      <c r="P238" s="27">
        <f t="shared" si="50"/>
        <v>89.5</v>
      </c>
      <c r="Q238" s="27">
        <f t="shared" si="57"/>
        <v>1162.169</v>
      </c>
      <c r="R238" s="24">
        <v>0</v>
      </c>
      <c r="S238" s="24">
        <f t="shared" si="51"/>
        <v>259.63</v>
      </c>
      <c r="T238" s="24">
        <f t="shared" si="52"/>
        <v>9.74</v>
      </c>
      <c r="U238" s="27">
        <f t="shared" si="53"/>
        <v>104.57</v>
      </c>
      <c r="V238" s="27">
        <f t="shared" si="58"/>
        <v>54</v>
      </c>
      <c r="W238" s="27">
        <f t="shared" si="54"/>
        <v>89.5</v>
      </c>
      <c r="X238" s="24">
        <f t="shared" si="59"/>
        <v>517.44</v>
      </c>
      <c r="Y238" s="24">
        <f t="shared" si="55"/>
        <v>1679.609</v>
      </c>
      <c r="Z238" s="24"/>
      <c r="AD238" s="127"/>
    </row>
    <row r="239" s="9" customFormat="1" ht="20" customHeight="1" spans="1:30">
      <c r="A239" s="23">
        <f t="shared" si="45"/>
        <v>236</v>
      </c>
      <c r="B239" s="39" t="s">
        <v>143</v>
      </c>
      <c r="C239" s="25" t="s">
        <v>557</v>
      </c>
      <c r="D239" s="53" t="s">
        <v>558</v>
      </c>
      <c r="E239" s="24">
        <v>3245.4</v>
      </c>
      <c r="F239" s="24">
        <f>VLOOKUP(C239,'[1]9月'!$B:$Q,16,0)</f>
        <v>3245.4</v>
      </c>
      <c r="G239" s="24">
        <v>3245.4</v>
      </c>
      <c r="H239" s="27">
        <v>5228.42</v>
      </c>
      <c r="I239" s="27">
        <v>108</v>
      </c>
      <c r="J239" s="27">
        <v>1790</v>
      </c>
      <c r="K239" s="34">
        <f t="shared" si="46"/>
        <v>58.4172</v>
      </c>
      <c r="L239" s="35">
        <f t="shared" si="47"/>
        <v>519.264</v>
      </c>
      <c r="M239" s="24">
        <f t="shared" si="48"/>
        <v>22.7178</v>
      </c>
      <c r="N239" s="27">
        <f t="shared" si="49"/>
        <v>418.27</v>
      </c>
      <c r="O239" s="27">
        <f t="shared" si="56"/>
        <v>54</v>
      </c>
      <c r="P239" s="27">
        <f t="shared" si="50"/>
        <v>89.5</v>
      </c>
      <c r="Q239" s="27">
        <f t="shared" si="57"/>
        <v>1162.169</v>
      </c>
      <c r="R239" s="24">
        <v>0</v>
      </c>
      <c r="S239" s="24">
        <f t="shared" si="51"/>
        <v>259.63</v>
      </c>
      <c r="T239" s="24">
        <f t="shared" si="52"/>
        <v>9.74</v>
      </c>
      <c r="U239" s="27">
        <f t="shared" si="53"/>
        <v>104.57</v>
      </c>
      <c r="V239" s="27">
        <f t="shared" si="58"/>
        <v>54</v>
      </c>
      <c r="W239" s="27">
        <f t="shared" si="54"/>
        <v>89.5</v>
      </c>
      <c r="X239" s="24">
        <f t="shared" si="59"/>
        <v>517.44</v>
      </c>
      <c r="Y239" s="24">
        <f t="shared" si="55"/>
        <v>1679.609</v>
      </c>
      <c r="Z239" s="24"/>
      <c r="AD239" s="127"/>
    </row>
    <row r="240" s="9" customFormat="1" ht="20" customHeight="1" spans="1:30">
      <c r="A240" s="23">
        <f t="shared" si="45"/>
        <v>237</v>
      </c>
      <c r="B240" s="39" t="s">
        <v>143</v>
      </c>
      <c r="C240" s="25" t="s">
        <v>559</v>
      </c>
      <c r="D240" s="270" t="s">
        <v>560</v>
      </c>
      <c r="E240" s="24">
        <v>3245.4</v>
      </c>
      <c r="F240" s="24">
        <f>VLOOKUP(C240,'[1]9月'!$B:$Q,16,0)</f>
        <v>3245.4</v>
      </c>
      <c r="G240" s="24">
        <v>3245.4</v>
      </c>
      <c r="H240" s="27">
        <v>5228.42</v>
      </c>
      <c r="I240" s="27">
        <v>108</v>
      </c>
      <c r="J240" s="27">
        <v>1790</v>
      </c>
      <c r="K240" s="34">
        <f t="shared" si="46"/>
        <v>58.4172</v>
      </c>
      <c r="L240" s="35">
        <f t="shared" si="47"/>
        <v>519.264</v>
      </c>
      <c r="M240" s="24">
        <f t="shared" si="48"/>
        <v>22.7178</v>
      </c>
      <c r="N240" s="27">
        <f t="shared" si="49"/>
        <v>418.27</v>
      </c>
      <c r="O240" s="27">
        <f t="shared" si="56"/>
        <v>54</v>
      </c>
      <c r="P240" s="27">
        <f t="shared" si="50"/>
        <v>89.5</v>
      </c>
      <c r="Q240" s="27">
        <f t="shared" si="57"/>
        <v>1162.169</v>
      </c>
      <c r="R240" s="24">
        <v>0</v>
      </c>
      <c r="S240" s="24">
        <f t="shared" si="51"/>
        <v>259.63</v>
      </c>
      <c r="T240" s="24">
        <f t="shared" si="52"/>
        <v>9.74</v>
      </c>
      <c r="U240" s="27">
        <f t="shared" si="53"/>
        <v>104.57</v>
      </c>
      <c r="V240" s="27">
        <f t="shared" si="58"/>
        <v>54</v>
      </c>
      <c r="W240" s="27">
        <f t="shared" si="54"/>
        <v>89.5</v>
      </c>
      <c r="X240" s="24">
        <f t="shared" si="59"/>
        <v>517.44</v>
      </c>
      <c r="Y240" s="24">
        <f t="shared" si="55"/>
        <v>1679.609</v>
      </c>
      <c r="Z240" s="24"/>
      <c r="AD240" s="127"/>
    </row>
    <row r="241" s="9" customFormat="1" ht="20" customHeight="1" spans="1:30">
      <c r="A241" s="23">
        <f t="shared" si="45"/>
        <v>238</v>
      </c>
      <c r="B241" s="39" t="s">
        <v>143</v>
      </c>
      <c r="C241" s="25" t="s">
        <v>561</v>
      </c>
      <c r="D241" s="53" t="s">
        <v>562</v>
      </c>
      <c r="E241" s="24">
        <v>3245.4</v>
      </c>
      <c r="F241" s="24">
        <f>VLOOKUP(C241,'[1]9月'!$B:$Q,16,0)</f>
        <v>3245.4</v>
      </c>
      <c r="G241" s="24">
        <v>3245.4</v>
      </c>
      <c r="H241" s="27">
        <v>5228.42</v>
      </c>
      <c r="I241" s="27">
        <v>108</v>
      </c>
      <c r="J241" s="27">
        <v>1790</v>
      </c>
      <c r="K241" s="34">
        <f t="shared" si="46"/>
        <v>58.4172</v>
      </c>
      <c r="L241" s="35">
        <f t="shared" si="47"/>
        <v>519.264</v>
      </c>
      <c r="M241" s="24">
        <f t="shared" si="48"/>
        <v>22.7178</v>
      </c>
      <c r="N241" s="27">
        <f t="shared" si="49"/>
        <v>418.27</v>
      </c>
      <c r="O241" s="27">
        <f t="shared" si="56"/>
        <v>54</v>
      </c>
      <c r="P241" s="27">
        <f t="shared" si="50"/>
        <v>89.5</v>
      </c>
      <c r="Q241" s="27">
        <f t="shared" si="57"/>
        <v>1162.169</v>
      </c>
      <c r="R241" s="24">
        <v>0</v>
      </c>
      <c r="S241" s="24">
        <f t="shared" si="51"/>
        <v>259.63</v>
      </c>
      <c r="T241" s="24">
        <f t="shared" si="52"/>
        <v>9.74</v>
      </c>
      <c r="U241" s="27">
        <f t="shared" si="53"/>
        <v>104.57</v>
      </c>
      <c r="V241" s="27">
        <f t="shared" si="58"/>
        <v>54</v>
      </c>
      <c r="W241" s="27">
        <f t="shared" si="54"/>
        <v>89.5</v>
      </c>
      <c r="X241" s="24">
        <f t="shared" si="59"/>
        <v>517.44</v>
      </c>
      <c r="Y241" s="24">
        <f t="shared" si="55"/>
        <v>1679.609</v>
      </c>
      <c r="Z241" s="24"/>
      <c r="AD241" s="127"/>
    </row>
    <row r="242" s="9" customFormat="1" ht="20" customHeight="1" spans="1:30">
      <c r="A242" s="23">
        <f t="shared" si="45"/>
        <v>239</v>
      </c>
      <c r="B242" s="39" t="s">
        <v>143</v>
      </c>
      <c r="C242" s="29" t="s">
        <v>563</v>
      </c>
      <c r="D242" s="30" t="s">
        <v>564</v>
      </c>
      <c r="E242" s="24">
        <v>3245.4</v>
      </c>
      <c r="F242" s="24">
        <f>VLOOKUP(C242,'[1]9月'!$B:$Q,16,0)</f>
        <v>3245.4</v>
      </c>
      <c r="G242" s="24">
        <v>3245.4</v>
      </c>
      <c r="H242" s="27">
        <v>5228.42</v>
      </c>
      <c r="I242" s="27">
        <v>108</v>
      </c>
      <c r="J242" s="27">
        <v>0</v>
      </c>
      <c r="K242" s="34">
        <f t="shared" si="46"/>
        <v>58.4172</v>
      </c>
      <c r="L242" s="35">
        <f t="shared" si="47"/>
        <v>519.264</v>
      </c>
      <c r="M242" s="24">
        <f t="shared" si="48"/>
        <v>22.7178</v>
      </c>
      <c r="N242" s="27">
        <f t="shared" si="49"/>
        <v>418.27</v>
      </c>
      <c r="O242" s="27">
        <f t="shared" si="56"/>
        <v>54</v>
      </c>
      <c r="P242" s="27">
        <f t="shared" si="50"/>
        <v>0</v>
      </c>
      <c r="Q242" s="27">
        <f t="shared" si="57"/>
        <v>1072.669</v>
      </c>
      <c r="R242" s="24">
        <v>0</v>
      </c>
      <c r="S242" s="24">
        <f t="shared" si="51"/>
        <v>259.63</v>
      </c>
      <c r="T242" s="24">
        <f t="shared" si="52"/>
        <v>9.74</v>
      </c>
      <c r="U242" s="27">
        <f t="shared" si="53"/>
        <v>104.57</v>
      </c>
      <c r="V242" s="27">
        <f t="shared" si="58"/>
        <v>54</v>
      </c>
      <c r="W242" s="27">
        <f t="shared" si="54"/>
        <v>0</v>
      </c>
      <c r="X242" s="24">
        <f t="shared" si="59"/>
        <v>427.94</v>
      </c>
      <c r="Y242" s="24">
        <f t="shared" si="55"/>
        <v>1500.609</v>
      </c>
      <c r="Z242" s="24"/>
      <c r="AD242" s="127"/>
    </row>
    <row r="243" s="9" customFormat="1" ht="20" customHeight="1" spans="1:30">
      <c r="A243" s="23">
        <f t="shared" si="45"/>
        <v>240</v>
      </c>
      <c r="B243" s="39" t="s">
        <v>143</v>
      </c>
      <c r="C243" s="29" t="s">
        <v>565</v>
      </c>
      <c r="D243" s="30" t="s">
        <v>566</v>
      </c>
      <c r="E243" s="24">
        <v>3245.4</v>
      </c>
      <c r="F243" s="24">
        <f>VLOOKUP(C243,'[1]9月'!$B:$Q,16,0)</f>
        <v>3245.4</v>
      </c>
      <c r="G243" s="24">
        <v>3245.4</v>
      </c>
      <c r="H243" s="27">
        <v>5228.42</v>
      </c>
      <c r="I243" s="27">
        <v>108</v>
      </c>
      <c r="J243" s="27">
        <v>1790</v>
      </c>
      <c r="K243" s="34">
        <f t="shared" si="46"/>
        <v>58.4172</v>
      </c>
      <c r="L243" s="35">
        <f t="shared" si="47"/>
        <v>519.264</v>
      </c>
      <c r="M243" s="24">
        <f t="shared" si="48"/>
        <v>22.7178</v>
      </c>
      <c r="N243" s="27">
        <f t="shared" si="49"/>
        <v>418.27</v>
      </c>
      <c r="O243" s="27">
        <f t="shared" si="56"/>
        <v>54</v>
      </c>
      <c r="P243" s="27">
        <f t="shared" si="50"/>
        <v>89.5</v>
      </c>
      <c r="Q243" s="27">
        <f t="shared" si="57"/>
        <v>1162.169</v>
      </c>
      <c r="R243" s="24">
        <v>0</v>
      </c>
      <c r="S243" s="24">
        <f t="shared" si="51"/>
        <v>259.63</v>
      </c>
      <c r="T243" s="24">
        <f t="shared" si="52"/>
        <v>9.74</v>
      </c>
      <c r="U243" s="27">
        <f t="shared" si="53"/>
        <v>104.57</v>
      </c>
      <c r="V243" s="27">
        <f t="shared" si="58"/>
        <v>54</v>
      </c>
      <c r="W243" s="27">
        <f t="shared" si="54"/>
        <v>89.5</v>
      </c>
      <c r="X243" s="24">
        <f t="shared" si="59"/>
        <v>517.44</v>
      </c>
      <c r="Y243" s="24">
        <f t="shared" si="55"/>
        <v>1679.609</v>
      </c>
      <c r="Z243" s="24"/>
      <c r="AD243" s="127"/>
    </row>
    <row r="244" s="9" customFormat="1" ht="20" customHeight="1" spans="1:30">
      <c r="A244" s="23">
        <f t="shared" si="45"/>
        <v>241</v>
      </c>
      <c r="B244" s="39" t="s">
        <v>143</v>
      </c>
      <c r="C244" s="29" t="s">
        <v>567</v>
      </c>
      <c r="D244" s="30" t="s">
        <v>568</v>
      </c>
      <c r="E244" s="24">
        <v>3245.4</v>
      </c>
      <c r="F244" s="24">
        <f>VLOOKUP(C244,'[1]9月'!$B:$Q,16,0)</f>
        <v>3245.4</v>
      </c>
      <c r="G244" s="24">
        <v>3245.4</v>
      </c>
      <c r="H244" s="27">
        <v>5228.42</v>
      </c>
      <c r="I244" s="27">
        <v>108</v>
      </c>
      <c r="J244" s="27">
        <v>1790</v>
      </c>
      <c r="K244" s="34">
        <f t="shared" si="46"/>
        <v>58.4172</v>
      </c>
      <c r="L244" s="35">
        <f t="shared" si="47"/>
        <v>519.264</v>
      </c>
      <c r="M244" s="24">
        <f t="shared" si="48"/>
        <v>22.7178</v>
      </c>
      <c r="N244" s="27">
        <f t="shared" si="49"/>
        <v>418.27</v>
      </c>
      <c r="O244" s="27">
        <f t="shared" si="56"/>
        <v>54</v>
      </c>
      <c r="P244" s="27">
        <f t="shared" si="50"/>
        <v>89.5</v>
      </c>
      <c r="Q244" s="27">
        <f t="shared" si="57"/>
        <v>1162.169</v>
      </c>
      <c r="R244" s="24">
        <v>0</v>
      </c>
      <c r="S244" s="24">
        <f t="shared" si="51"/>
        <v>259.63</v>
      </c>
      <c r="T244" s="24">
        <f t="shared" si="52"/>
        <v>9.74</v>
      </c>
      <c r="U244" s="27">
        <f t="shared" si="53"/>
        <v>104.57</v>
      </c>
      <c r="V244" s="27">
        <f t="shared" si="58"/>
        <v>54</v>
      </c>
      <c r="W244" s="27">
        <f t="shared" si="54"/>
        <v>89.5</v>
      </c>
      <c r="X244" s="24">
        <f t="shared" si="59"/>
        <v>517.44</v>
      </c>
      <c r="Y244" s="24">
        <f t="shared" si="55"/>
        <v>1679.609</v>
      </c>
      <c r="Z244" s="24"/>
      <c r="AD244" s="127"/>
    </row>
    <row r="245" s="9" customFormat="1" ht="20" customHeight="1" spans="1:30">
      <c r="A245" s="23">
        <f t="shared" si="45"/>
        <v>242</v>
      </c>
      <c r="B245" s="39" t="s">
        <v>143</v>
      </c>
      <c r="C245" s="29" t="s">
        <v>569</v>
      </c>
      <c r="D245" s="30" t="s">
        <v>570</v>
      </c>
      <c r="E245" s="24">
        <v>3245.4</v>
      </c>
      <c r="F245" s="24">
        <f>VLOOKUP(C245,'[1]9月'!$B:$Q,16,0)</f>
        <v>3245.4</v>
      </c>
      <c r="G245" s="24">
        <v>3245.4</v>
      </c>
      <c r="H245" s="27">
        <v>5228.42</v>
      </c>
      <c r="I245" s="27">
        <v>108</v>
      </c>
      <c r="J245" s="27">
        <v>1790</v>
      </c>
      <c r="K245" s="34">
        <f t="shared" si="46"/>
        <v>58.4172</v>
      </c>
      <c r="L245" s="35">
        <f t="shared" si="47"/>
        <v>519.264</v>
      </c>
      <c r="M245" s="24">
        <f t="shared" si="48"/>
        <v>22.7178</v>
      </c>
      <c r="N245" s="27">
        <f t="shared" si="49"/>
        <v>418.27</v>
      </c>
      <c r="O245" s="27">
        <f t="shared" si="56"/>
        <v>54</v>
      </c>
      <c r="P245" s="27">
        <f t="shared" si="50"/>
        <v>89.5</v>
      </c>
      <c r="Q245" s="27">
        <f t="shared" si="57"/>
        <v>1162.169</v>
      </c>
      <c r="R245" s="24">
        <v>0</v>
      </c>
      <c r="S245" s="24">
        <f t="shared" si="51"/>
        <v>259.63</v>
      </c>
      <c r="T245" s="24">
        <f t="shared" si="52"/>
        <v>9.74</v>
      </c>
      <c r="U245" s="27">
        <f t="shared" si="53"/>
        <v>104.57</v>
      </c>
      <c r="V245" s="27">
        <f t="shared" si="58"/>
        <v>54</v>
      </c>
      <c r="W245" s="27">
        <f t="shared" si="54"/>
        <v>89.5</v>
      </c>
      <c r="X245" s="24">
        <f t="shared" si="59"/>
        <v>517.44</v>
      </c>
      <c r="Y245" s="24">
        <f t="shared" si="55"/>
        <v>1679.609</v>
      </c>
      <c r="Z245" s="24"/>
      <c r="AD245" s="127"/>
    </row>
    <row r="246" s="9" customFormat="1" ht="20" customHeight="1" spans="1:30">
      <c r="A246" s="23">
        <f t="shared" si="45"/>
        <v>243</v>
      </c>
      <c r="B246" s="39" t="s">
        <v>143</v>
      </c>
      <c r="C246" s="29" t="s">
        <v>571</v>
      </c>
      <c r="D246" s="30" t="s">
        <v>572</v>
      </c>
      <c r="E246" s="24">
        <v>3245.4</v>
      </c>
      <c r="F246" s="24">
        <v>3245.4</v>
      </c>
      <c r="G246" s="24">
        <v>3245.4</v>
      </c>
      <c r="H246" s="27">
        <v>5228.42</v>
      </c>
      <c r="I246" s="27">
        <v>108</v>
      </c>
      <c r="J246" s="27">
        <v>1790</v>
      </c>
      <c r="K246" s="34">
        <f t="shared" si="46"/>
        <v>58.4172</v>
      </c>
      <c r="L246" s="35">
        <f t="shared" si="47"/>
        <v>519.264</v>
      </c>
      <c r="M246" s="24">
        <f t="shared" si="48"/>
        <v>22.7178</v>
      </c>
      <c r="N246" s="27">
        <f t="shared" si="49"/>
        <v>418.27</v>
      </c>
      <c r="O246" s="27">
        <f t="shared" si="56"/>
        <v>54</v>
      </c>
      <c r="P246" s="27">
        <f t="shared" si="50"/>
        <v>89.5</v>
      </c>
      <c r="Q246" s="27">
        <f t="shared" si="57"/>
        <v>1162.169</v>
      </c>
      <c r="R246" s="24">
        <v>0</v>
      </c>
      <c r="S246" s="24">
        <f t="shared" si="51"/>
        <v>259.63</v>
      </c>
      <c r="T246" s="24">
        <f t="shared" si="52"/>
        <v>9.74</v>
      </c>
      <c r="U246" s="27">
        <f t="shared" si="53"/>
        <v>104.57</v>
      </c>
      <c r="V246" s="27">
        <f t="shared" si="58"/>
        <v>54</v>
      </c>
      <c r="W246" s="27">
        <f t="shared" si="54"/>
        <v>89.5</v>
      </c>
      <c r="X246" s="24">
        <f t="shared" si="59"/>
        <v>517.44</v>
      </c>
      <c r="Y246" s="24">
        <f t="shared" si="55"/>
        <v>1679.609</v>
      </c>
      <c r="Z246" s="24"/>
      <c r="AD246" s="127"/>
    </row>
    <row r="247" s="9" customFormat="1" ht="20" customHeight="1" spans="1:30">
      <c r="A247" s="23">
        <f t="shared" si="45"/>
        <v>244</v>
      </c>
      <c r="B247" s="39" t="s">
        <v>143</v>
      </c>
      <c r="C247" s="29" t="s">
        <v>573</v>
      </c>
      <c r="D247" s="30" t="s">
        <v>574</v>
      </c>
      <c r="E247" s="24">
        <v>3245.4</v>
      </c>
      <c r="F247" s="24">
        <f>VLOOKUP(C247,'[1]9月'!$B:$Q,16,0)</f>
        <v>3245.4</v>
      </c>
      <c r="G247" s="24">
        <v>3245.4</v>
      </c>
      <c r="H247" s="27">
        <v>5228.42</v>
      </c>
      <c r="I247" s="27">
        <v>108</v>
      </c>
      <c r="J247" s="27">
        <v>1790</v>
      </c>
      <c r="K247" s="34">
        <f t="shared" si="46"/>
        <v>58.4172</v>
      </c>
      <c r="L247" s="35">
        <f t="shared" si="47"/>
        <v>519.264</v>
      </c>
      <c r="M247" s="24">
        <f t="shared" si="48"/>
        <v>22.7178</v>
      </c>
      <c r="N247" s="27">
        <f t="shared" si="49"/>
        <v>418.27</v>
      </c>
      <c r="O247" s="27">
        <f t="shared" si="56"/>
        <v>54</v>
      </c>
      <c r="P247" s="27">
        <f t="shared" si="50"/>
        <v>89.5</v>
      </c>
      <c r="Q247" s="27">
        <f t="shared" si="57"/>
        <v>1162.169</v>
      </c>
      <c r="R247" s="24">
        <v>0</v>
      </c>
      <c r="S247" s="24">
        <f t="shared" si="51"/>
        <v>259.63</v>
      </c>
      <c r="T247" s="24">
        <f t="shared" si="52"/>
        <v>9.74</v>
      </c>
      <c r="U247" s="27">
        <f t="shared" si="53"/>
        <v>104.57</v>
      </c>
      <c r="V247" s="27">
        <f t="shared" si="58"/>
        <v>54</v>
      </c>
      <c r="W247" s="27">
        <f t="shared" si="54"/>
        <v>89.5</v>
      </c>
      <c r="X247" s="24">
        <f t="shared" si="59"/>
        <v>517.44</v>
      </c>
      <c r="Y247" s="24">
        <f t="shared" si="55"/>
        <v>1679.609</v>
      </c>
      <c r="Z247" s="24"/>
      <c r="AD247" s="127"/>
    </row>
    <row r="248" s="9" customFormat="1" ht="20" customHeight="1" spans="1:30">
      <c r="A248" s="23">
        <f t="shared" si="45"/>
        <v>245</v>
      </c>
      <c r="B248" s="39" t="s">
        <v>143</v>
      </c>
      <c r="C248" s="29" t="s">
        <v>575</v>
      </c>
      <c r="D248" s="30" t="s">
        <v>576</v>
      </c>
      <c r="E248" s="24">
        <v>3245.4</v>
      </c>
      <c r="F248" s="24">
        <f>VLOOKUP(C248,'[1]9月'!$B:$Q,16,0)</f>
        <v>3245.4</v>
      </c>
      <c r="G248" s="24">
        <v>3245.4</v>
      </c>
      <c r="H248" s="27">
        <v>5228.42</v>
      </c>
      <c r="I248" s="27">
        <v>108</v>
      </c>
      <c r="J248" s="27">
        <v>1790</v>
      </c>
      <c r="K248" s="34">
        <f t="shared" si="46"/>
        <v>58.4172</v>
      </c>
      <c r="L248" s="35">
        <f t="shared" si="47"/>
        <v>519.264</v>
      </c>
      <c r="M248" s="24">
        <f t="shared" si="48"/>
        <v>22.7178</v>
      </c>
      <c r="N248" s="27">
        <f t="shared" si="49"/>
        <v>418.27</v>
      </c>
      <c r="O248" s="27">
        <f t="shared" si="56"/>
        <v>54</v>
      </c>
      <c r="P248" s="27">
        <f t="shared" si="50"/>
        <v>89.5</v>
      </c>
      <c r="Q248" s="27">
        <f t="shared" si="57"/>
        <v>1162.169</v>
      </c>
      <c r="R248" s="24">
        <v>0</v>
      </c>
      <c r="S248" s="24">
        <f t="shared" si="51"/>
        <v>259.63</v>
      </c>
      <c r="T248" s="24">
        <f t="shared" si="52"/>
        <v>9.74</v>
      </c>
      <c r="U248" s="27">
        <f t="shared" si="53"/>
        <v>104.57</v>
      </c>
      <c r="V248" s="27">
        <f t="shared" si="58"/>
        <v>54</v>
      </c>
      <c r="W248" s="27">
        <f t="shared" si="54"/>
        <v>89.5</v>
      </c>
      <c r="X248" s="24">
        <f t="shared" si="59"/>
        <v>517.44</v>
      </c>
      <c r="Y248" s="24">
        <f t="shared" si="55"/>
        <v>1679.609</v>
      </c>
      <c r="Z248" s="24"/>
      <c r="AD248" s="127"/>
    </row>
    <row r="249" s="9" customFormat="1" ht="20" customHeight="1" spans="1:30">
      <c r="A249" s="23">
        <f t="shared" si="45"/>
        <v>246</v>
      </c>
      <c r="B249" s="39" t="s">
        <v>143</v>
      </c>
      <c r="C249" s="29" t="s">
        <v>577</v>
      </c>
      <c r="D249" s="30" t="s">
        <v>578</v>
      </c>
      <c r="E249" s="24">
        <v>3245.4</v>
      </c>
      <c r="F249" s="24">
        <f>VLOOKUP(C249,'[1]9月'!$B:$Q,16,0)</f>
        <v>3245.4</v>
      </c>
      <c r="G249" s="24">
        <v>3245.4</v>
      </c>
      <c r="H249" s="27">
        <v>5228.42</v>
      </c>
      <c r="I249" s="27">
        <v>108</v>
      </c>
      <c r="J249" s="27">
        <v>1790</v>
      </c>
      <c r="K249" s="34">
        <f t="shared" si="46"/>
        <v>58.4172</v>
      </c>
      <c r="L249" s="35">
        <f t="shared" si="47"/>
        <v>519.264</v>
      </c>
      <c r="M249" s="24">
        <f t="shared" si="48"/>
        <v>22.7178</v>
      </c>
      <c r="N249" s="27">
        <f t="shared" si="49"/>
        <v>418.27</v>
      </c>
      <c r="O249" s="27">
        <f t="shared" si="56"/>
        <v>54</v>
      </c>
      <c r="P249" s="27">
        <f t="shared" si="50"/>
        <v>89.5</v>
      </c>
      <c r="Q249" s="27">
        <f t="shared" si="57"/>
        <v>1162.169</v>
      </c>
      <c r="R249" s="24">
        <v>0</v>
      </c>
      <c r="S249" s="24">
        <f t="shared" si="51"/>
        <v>259.63</v>
      </c>
      <c r="T249" s="24">
        <f t="shared" si="52"/>
        <v>9.74</v>
      </c>
      <c r="U249" s="27">
        <f t="shared" si="53"/>
        <v>104.57</v>
      </c>
      <c r="V249" s="27">
        <f t="shared" si="58"/>
        <v>54</v>
      </c>
      <c r="W249" s="27">
        <f t="shared" si="54"/>
        <v>89.5</v>
      </c>
      <c r="X249" s="24">
        <f t="shared" si="59"/>
        <v>517.44</v>
      </c>
      <c r="Y249" s="24">
        <f t="shared" si="55"/>
        <v>1679.609</v>
      </c>
      <c r="Z249" s="24"/>
      <c r="AD249" s="127"/>
    </row>
    <row r="250" s="9" customFormat="1" ht="20" customHeight="1" spans="1:30">
      <c r="A250" s="23">
        <f t="shared" si="45"/>
        <v>247</v>
      </c>
      <c r="B250" s="39" t="s">
        <v>143</v>
      </c>
      <c r="C250" s="29" t="s">
        <v>579</v>
      </c>
      <c r="D250" s="28" t="s">
        <v>580</v>
      </c>
      <c r="E250" s="24">
        <v>3245.4</v>
      </c>
      <c r="F250" s="24">
        <f>VLOOKUP(C250,'[1]9月'!$B:$Q,16,0)</f>
        <v>3245.4</v>
      </c>
      <c r="G250" s="24">
        <v>3245.4</v>
      </c>
      <c r="H250" s="27">
        <v>5228.42</v>
      </c>
      <c r="I250" s="27">
        <v>108</v>
      </c>
      <c r="J250" s="27">
        <v>1790</v>
      </c>
      <c r="K250" s="34">
        <f t="shared" si="46"/>
        <v>58.4172</v>
      </c>
      <c r="L250" s="35">
        <f t="shared" si="47"/>
        <v>519.264</v>
      </c>
      <c r="M250" s="24">
        <f t="shared" si="48"/>
        <v>22.7178</v>
      </c>
      <c r="N250" s="27">
        <f t="shared" si="49"/>
        <v>418.27</v>
      </c>
      <c r="O250" s="27">
        <f t="shared" si="56"/>
        <v>54</v>
      </c>
      <c r="P250" s="27">
        <f t="shared" si="50"/>
        <v>89.5</v>
      </c>
      <c r="Q250" s="27">
        <f t="shared" si="57"/>
        <v>1162.169</v>
      </c>
      <c r="R250" s="24">
        <v>0</v>
      </c>
      <c r="S250" s="24">
        <f t="shared" si="51"/>
        <v>259.63</v>
      </c>
      <c r="T250" s="24">
        <f t="shared" si="52"/>
        <v>9.74</v>
      </c>
      <c r="U250" s="27">
        <f t="shared" si="53"/>
        <v>104.57</v>
      </c>
      <c r="V250" s="27">
        <f t="shared" si="58"/>
        <v>54</v>
      </c>
      <c r="W250" s="27">
        <f t="shared" si="54"/>
        <v>89.5</v>
      </c>
      <c r="X250" s="24">
        <f t="shared" si="59"/>
        <v>517.44</v>
      </c>
      <c r="Y250" s="24">
        <f t="shared" si="55"/>
        <v>1679.609</v>
      </c>
      <c r="Z250" s="24"/>
      <c r="AD250" s="127"/>
    </row>
    <row r="251" s="9" customFormat="1" ht="20" customHeight="1" spans="1:30">
      <c r="A251" s="23">
        <f t="shared" si="45"/>
        <v>248</v>
      </c>
      <c r="B251" s="39" t="s">
        <v>143</v>
      </c>
      <c r="C251" s="29" t="s">
        <v>581</v>
      </c>
      <c r="D251" s="28" t="s">
        <v>582</v>
      </c>
      <c r="E251" s="24">
        <v>3245.4</v>
      </c>
      <c r="F251" s="24">
        <f>VLOOKUP(C251,'[1]9月'!$B:$Q,16,0)</f>
        <v>3245.4</v>
      </c>
      <c r="G251" s="24">
        <v>3245.4</v>
      </c>
      <c r="H251" s="27">
        <v>5228.42</v>
      </c>
      <c r="I251" s="27">
        <v>108</v>
      </c>
      <c r="J251" s="27">
        <v>1790</v>
      </c>
      <c r="K251" s="34">
        <f t="shared" si="46"/>
        <v>58.4172</v>
      </c>
      <c r="L251" s="35">
        <f t="shared" si="47"/>
        <v>519.264</v>
      </c>
      <c r="M251" s="24">
        <f t="shared" si="48"/>
        <v>22.7178</v>
      </c>
      <c r="N251" s="27">
        <f t="shared" si="49"/>
        <v>418.27</v>
      </c>
      <c r="O251" s="27">
        <f t="shared" si="56"/>
        <v>54</v>
      </c>
      <c r="P251" s="27">
        <f t="shared" si="50"/>
        <v>89.5</v>
      </c>
      <c r="Q251" s="27">
        <f t="shared" si="57"/>
        <v>1162.169</v>
      </c>
      <c r="R251" s="24">
        <v>0</v>
      </c>
      <c r="S251" s="24">
        <f t="shared" si="51"/>
        <v>259.63</v>
      </c>
      <c r="T251" s="24">
        <f t="shared" si="52"/>
        <v>9.74</v>
      </c>
      <c r="U251" s="27">
        <f t="shared" si="53"/>
        <v>104.57</v>
      </c>
      <c r="V251" s="27">
        <f t="shared" si="58"/>
        <v>54</v>
      </c>
      <c r="W251" s="27">
        <f t="shared" si="54"/>
        <v>89.5</v>
      </c>
      <c r="X251" s="24">
        <f t="shared" si="59"/>
        <v>517.44</v>
      </c>
      <c r="Y251" s="24">
        <f t="shared" si="55"/>
        <v>1679.609</v>
      </c>
      <c r="Z251" s="24"/>
      <c r="AD251" s="127"/>
    </row>
    <row r="252" s="9" customFormat="1" ht="20" customHeight="1" spans="1:30">
      <c r="A252" s="23">
        <f t="shared" si="45"/>
        <v>249</v>
      </c>
      <c r="B252" s="39" t="s">
        <v>143</v>
      </c>
      <c r="C252" s="29" t="s">
        <v>583</v>
      </c>
      <c r="D252" s="28" t="s">
        <v>584</v>
      </c>
      <c r="E252" s="24">
        <v>3245.4</v>
      </c>
      <c r="F252" s="24">
        <f>VLOOKUP(C252,'[1]9月'!$B:$Q,16,0)</f>
        <v>3245.4</v>
      </c>
      <c r="G252" s="24">
        <v>3245.4</v>
      </c>
      <c r="H252" s="27">
        <v>5228.42</v>
      </c>
      <c r="I252" s="27">
        <v>108</v>
      </c>
      <c r="J252" s="27">
        <v>0</v>
      </c>
      <c r="K252" s="34">
        <f t="shared" si="46"/>
        <v>58.4172</v>
      </c>
      <c r="L252" s="35">
        <f t="shared" si="47"/>
        <v>519.264</v>
      </c>
      <c r="M252" s="24">
        <f t="shared" si="48"/>
        <v>22.7178</v>
      </c>
      <c r="N252" s="27">
        <f t="shared" si="49"/>
        <v>418.27</v>
      </c>
      <c r="O252" s="27">
        <f t="shared" si="56"/>
        <v>54</v>
      </c>
      <c r="P252" s="27">
        <f t="shared" si="50"/>
        <v>0</v>
      </c>
      <c r="Q252" s="27">
        <f t="shared" si="57"/>
        <v>1072.669</v>
      </c>
      <c r="R252" s="24">
        <v>0</v>
      </c>
      <c r="S252" s="24">
        <f t="shared" si="51"/>
        <v>259.63</v>
      </c>
      <c r="T252" s="24">
        <f t="shared" si="52"/>
        <v>9.74</v>
      </c>
      <c r="U252" s="27">
        <f t="shared" si="53"/>
        <v>104.57</v>
      </c>
      <c r="V252" s="27">
        <f t="shared" si="58"/>
        <v>54</v>
      </c>
      <c r="W252" s="27">
        <f t="shared" si="54"/>
        <v>0</v>
      </c>
      <c r="X252" s="24">
        <f t="shared" si="59"/>
        <v>427.94</v>
      </c>
      <c r="Y252" s="24">
        <f t="shared" si="55"/>
        <v>1500.609</v>
      </c>
      <c r="Z252" s="24"/>
      <c r="AD252" s="127"/>
    </row>
    <row r="253" s="9" customFormat="1" ht="20" customHeight="1" spans="1:30">
      <c r="A253" s="23">
        <f t="shared" si="45"/>
        <v>250</v>
      </c>
      <c r="B253" s="39" t="s">
        <v>143</v>
      </c>
      <c r="C253" s="29" t="s">
        <v>585</v>
      </c>
      <c r="D253" s="28" t="s">
        <v>586</v>
      </c>
      <c r="E253" s="24">
        <v>3245.4</v>
      </c>
      <c r="F253" s="24">
        <f>VLOOKUP(C253,'[1]9月'!$B:$Q,16,0)</f>
        <v>3245.4</v>
      </c>
      <c r="G253" s="24">
        <v>3245.4</v>
      </c>
      <c r="H253" s="27">
        <v>5228.42</v>
      </c>
      <c r="I253" s="27">
        <v>108</v>
      </c>
      <c r="J253" s="27">
        <v>1790</v>
      </c>
      <c r="K253" s="34">
        <f t="shared" si="46"/>
        <v>58.4172</v>
      </c>
      <c r="L253" s="35">
        <f t="shared" si="47"/>
        <v>519.264</v>
      </c>
      <c r="M253" s="24">
        <f t="shared" si="48"/>
        <v>22.7178</v>
      </c>
      <c r="N253" s="27">
        <f t="shared" si="49"/>
        <v>418.27</v>
      </c>
      <c r="O253" s="27">
        <f t="shared" si="56"/>
        <v>54</v>
      </c>
      <c r="P253" s="27">
        <f t="shared" si="50"/>
        <v>89.5</v>
      </c>
      <c r="Q253" s="27">
        <f t="shared" si="57"/>
        <v>1162.169</v>
      </c>
      <c r="R253" s="24">
        <v>0</v>
      </c>
      <c r="S253" s="24">
        <f t="shared" si="51"/>
        <v>259.63</v>
      </c>
      <c r="T253" s="24">
        <f t="shared" si="52"/>
        <v>9.74</v>
      </c>
      <c r="U253" s="27">
        <f t="shared" si="53"/>
        <v>104.57</v>
      </c>
      <c r="V253" s="27">
        <f t="shared" si="58"/>
        <v>54</v>
      </c>
      <c r="W253" s="27">
        <f t="shared" si="54"/>
        <v>89.5</v>
      </c>
      <c r="X253" s="24">
        <f t="shared" si="59"/>
        <v>517.44</v>
      </c>
      <c r="Y253" s="24">
        <f t="shared" si="55"/>
        <v>1679.609</v>
      </c>
      <c r="Z253" s="24"/>
      <c r="AD253" s="127"/>
    </row>
    <row r="254" s="9" customFormat="1" ht="20" customHeight="1" spans="1:30">
      <c r="A254" s="23">
        <f t="shared" si="45"/>
        <v>251</v>
      </c>
      <c r="B254" s="39" t="s">
        <v>143</v>
      </c>
      <c r="C254" s="29" t="s">
        <v>587</v>
      </c>
      <c r="D254" s="28" t="s">
        <v>588</v>
      </c>
      <c r="E254" s="24">
        <v>3245.4</v>
      </c>
      <c r="F254" s="24">
        <v>3245.4</v>
      </c>
      <c r="G254" s="24">
        <v>3245.4</v>
      </c>
      <c r="H254" s="27">
        <v>5228.42</v>
      </c>
      <c r="I254" s="27">
        <v>108</v>
      </c>
      <c r="J254" s="27">
        <v>1790</v>
      </c>
      <c r="K254" s="34">
        <f t="shared" si="46"/>
        <v>58.4172</v>
      </c>
      <c r="L254" s="35">
        <f t="shared" si="47"/>
        <v>519.264</v>
      </c>
      <c r="M254" s="24">
        <f t="shared" si="48"/>
        <v>22.7178</v>
      </c>
      <c r="N254" s="27">
        <f t="shared" si="49"/>
        <v>418.27</v>
      </c>
      <c r="O254" s="27">
        <f t="shared" si="56"/>
        <v>54</v>
      </c>
      <c r="P254" s="27">
        <f t="shared" si="50"/>
        <v>89.5</v>
      </c>
      <c r="Q254" s="27">
        <f t="shared" si="57"/>
        <v>1162.169</v>
      </c>
      <c r="R254" s="24">
        <v>0</v>
      </c>
      <c r="S254" s="24">
        <f t="shared" si="51"/>
        <v>259.63</v>
      </c>
      <c r="T254" s="24">
        <f t="shared" si="52"/>
        <v>9.74</v>
      </c>
      <c r="U254" s="27">
        <f t="shared" si="53"/>
        <v>104.57</v>
      </c>
      <c r="V254" s="27">
        <f t="shared" si="58"/>
        <v>54</v>
      </c>
      <c r="W254" s="27">
        <f t="shared" si="54"/>
        <v>89.5</v>
      </c>
      <c r="X254" s="24">
        <f t="shared" si="59"/>
        <v>517.44</v>
      </c>
      <c r="Y254" s="24">
        <f t="shared" si="55"/>
        <v>1679.609</v>
      </c>
      <c r="Z254" s="24"/>
      <c r="AD254" s="127"/>
    </row>
    <row r="255" s="9" customFormat="1" ht="20" customHeight="1" spans="1:30">
      <c r="A255" s="23">
        <f t="shared" si="45"/>
        <v>252</v>
      </c>
      <c r="B255" s="39" t="s">
        <v>76</v>
      </c>
      <c r="C255" s="29" t="s">
        <v>589</v>
      </c>
      <c r="D255" s="28" t="s">
        <v>590</v>
      </c>
      <c r="E255" s="24">
        <v>3245.4</v>
      </c>
      <c r="F255" s="24">
        <v>3245.4</v>
      </c>
      <c r="G255" s="24">
        <v>3245.4</v>
      </c>
      <c r="H255" s="27">
        <v>5228.42</v>
      </c>
      <c r="I255" s="27">
        <v>108</v>
      </c>
      <c r="J255" s="36">
        <v>0</v>
      </c>
      <c r="K255" s="34">
        <f t="shared" si="46"/>
        <v>58.4172</v>
      </c>
      <c r="L255" s="35">
        <f t="shared" si="47"/>
        <v>519.264</v>
      </c>
      <c r="M255" s="24">
        <f t="shared" si="48"/>
        <v>22.7178</v>
      </c>
      <c r="N255" s="27">
        <f t="shared" si="49"/>
        <v>418.27</v>
      </c>
      <c r="O255" s="27">
        <f t="shared" si="56"/>
        <v>54</v>
      </c>
      <c r="P255" s="27">
        <f t="shared" si="50"/>
        <v>0</v>
      </c>
      <c r="Q255" s="27">
        <f t="shared" si="57"/>
        <v>1072.669</v>
      </c>
      <c r="R255" s="24">
        <v>0</v>
      </c>
      <c r="S255" s="24">
        <f t="shared" si="51"/>
        <v>259.63</v>
      </c>
      <c r="T255" s="24">
        <f t="shared" si="52"/>
        <v>9.74</v>
      </c>
      <c r="U255" s="27">
        <f t="shared" si="53"/>
        <v>104.57</v>
      </c>
      <c r="V255" s="27">
        <f t="shared" si="58"/>
        <v>54</v>
      </c>
      <c r="W255" s="27">
        <f t="shared" si="54"/>
        <v>0</v>
      </c>
      <c r="X255" s="24">
        <f t="shared" si="59"/>
        <v>427.94</v>
      </c>
      <c r="Y255" s="24">
        <f t="shared" si="55"/>
        <v>1500.609</v>
      </c>
      <c r="Z255" s="24"/>
      <c r="AD255" s="127"/>
    </row>
    <row r="256" s="9" customFormat="1" ht="20" customHeight="1" spans="1:30">
      <c r="A256" s="23">
        <f t="shared" si="45"/>
        <v>253</v>
      </c>
      <c r="B256" s="39" t="s">
        <v>137</v>
      </c>
      <c r="C256" s="29" t="s">
        <v>591</v>
      </c>
      <c r="D256" s="28" t="s">
        <v>592</v>
      </c>
      <c r="E256" s="24">
        <v>3245.4</v>
      </c>
      <c r="F256" s="24">
        <v>3245.4</v>
      </c>
      <c r="G256" s="24">
        <v>3245.4</v>
      </c>
      <c r="H256" s="27">
        <v>5228.42</v>
      </c>
      <c r="I256" s="27">
        <v>108</v>
      </c>
      <c r="J256" s="27">
        <v>0</v>
      </c>
      <c r="K256" s="34">
        <f t="shared" si="46"/>
        <v>58.4172</v>
      </c>
      <c r="L256" s="35">
        <f t="shared" si="47"/>
        <v>519.264</v>
      </c>
      <c r="M256" s="24">
        <f t="shared" si="48"/>
        <v>22.7178</v>
      </c>
      <c r="N256" s="27">
        <f t="shared" si="49"/>
        <v>418.27</v>
      </c>
      <c r="O256" s="27">
        <f t="shared" si="56"/>
        <v>54</v>
      </c>
      <c r="P256" s="27">
        <f t="shared" si="50"/>
        <v>0</v>
      </c>
      <c r="Q256" s="27">
        <f t="shared" si="57"/>
        <v>1072.669</v>
      </c>
      <c r="R256" s="24">
        <v>0</v>
      </c>
      <c r="S256" s="24">
        <f t="shared" si="51"/>
        <v>259.63</v>
      </c>
      <c r="T256" s="24">
        <f t="shared" si="52"/>
        <v>9.74</v>
      </c>
      <c r="U256" s="27">
        <f t="shared" si="53"/>
        <v>104.57</v>
      </c>
      <c r="V256" s="27">
        <f t="shared" si="58"/>
        <v>54</v>
      </c>
      <c r="W256" s="27">
        <f t="shared" si="54"/>
        <v>0</v>
      </c>
      <c r="X256" s="24">
        <f t="shared" si="59"/>
        <v>427.94</v>
      </c>
      <c r="Y256" s="24">
        <f t="shared" si="55"/>
        <v>1500.609</v>
      </c>
      <c r="Z256" s="24"/>
      <c r="AD256" s="127"/>
    </row>
    <row r="257" s="9" customFormat="1" ht="20" customHeight="1" spans="1:30">
      <c r="A257" s="23">
        <f t="shared" si="45"/>
        <v>254</v>
      </c>
      <c r="B257" s="39" t="s">
        <v>146</v>
      </c>
      <c r="C257" s="29" t="s">
        <v>593</v>
      </c>
      <c r="D257" s="267" t="s">
        <v>594</v>
      </c>
      <c r="E257" s="24">
        <v>3245.4</v>
      </c>
      <c r="F257" s="24">
        <v>3245.4</v>
      </c>
      <c r="G257" s="24">
        <v>3245.4</v>
      </c>
      <c r="H257" s="27">
        <v>5228.42</v>
      </c>
      <c r="I257" s="27">
        <v>108</v>
      </c>
      <c r="J257" s="27">
        <v>3180</v>
      </c>
      <c r="K257" s="34">
        <f t="shared" si="46"/>
        <v>58.4172</v>
      </c>
      <c r="L257" s="35">
        <f t="shared" si="47"/>
        <v>519.264</v>
      </c>
      <c r="M257" s="24">
        <f t="shared" si="48"/>
        <v>22.7178</v>
      </c>
      <c r="N257" s="27">
        <f t="shared" si="49"/>
        <v>418.27</v>
      </c>
      <c r="O257" s="27">
        <f t="shared" si="56"/>
        <v>54</v>
      </c>
      <c r="P257" s="27">
        <f t="shared" si="50"/>
        <v>159</v>
      </c>
      <c r="Q257" s="27">
        <f t="shared" si="57"/>
        <v>1231.669</v>
      </c>
      <c r="R257" s="24">
        <v>0</v>
      </c>
      <c r="S257" s="24">
        <f t="shared" si="51"/>
        <v>259.63</v>
      </c>
      <c r="T257" s="24">
        <f t="shared" si="52"/>
        <v>9.74</v>
      </c>
      <c r="U257" s="27">
        <f t="shared" si="53"/>
        <v>104.57</v>
      </c>
      <c r="V257" s="27">
        <f t="shared" si="58"/>
        <v>54</v>
      </c>
      <c r="W257" s="27">
        <f t="shared" si="54"/>
        <v>159</v>
      </c>
      <c r="X257" s="24">
        <f t="shared" si="59"/>
        <v>586.94</v>
      </c>
      <c r="Y257" s="24">
        <f t="shared" si="55"/>
        <v>1818.609</v>
      </c>
      <c r="Z257" s="24"/>
      <c r="AD257" s="127"/>
    </row>
    <row r="258" s="9" customFormat="1" ht="20" customHeight="1" spans="1:30">
      <c r="A258" s="23">
        <f t="shared" si="45"/>
        <v>255</v>
      </c>
      <c r="B258" s="39" t="s">
        <v>76</v>
      </c>
      <c r="C258" s="29" t="s">
        <v>595</v>
      </c>
      <c r="D258" s="28" t="s">
        <v>596</v>
      </c>
      <c r="E258" s="24">
        <v>3245.4</v>
      </c>
      <c r="F258" s="24">
        <v>3245.4</v>
      </c>
      <c r="G258" s="24">
        <v>3245.4</v>
      </c>
      <c r="H258" s="27">
        <v>5228.42</v>
      </c>
      <c r="I258" s="27">
        <v>108</v>
      </c>
      <c r="J258" s="36">
        <v>0</v>
      </c>
      <c r="K258" s="34">
        <f t="shared" si="46"/>
        <v>58.4172</v>
      </c>
      <c r="L258" s="35">
        <f t="shared" si="47"/>
        <v>519.264</v>
      </c>
      <c r="M258" s="24">
        <f t="shared" si="48"/>
        <v>22.7178</v>
      </c>
      <c r="N258" s="27">
        <f t="shared" si="49"/>
        <v>418.27</v>
      </c>
      <c r="O258" s="27">
        <f t="shared" si="56"/>
        <v>54</v>
      </c>
      <c r="P258" s="27">
        <f t="shared" si="50"/>
        <v>0</v>
      </c>
      <c r="Q258" s="27">
        <f t="shared" si="57"/>
        <v>1072.669</v>
      </c>
      <c r="R258" s="24">
        <v>0</v>
      </c>
      <c r="S258" s="24">
        <f t="shared" si="51"/>
        <v>259.63</v>
      </c>
      <c r="T258" s="24">
        <f t="shared" si="52"/>
        <v>9.74</v>
      </c>
      <c r="U258" s="27">
        <f t="shared" si="53"/>
        <v>104.57</v>
      </c>
      <c r="V258" s="27">
        <f t="shared" si="58"/>
        <v>54</v>
      </c>
      <c r="W258" s="27">
        <f t="shared" si="54"/>
        <v>0</v>
      </c>
      <c r="X258" s="24">
        <f t="shared" si="59"/>
        <v>427.94</v>
      </c>
      <c r="Y258" s="24">
        <f t="shared" si="55"/>
        <v>1500.609</v>
      </c>
      <c r="Z258" s="24"/>
      <c r="AD258" s="127"/>
    </row>
    <row r="259" s="9" customFormat="1" ht="20" customHeight="1" spans="1:30">
      <c r="A259" s="23">
        <f t="shared" si="45"/>
        <v>256</v>
      </c>
      <c r="B259" s="39" t="s">
        <v>258</v>
      </c>
      <c r="C259" s="29" t="s">
        <v>597</v>
      </c>
      <c r="D259" s="28" t="s">
        <v>598</v>
      </c>
      <c r="E259" s="24">
        <v>3245.4</v>
      </c>
      <c r="F259" s="24">
        <v>3245.4</v>
      </c>
      <c r="G259" s="24">
        <v>3245.4</v>
      </c>
      <c r="H259" s="27">
        <v>5228.42</v>
      </c>
      <c r="I259" s="27">
        <v>108</v>
      </c>
      <c r="J259" s="27">
        <v>4180</v>
      </c>
      <c r="K259" s="34">
        <f t="shared" si="46"/>
        <v>58.4172</v>
      </c>
      <c r="L259" s="35">
        <f t="shared" si="47"/>
        <v>519.264</v>
      </c>
      <c r="M259" s="24">
        <f t="shared" si="48"/>
        <v>22.7178</v>
      </c>
      <c r="N259" s="27">
        <f t="shared" si="49"/>
        <v>418.27</v>
      </c>
      <c r="O259" s="27">
        <f t="shared" si="56"/>
        <v>54</v>
      </c>
      <c r="P259" s="27">
        <f t="shared" si="50"/>
        <v>209</v>
      </c>
      <c r="Q259" s="27">
        <f t="shared" si="57"/>
        <v>1281.669</v>
      </c>
      <c r="R259" s="24">
        <v>0</v>
      </c>
      <c r="S259" s="24">
        <f t="shared" si="51"/>
        <v>259.63</v>
      </c>
      <c r="T259" s="24">
        <f t="shared" si="52"/>
        <v>9.74</v>
      </c>
      <c r="U259" s="27">
        <f t="shared" si="53"/>
        <v>104.57</v>
      </c>
      <c r="V259" s="27">
        <f t="shared" si="58"/>
        <v>54</v>
      </c>
      <c r="W259" s="27">
        <f t="shared" si="54"/>
        <v>209</v>
      </c>
      <c r="X259" s="24">
        <f t="shared" si="59"/>
        <v>636.94</v>
      </c>
      <c r="Y259" s="24">
        <f t="shared" si="55"/>
        <v>1918.609</v>
      </c>
      <c r="Z259" s="24"/>
      <c r="AD259" s="127"/>
    </row>
    <row r="260" s="9" customFormat="1" ht="20" customHeight="1" spans="1:30">
      <c r="A260" s="23">
        <f t="shared" ref="A260:A323" si="60">ROW()-3</f>
        <v>257</v>
      </c>
      <c r="B260" s="39" t="s">
        <v>293</v>
      </c>
      <c r="C260" s="29" t="s">
        <v>599</v>
      </c>
      <c r="D260" s="28" t="s">
        <v>600</v>
      </c>
      <c r="E260" s="24">
        <v>3245.4</v>
      </c>
      <c r="F260" s="24">
        <v>3245.4</v>
      </c>
      <c r="G260" s="24">
        <v>3245.4</v>
      </c>
      <c r="H260" s="27">
        <v>5228.42</v>
      </c>
      <c r="I260" s="27">
        <v>108</v>
      </c>
      <c r="J260" s="27">
        <v>0</v>
      </c>
      <c r="K260" s="34">
        <f t="shared" ref="K260:K323" si="61">E260*0.018</f>
        <v>58.4172</v>
      </c>
      <c r="L260" s="35">
        <f t="shared" ref="L260:L323" si="62">F260*0.16</f>
        <v>519.264</v>
      </c>
      <c r="M260" s="24">
        <f t="shared" ref="M260:M323" si="63">G260*0.007</f>
        <v>22.7178</v>
      </c>
      <c r="N260" s="27">
        <f t="shared" ref="N260:N323" si="64">ROUND(H260*0.08,2)</f>
        <v>418.27</v>
      </c>
      <c r="O260" s="27">
        <f t="shared" si="56"/>
        <v>54</v>
      </c>
      <c r="P260" s="27">
        <f t="shared" ref="P260:P323" si="65">J260*5%</f>
        <v>0</v>
      </c>
      <c r="Q260" s="27">
        <f t="shared" si="57"/>
        <v>1072.669</v>
      </c>
      <c r="R260" s="24">
        <v>0</v>
      </c>
      <c r="S260" s="24">
        <f t="shared" ref="S260:S323" si="66">ROUND(F260*0.08,2)</f>
        <v>259.63</v>
      </c>
      <c r="T260" s="24">
        <f t="shared" ref="T260:T323" si="67">ROUND(G260*0.003,2)</f>
        <v>9.74</v>
      </c>
      <c r="U260" s="27">
        <f t="shared" ref="U260:U323" si="68">ROUND(H260*0.02,2)</f>
        <v>104.57</v>
      </c>
      <c r="V260" s="27">
        <f t="shared" si="58"/>
        <v>54</v>
      </c>
      <c r="W260" s="27">
        <f t="shared" ref="W260:W323" si="69">J260*5%</f>
        <v>0</v>
      </c>
      <c r="X260" s="24">
        <f t="shared" si="59"/>
        <v>427.94</v>
      </c>
      <c r="Y260" s="24">
        <f t="shared" ref="Y260:Y323" si="70">Q260+X260</f>
        <v>1500.609</v>
      </c>
      <c r="Z260" s="24"/>
      <c r="AD260" s="127"/>
    </row>
    <row r="261" s="9" customFormat="1" ht="20" customHeight="1" spans="1:30">
      <c r="A261" s="23">
        <f t="shared" si="60"/>
        <v>258</v>
      </c>
      <c r="B261" s="39" t="s">
        <v>143</v>
      </c>
      <c r="C261" s="29" t="s">
        <v>601</v>
      </c>
      <c r="D261" s="28" t="s">
        <v>602</v>
      </c>
      <c r="E261" s="24">
        <v>3245.4</v>
      </c>
      <c r="F261" s="24">
        <v>3245.4</v>
      </c>
      <c r="G261" s="24">
        <v>3245.4</v>
      </c>
      <c r="H261" s="27">
        <v>5228.42</v>
      </c>
      <c r="I261" s="27">
        <v>108</v>
      </c>
      <c r="J261" s="27">
        <v>1790</v>
      </c>
      <c r="K261" s="34">
        <f t="shared" si="61"/>
        <v>58.4172</v>
      </c>
      <c r="L261" s="35">
        <f t="shared" si="62"/>
        <v>519.264</v>
      </c>
      <c r="M261" s="24">
        <f t="shared" si="63"/>
        <v>22.7178</v>
      </c>
      <c r="N261" s="27">
        <f t="shared" si="64"/>
        <v>418.27</v>
      </c>
      <c r="O261" s="27">
        <f t="shared" ref="O261:O324" si="71">I261*50%</f>
        <v>54</v>
      </c>
      <c r="P261" s="27">
        <f t="shared" si="65"/>
        <v>89.5</v>
      </c>
      <c r="Q261" s="27">
        <f t="shared" ref="Q261:Q324" si="72">SUM(K261:P261)</f>
        <v>1162.169</v>
      </c>
      <c r="R261" s="24">
        <v>0</v>
      </c>
      <c r="S261" s="24">
        <f t="shared" si="66"/>
        <v>259.63</v>
      </c>
      <c r="T261" s="24">
        <f t="shared" si="67"/>
        <v>9.74</v>
      </c>
      <c r="U261" s="27">
        <f t="shared" si="68"/>
        <v>104.57</v>
      </c>
      <c r="V261" s="27">
        <f t="shared" ref="V261:V324" si="73">I261*50%</f>
        <v>54</v>
      </c>
      <c r="W261" s="27">
        <f t="shared" si="69"/>
        <v>89.5</v>
      </c>
      <c r="X261" s="24">
        <f t="shared" ref="X261:X324" si="74">SUM(R261:W261)</f>
        <v>517.44</v>
      </c>
      <c r="Y261" s="24">
        <f t="shared" si="70"/>
        <v>1679.609</v>
      </c>
      <c r="Z261" s="24"/>
      <c r="AD261" s="127"/>
    </row>
    <row r="262" s="11" customFormat="1" ht="20" customHeight="1" spans="1:30">
      <c r="A262" s="157">
        <f t="shared" si="60"/>
        <v>259</v>
      </c>
      <c r="B262" s="39" t="s">
        <v>140</v>
      </c>
      <c r="C262" s="54" t="s">
        <v>603</v>
      </c>
      <c r="D262" s="183" t="s">
        <v>604</v>
      </c>
      <c r="E262" s="27">
        <v>3820</v>
      </c>
      <c r="F262" s="27">
        <v>3820</v>
      </c>
      <c r="G262" s="27">
        <v>3820</v>
      </c>
      <c r="H262" s="27">
        <v>5228.42</v>
      </c>
      <c r="I262" s="27">
        <v>108</v>
      </c>
      <c r="J262" s="27">
        <v>4180</v>
      </c>
      <c r="K262" s="64">
        <f t="shared" si="61"/>
        <v>68.76</v>
      </c>
      <c r="L262" s="65">
        <f t="shared" si="62"/>
        <v>611.2</v>
      </c>
      <c r="M262" s="27">
        <f t="shared" si="63"/>
        <v>26.74</v>
      </c>
      <c r="N262" s="27">
        <f t="shared" si="64"/>
        <v>418.27</v>
      </c>
      <c r="O262" s="27">
        <f t="shared" si="71"/>
        <v>54</v>
      </c>
      <c r="P262" s="27">
        <f t="shared" si="65"/>
        <v>209</v>
      </c>
      <c r="Q262" s="27">
        <f t="shared" si="72"/>
        <v>1387.97</v>
      </c>
      <c r="R262" s="27">
        <v>0</v>
      </c>
      <c r="S262" s="27">
        <f t="shared" si="66"/>
        <v>305.6</v>
      </c>
      <c r="T262" s="27">
        <f t="shared" si="67"/>
        <v>11.46</v>
      </c>
      <c r="U262" s="27">
        <f t="shared" si="68"/>
        <v>104.57</v>
      </c>
      <c r="V262" s="27">
        <f t="shared" si="73"/>
        <v>54</v>
      </c>
      <c r="W262" s="27">
        <f t="shared" si="69"/>
        <v>209</v>
      </c>
      <c r="X262" s="24">
        <f t="shared" si="74"/>
        <v>684.63</v>
      </c>
      <c r="Y262" s="27">
        <f t="shared" si="70"/>
        <v>2072.6</v>
      </c>
      <c r="Z262" s="27"/>
      <c r="AD262" s="127"/>
    </row>
    <row r="263" s="11" customFormat="1" ht="20" customHeight="1" spans="1:30">
      <c r="A263" s="157">
        <f t="shared" si="60"/>
        <v>260</v>
      </c>
      <c r="B263" s="39" t="s">
        <v>140</v>
      </c>
      <c r="C263" s="54" t="s">
        <v>605</v>
      </c>
      <c r="D263" s="183" t="s">
        <v>606</v>
      </c>
      <c r="E263" s="27">
        <v>3245.4</v>
      </c>
      <c r="F263" s="27">
        <v>3245.5</v>
      </c>
      <c r="G263" s="27">
        <v>3245.4</v>
      </c>
      <c r="H263" s="27">
        <v>5228.42</v>
      </c>
      <c r="I263" s="27">
        <v>108</v>
      </c>
      <c r="J263" s="27">
        <v>0</v>
      </c>
      <c r="K263" s="64">
        <f t="shared" si="61"/>
        <v>58.4172</v>
      </c>
      <c r="L263" s="65">
        <f t="shared" si="62"/>
        <v>519.28</v>
      </c>
      <c r="M263" s="27">
        <f t="shared" si="63"/>
        <v>22.7178</v>
      </c>
      <c r="N263" s="27">
        <f t="shared" si="64"/>
        <v>418.27</v>
      </c>
      <c r="O263" s="27">
        <f t="shared" si="71"/>
        <v>54</v>
      </c>
      <c r="P263" s="27">
        <f t="shared" si="65"/>
        <v>0</v>
      </c>
      <c r="Q263" s="27">
        <f t="shared" si="72"/>
        <v>1072.685</v>
      </c>
      <c r="R263" s="27">
        <v>0</v>
      </c>
      <c r="S263" s="27">
        <f t="shared" si="66"/>
        <v>259.64</v>
      </c>
      <c r="T263" s="27">
        <f t="shared" si="67"/>
        <v>9.74</v>
      </c>
      <c r="U263" s="27">
        <f t="shared" si="68"/>
        <v>104.57</v>
      </c>
      <c r="V263" s="27">
        <f t="shared" si="73"/>
        <v>54</v>
      </c>
      <c r="W263" s="27">
        <f t="shared" si="69"/>
        <v>0</v>
      </c>
      <c r="X263" s="24">
        <f t="shared" si="74"/>
        <v>427.95</v>
      </c>
      <c r="Y263" s="27">
        <f t="shared" si="70"/>
        <v>1500.635</v>
      </c>
      <c r="Z263" s="27"/>
      <c r="AD263" s="127"/>
    </row>
    <row r="264" s="11" customFormat="1" ht="20" customHeight="1" spans="1:30">
      <c r="A264" s="157">
        <f t="shared" si="60"/>
        <v>261</v>
      </c>
      <c r="B264" s="225" t="s">
        <v>140</v>
      </c>
      <c r="C264" s="226" t="s">
        <v>607</v>
      </c>
      <c r="D264" s="227" t="s">
        <v>608</v>
      </c>
      <c r="E264" s="27">
        <v>3245.4</v>
      </c>
      <c r="F264" s="27">
        <v>0</v>
      </c>
      <c r="G264" s="27">
        <v>0</v>
      </c>
      <c r="H264" s="27">
        <v>0</v>
      </c>
      <c r="I264" s="27"/>
      <c r="J264" s="27">
        <v>0</v>
      </c>
      <c r="K264" s="64">
        <f t="shared" si="61"/>
        <v>58.4172</v>
      </c>
      <c r="L264" s="65">
        <f t="shared" si="62"/>
        <v>0</v>
      </c>
      <c r="M264" s="27">
        <f t="shared" si="63"/>
        <v>0</v>
      </c>
      <c r="N264" s="27">
        <f t="shared" si="64"/>
        <v>0</v>
      </c>
      <c r="O264" s="27">
        <f t="shared" si="71"/>
        <v>0</v>
      </c>
      <c r="P264" s="27">
        <f t="shared" si="65"/>
        <v>0</v>
      </c>
      <c r="Q264" s="27">
        <f t="shared" si="72"/>
        <v>58.4172</v>
      </c>
      <c r="R264" s="27">
        <v>0</v>
      </c>
      <c r="S264" s="27">
        <f t="shared" si="66"/>
        <v>0</v>
      </c>
      <c r="T264" s="27">
        <f t="shared" si="67"/>
        <v>0</v>
      </c>
      <c r="U264" s="27">
        <f t="shared" si="68"/>
        <v>0</v>
      </c>
      <c r="V264" s="27">
        <f t="shared" si="73"/>
        <v>0</v>
      </c>
      <c r="W264" s="27">
        <f t="shared" si="69"/>
        <v>0</v>
      </c>
      <c r="X264" s="24">
        <f t="shared" si="74"/>
        <v>0</v>
      </c>
      <c r="Y264" s="27">
        <f t="shared" si="70"/>
        <v>58.4172</v>
      </c>
      <c r="Z264" s="27"/>
      <c r="AD264" s="127"/>
    </row>
    <row r="265" s="11" customFormat="1" ht="20" customHeight="1" spans="1:30">
      <c r="A265" s="157">
        <f t="shared" si="60"/>
        <v>262</v>
      </c>
      <c r="B265" s="39" t="s">
        <v>190</v>
      </c>
      <c r="C265" s="54" t="s">
        <v>609</v>
      </c>
      <c r="D265" s="183" t="s">
        <v>610</v>
      </c>
      <c r="E265" s="27">
        <v>3820</v>
      </c>
      <c r="F265" s="27">
        <v>3820</v>
      </c>
      <c r="G265" s="27">
        <v>3820</v>
      </c>
      <c r="H265" s="27">
        <v>5228.42</v>
      </c>
      <c r="I265" s="27">
        <v>108</v>
      </c>
      <c r="J265" s="36">
        <v>0</v>
      </c>
      <c r="K265" s="64">
        <f t="shared" si="61"/>
        <v>68.76</v>
      </c>
      <c r="L265" s="65">
        <f t="shared" si="62"/>
        <v>611.2</v>
      </c>
      <c r="M265" s="27">
        <f t="shared" si="63"/>
        <v>26.74</v>
      </c>
      <c r="N265" s="27">
        <f t="shared" si="64"/>
        <v>418.27</v>
      </c>
      <c r="O265" s="27">
        <f t="shared" si="71"/>
        <v>54</v>
      </c>
      <c r="P265" s="27">
        <f t="shared" si="65"/>
        <v>0</v>
      </c>
      <c r="Q265" s="27">
        <f t="shared" si="72"/>
        <v>1178.97</v>
      </c>
      <c r="R265" s="27">
        <v>0</v>
      </c>
      <c r="S265" s="27">
        <f t="shared" si="66"/>
        <v>305.6</v>
      </c>
      <c r="T265" s="27">
        <f t="shared" si="67"/>
        <v>11.46</v>
      </c>
      <c r="U265" s="27">
        <f t="shared" si="68"/>
        <v>104.57</v>
      </c>
      <c r="V265" s="27">
        <f t="shared" si="73"/>
        <v>54</v>
      </c>
      <c r="W265" s="27">
        <f t="shared" si="69"/>
        <v>0</v>
      </c>
      <c r="X265" s="24">
        <f t="shared" si="74"/>
        <v>475.63</v>
      </c>
      <c r="Y265" s="27">
        <f t="shared" si="70"/>
        <v>1654.6</v>
      </c>
      <c r="Z265" s="27"/>
      <c r="AD265" s="127"/>
    </row>
    <row r="266" s="11" customFormat="1" ht="20" customHeight="1" spans="1:30">
      <c r="A266" s="157">
        <f t="shared" si="60"/>
        <v>263</v>
      </c>
      <c r="B266" s="39" t="s">
        <v>416</v>
      </c>
      <c r="C266" s="54" t="s">
        <v>611</v>
      </c>
      <c r="D266" s="183" t="s">
        <v>612</v>
      </c>
      <c r="E266" s="27">
        <v>3245.4</v>
      </c>
      <c r="F266" s="27">
        <v>3245.5</v>
      </c>
      <c r="G266" s="27">
        <v>3245.4</v>
      </c>
      <c r="H266" s="27">
        <v>5228.42</v>
      </c>
      <c r="I266" s="27">
        <v>108</v>
      </c>
      <c r="J266" s="27">
        <v>0</v>
      </c>
      <c r="K266" s="64">
        <f t="shared" si="61"/>
        <v>58.4172</v>
      </c>
      <c r="L266" s="65">
        <f t="shared" si="62"/>
        <v>519.28</v>
      </c>
      <c r="M266" s="27">
        <f t="shared" si="63"/>
        <v>22.7178</v>
      </c>
      <c r="N266" s="27">
        <f t="shared" si="64"/>
        <v>418.27</v>
      </c>
      <c r="O266" s="27">
        <f t="shared" si="71"/>
        <v>54</v>
      </c>
      <c r="P266" s="27">
        <f t="shared" si="65"/>
        <v>0</v>
      </c>
      <c r="Q266" s="27">
        <f t="shared" si="72"/>
        <v>1072.685</v>
      </c>
      <c r="R266" s="27">
        <v>0</v>
      </c>
      <c r="S266" s="27">
        <f t="shared" si="66"/>
        <v>259.64</v>
      </c>
      <c r="T266" s="27">
        <f t="shared" si="67"/>
        <v>9.74</v>
      </c>
      <c r="U266" s="27">
        <f t="shared" si="68"/>
        <v>104.57</v>
      </c>
      <c r="V266" s="27">
        <f t="shared" si="73"/>
        <v>54</v>
      </c>
      <c r="W266" s="27">
        <f t="shared" si="69"/>
        <v>0</v>
      </c>
      <c r="X266" s="24">
        <f t="shared" si="74"/>
        <v>427.95</v>
      </c>
      <c r="Y266" s="27">
        <f t="shared" si="70"/>
        <v>1500.635</v>
      </c>
      <c r="Z266" s="27"/>
      <c r="AD266" s="127"/>
    </row>
    <row r="267" s="11" customFormat="1" ht="20" customHeight="1" spans="1:30">
      <c r="A267" s="157">
        <f t="shared" si="60"/>
        <v>264</v>
      </c>
      <c r="B267" s="39" t="s">
        <v>211</v>
      </c>
      <c r="C267" s="54" t="s">
        <v>613</v>
      </c>
      <c r="D267" s="183" t="s">
        <v>614</v>
      </c>
      <c r="E267" s="27">
        <v>3245.4</v>
      </c>
      <c r="F267" s="27">
        <v>3245.5</v>
      </c>
      <c r="G267" s="27">
        <v>3245.4</v>
      </c>
      <c r="H267" s="27">
        <v>5228.42</v>
      </c>
      <c r="I267" s="27">
        <v>108</v>
      </c>
      <c r="J267" s="36">
        <v>0</v>
      </c>
      <c r="K267" s="64">
        <f t="shared" si="61"/>
        <v>58.4172</v>
      </c>
      <c r="L267" s="65">
        <f t="shared" si="62"/>
        <v>519.28</v>
      </c>
      <c r="M267" s="27">
        <f t="shared" si="63"/>
        <v>22.7178</v>
      </c>
      <c r="N267" s="27">
        <f t="shared" si="64"/>
        <v>418.27</v>
      </c>
      <c r="O267" s="27">
        <f t="shared" si="71"/>
        <v>54</v>
      </c>
      <c r="P267" s="27">
        <f t="shared" si="65"/>
        <v>0</v>
      </c>
      <c r="Q267" s="27">
        <f t="shared" si="72"/>
        <v>1072.685</v>
      </c>
      <c r="R267" s="27">
        <v>0</v>
      </c>
      <c r="S267" s="27">
        <f t="shared" si="66"/>
        <v>259.64</v>
      </c>
      <c r="T267" s="27">
        <f t="shared" si="67"/>
        <v>9.74</v>
      </c>
      <c r="U267" s="27">
        <f t="shared" si="68"/>
        <v>104.57</v>
      </c>
      <c r="V267" s="27">
        <f t="shared" si="73"/>
        <v>54</v>
      </c>
      <c r="W267" s="27">
        <f t="shared" si="69"/>
        <v>0</v>
      </c>
      <c r="X267" s="24">
        <f t="shared" si="74"/>
        <v>427.95</v>
      </c>
      <c r="Y267" s="27">
        <f t="shared" si="70"/>
        <v>1500.635</v>
      </c>
      <c r="Z267" s="27"/>
      <c r="AD267" s="127"/>
    </row>
    <row r="268" s="11" customFormat="1" ht="20" customHeight="1" spans="1:30">
      <c r="A268" s="157">
        <f t="shared" si="60"/>
        <v>265</v>
      </c>
      <c r="B268" s="39" t="s">
        <v>211</v>
      </c>
      <c r="C268" s="54" t="s">
        <v>615</v>
      </c>
      <c r="D268" s="183" t="s">
        <v>616</v>
      </c>
      <c r="E268" s="27">
        <v>3245.4</v>
      </c>
      <c r="F268" s="27">
        <v>3245.5</v>
      </c>
      <c r="G268" s="27">
        <v>3245.4</v>
      </c>
      <c r="H268" s="27">
        <v>5228.42</v>
      </c>
      <c r="I268" s="27">
        <v>108</v>
      </c>
      <c r="J268" s="36">
        <v>0</v>
      </c>
      <c r="K268" s="64">
        <f t="shared" si="61"/>
        <v>58.4172</v>
      </c>
      <c r="L268" s="65">
        <f t="shared" si="62"/>
        <v>519.28</v>
      </c>
      <c r="M268" s="27">
        <f t="shared" si="63"/>
        <v>22.7178</v>
      </c>
      <c r="N268" s="27">
        <f t="shared" si="64"/>
        <v>418.27</v>
      </c>
      <c r="O268" s="27">
        <f t="shared" si="71"/>
        <v>54</v>
      </c>
      <c r="P268" s="27">
        <f t="shared" si="65"/>
        <v>0</v>
      </c>
      <c r="Q268" s="27">
        <f t="shared" si="72"/>
        <v>1072.685</v>
      </c>
      <c r="R268" s="27">
        <v>0</v>
      </c>
      <c r="S268" s="27">
        <f t="shared" si="66"/>
        <v>259.64</v>
      </c>
      <c r="T268" s="27">
        <f t="shared" si="67"/>
        <v>9.74</v>
      </c>
      <c r="U268" s="27">
        <f t="shared" si="68"/>
        <v>104.57</v>
      </c>
      <c r="V268" s="27">
        <f t="shared" si="73"/>
        <v>54</v>
      </c>
      <c r="W268" s="27">
        <f t="shared" si="69"/>
        <v>0</v>
      </c>
      <c r="X268" s="24">
        <f t="shared" si="74"/>
        <v>427.95</v>
      </c>
      <c r="Y268" s="27">
        <f t="shared" si="70"/>
        <v>1500.635</v>
      </c>
      <c r="Z268" s="27"/>
      <c r="AD268" s="127"/>
    </row>
    <row r="269" s="11" customFormat="1" ht="20" customHeight="1" spans="1:30">
      <c r="A269" s="157">
        <f t="shared" si="60"/>
        <v>266</v>
      </c>
      <c r="B269" s="39" t="s">
        <v>211</v>
      </c>
      <c r="C269" s="54" t="s">
        <v>617</v>
      </c>
      <c r="D269" s="183" t="s">
        <v>618</v>
      </c>
      <c r="E269" s="27">
        <v>3245.4</v>
      </c>
      <c r="F269" s="27">
        <v>3245.5</v>
      </c>
      <c r="G269" s="27">
        <v>3245.4</v>
      </c>
      <c r="H269" s="27">
        <v>5228.42</v>
      </c>
      <c r="I269" s="27">
        <v>108</v>
      </c>
      <c r="J269" s="27">
        <v>0</v>
      </c>
      <c r="K269" s="64">
        <f t="shared" si="61"/>
        <v>58.4172</v>
      </c>
      <c r="L269" s="65">
        <f t="shared" si="62"/>
        <v>519.28</v>
      </c>
      <c r="M269" s="27">
        <f t="shared" si="63"/>
        <v>22.7178</v>
      </c>
      <c r="N269" s="27">
        <f t="shared" si="64"/>
        <v>418.27</v>
      </c>
      <c r="O269" s="27">
        <f t="shared" si="71"/>
        <v>54</v>
      </c>
      <c r="P269" s="27">
        <f t="shared" si="65"/>
        <v>0</v>
      </c>
      <c r="Q269" s="27">
        <f t="shared" si="72"/>
        <v>1072.685</v>
      </c>
      <c r="R269" s="27">
        <v>0</v>
      </c>
      <c r="S269" s="27">
        <f t="shared" si="66"/>
        <v>259.64</v>
      </c>
      <c r="T269" s="27">
        <f t="shared" si="67"/>
        <v>9.74</v>
      </c>
      <c r="U269" s="27">
        <f t="shared" si="68"/>
        <v>104.57</v>
      </c>
      <c r="V269" s="27">
        <f t="shared" si="73"/>
        <v>54</v>
      </c>
      <c r="W269" s="27">
        <f t="shared" si="69"/>
        <v>0</v>
      </c>
      <c r="X269" s="24">
        <f t="shared" si="74"/>
        <v>427.95</v>
      </c>
      <c r="Y269" s="27">
        <f t="shared" si="70"/>
        <v>1500.635</v>
      </c>
      <c r="Z269" s="27"/>
      <c r="AD269" s="127"/>
    </row>
    <row r="270" s="11" customFormat="1" ht="20" customHeight="1" spans="1:30">
      <c r="A270" s="157">
        <f t="shared" si="60"/>
        <v>267</v>
      </c>
      <c r="B270" s="39" t="s">
        <v>211</v>
      </c>
      <c r="C270" s="54" t="s">
        <v>619</v>
      </c>
      <c r="D270" s="183" t="s">
        <v>620</v>
      </c>
      <c r="E270" s="27">
        <v>3245.4</v>
      </c>
      <c r="F270" s="27">
        <v>3245.5</v>
      </c>
      <c r="G270" s="27">
        <v>3245.4</v>
      </c>
      <c r="H270" s="27">
        <v>5228.42</v>
      </c>
      <c r="I270" s="27">
        <v>108</v>
      </c>
      <c r="J270" s="27">
        <v>0</v>
      </c>
      <c r="K270" s="64">
        <f t="shared" si="61"/>
        <v>58.4172</v>
      </c>
      <c r="L270" s="65">
        <f t="shared" si="62"/>
        <v>519.28</v>
      </c>
      <c r="M270" s="27">
        <f t="shared" si="63"/>
        <v>22.7178</v>
      </c>
      <c r="N270" s="27">
        <f t="shared" si="64"/>
        <v>418.27</v>
      </c>
      <c r="O270" s="27">
        <f t="shared" si="71"/>
        <v>54</v>
      </c>
      <c r="P270" s="27">
        <f t="shared" si="65"/>
        <v>0</v>
      </c>
      <c r="Q270" s="27">
        <f t="shared" si="72"/>
        <v>1072.685</v>
      </c>
      <c r="R270" s="27">
        <v>0</v>
      </c>
      <c r="S270" s="27">
        <f t="shared" si="66"/>
        <v>259.64</v>
      </c>
      <c r="T270" s="27">
        <f t="shared" si="67"/>
        <v>9.74</v>
      </c>
      <c r="U270" s="27">
        <f t="shared" si="68"/>
        <v>104.57</v>
      </c>
      <c r="V270" s="27">
        <f t="shared" si="73"/>
        <v>54</v>
      </c>
      <c r="W270" s="27">
        <f t="shared" si="69"/>
        <v>0</v>
      </c>
      <c r="X270" s="24">
        <f t="shared" si="74"/>
        <v>427.95</v>
      </c>
      <c r="Y270" s="27">
        <f t="shared" si="70"/>
        <v>1500.635</v>
      </c>
      <c r="Z270" s="27"/>
      <c r="AD270" s="127"/>
    </row>
    <row r="271" s="11" customFormat="1" ht="20" customHeight="1" spans="1:30">
      <c r="A271" s="157">
        <f t="shared" si="60"/>
        <v>268</v>
      </c>
      <c r="B271" s="39" t="s">
        <v>97</v>
      </c>
      <c r="C271" s="54" t="s">
        <v>621</v>
      </c>
      <c r="D271" s="183" t="s">
        <v>622</v>
      </c>
      <c r="E271" s="27">
        <v>3245.4</v>
      </c>
      <c r="F271" s="27">
        <v>3245.5</v>
      </c>
      <c r="G271" s="27">
        <v>3245.4</v>
      </c>
      <c r="H271" s="27">
        <v>5228.42</v>
      </c>
      <c r="I271" s="27">
        <v>108</v>
      </c>
      <c r="J271" s="27">
        <v>0</v>
      </c>
      <c r="K271" s="64">
        <f t="shared" si="61"/>
        <v>58.4172</v>
      </c>
      <c r="L271" s="65">
        <f t="shared" si="62"/>
        <v>519.28</v>
      </c>
      <c r="M271" s="27">
        <f t="shared" si="63"/>
        <v>22.7178</v>
      </c>
      <c r="N271" s="27">
        <f t="shared" si="64"/>
        <v>418.27</v>
      </c>
      <c r="O271" s="27">
        <f t="shared" si="71"/>
        <v>54</v>
      </c>
      <c r="P271" s="27">
        <f t="shared" si="65"/>
        <v>0</v>
      </c>
      <c r="Q271" s="27">
        <f t="shared" si="72"/>
        <v>1072.685</v>
      </c>
      <c r="R271" s="27">
        <v>0</v>
      </c>
      <c r="S271" s="27">
        <f t="shared" si="66"/>
        <v>259.64</v>
      </c>
      <c r="T271" s="27">
        <f t="shared" si="67"/>
        <v>9.74</v>
      </c>
      <c r="U271" s="27">
        <f t="shared" si="68"/>
        <v>104.57</v>
      </c>
      <c r="V271" s="27">
        <f t="shared" si="73"/>
        <v>54</v>
      </c>
      <c r="W271" s="27">
        <f t="shared" si="69"/>
        <v>0</v>
      </c>
      <c r="X271" s="24">
        <f t="shared" si="74"/>
        <v>427.95</v>
      </c>
      <c r="Y271" s="27">
        <f t="shared" si="70"/>
        <v>1500.635</v>
      </c>
      <c r="Z271" s="27"/>
      <c r="AD271" s="127"/>
    </row>
    <row r="272" s="11" customFormat="1" ht="20" customHeight="1" spans="1:30">
      <c r="A272" s="157">
        <f t="shared" si="60"/>
        <v>269</v>
      </c>
      <c r="B272" s="39" t="s">
        <v>293</v>
      </c>
      <c r="C272" s="54" t="s">
        <v>623</v>
      </c>
      <c r="D272" s="183" t="s">
        <v>624</v>
      </c>
      <c r="E272" s="27">
        <v>3245.4</v>
      </c>
      <c r="F272" s="27">
        <v>3245.5</v>
      </c>
      <c r="G272" s="27">
        <v>3245.4</v>
      </c>
      <c r="H272" s="27">
        <v>5228.42</v>
      </c>
      <c r="I272" s="27">
        <v>108</v>
      </c>
      <c r="J272" s="36">
        <v>0</v>
      </c>
      <c r="K272" s="64">
        <f t="shared" si="61"/>
        <v>58.4172</v>
      </c>
      <c r="L272" s="65">
        <f t="shared" si="62"/>
        <v>519.28</v>
      </c>
      <c r="M272" s="27">
        <f t="shared" si="63"/>
        <v>22.7178</v>
      </c>
      <c r="N272" s="27">
        <f t="shared" si="64"/>
        <v>418.27</v>
      </c>
      <c r="O272" s="27">
        <f t="shared" si="71"/>
        <v>54</v>
      </c>
      <c r="P272" s="27">
        <f t="shared" si="65"/>
        <v>0</v>
      </c>
      <c r="Q272" s="27">
        <f t="shared" si="72"/>
        <v>1072.685</v>
      </c>
      <c r="R272" s="27">
        <v>0</v>
      </c>
      <c r="S272" s="27">
        <f t="shared" si="66"/>
        <v>259.64</v>
      </c>
      <c r="T272" s="27">
        <f t="shared" si="67"/>
        <v>9.74</v>
      </c>
      <c r="U272" s="27">
        <f t="shared" si="68"/>
        <v>104.57</v>
      </c>
      <c r="V272" s="27">
        <f t="shared" si="73"/>
        <v>54</v>
      </c>
      <c r="W272" s="27">
        <f t="shared" si="69"/>
        <v>0</v>
      </c>
      <c r="X272" s="24">
        <f t="shared" si="74"/>
        <v>427.95</v>
      </c>
      <c r="Y272" s="27">
        <f t="shared" si="70"/>
        <v>1500.635</v>
      </c>
      <c r="Z272" s="27"/>
      <c r="AD272" s="127"/>
    </row>
    <row r="273" s="11" customFormat="1" ht="20" customHeight="1" spans="1:30">
      <c r="A273" s="157">
        <f t="shared" si="60"/>
        <v>270</v>
      </c>
      <c r="B273" s="39" t="s">
        <v>293</v>
      </c>
      <c r="C273" s="54" t="s">
        <v>625</v>
      </c>
      <c r="D273" s="183" t="s">
        <v>626</v>
      </c>
      <c r="E273" s="27">
        <v>3245.4</v>
      </c>
      <c r="F273" s="27">
        <v>3245.5</v>
      </c>
      <c r="G273" s="27">
        <v>3245.4</v>
      </c>
      <c r="H273" s="27">
        <v>5228.42</v>
      </c>
      <c r="I273" s="27">
        <v>108</v>
      </c>
      <c r="J273" s="36">
        <v>0</v>
      </c>
      <c r="K273" s="64">
        <f t="shared" si="61"/>
        <v>58.4172</v>
      </c>
      <c r="L273" s="65">
        <f t="shared" si="62"/>
        <v>519.28</v>
      </c>
      <c r="M273" s="27">
        <f t="shared" si="63"/>
        <v>22.7178</v>
      </c>
      <c r="N273" s="27">
        <f t="shared" si="64"/>
        <v>418.27</v>
      </c>
      <c r="O273" s="27">
        <f t="shared" si="71"/>
        <v>54</v>
      </c>
      <c r="P273" s="27">
        <f t="shared" si="65"/>
        <v>0</v>
      </c>
      <c r="Q273" s="27">
        <f t="shared" si="72"/>
        <v>1072.685</v>
      </c>
      <c r="R273" s="27">
        <v>0</v>
      </c>
      <c r="S273" s="27">
        <f t="shared" si="66"/>
        <v>259.64</v>
      </c>
      <c r="T273" s="27">
        <f t="shared" si="67"/>
        <v>9.74</v>
      </c>
      <c r="U273" s="27">
        <f t="shared" si="68"/>
        <v>104.57</v>
      </c>
      <c r="V273" s="27">
        <f t="shared" si="73"/>
        <v>54</v>
      </c>
      <c r="W273" s="27">
        <f t="shared" si="69"/>
        <v>0</v>
      </c>
      <c r="X273" s="24">
        <f t="shared" si="74"/>
        <v>427.95</v>
      </c>
      <c r="Y273" s="27">
        <f t="shared" si="70"/>
        <v>1500.635</v>
      </c>
      <c r="Z273" s="27"/>
      <c r="AD273" s="127"/>
    </row>
    <row r="274" s="11" customFormat="1" ht="20" customHeight="1" spans="1:30">
      <c r="A274" s="157">
        <f t="shared" si="60"/>
        <v>271</v>
      </c>
      <c r="B274" s="39" t="s">
        <v>293</v>
      </c>
      <c r="C274" s="54" t="s">
        <v>627</v>
      </c>
      <c r="D274" s="183" t="s">
        <v>628</v>
      </c>
      <c r="E274" s="27">
        <v>3245.4</v>
      </c>
      <c r="F274" s="27">
        <v>3245.5</v>
      </c>
      <c r="G274" s="27">
        <v>3245.4</v>
      </c>
      <c r="H274" s="27">
        <v>5228.42</v>
      </c>
      <c r="I274" s="27">
        <v>108</v>
      </c>
      <c r="J274" s="36">
        <v>0</v>
      </c>
      <c r="K274" s="64">
        <f t="shared" si="61"/>
        <v>58.4172</v>
      </c>
      <c r="L274" s="65">
        <f t="shared" si="62"/>
        <v>519.28</v>
      </c>
      <c r="M274" s="27">
        <f t="shared" si="63"/>
        <v>22.7178</v>
      </c>
      <c r="N274" s="27">
        <f t="shared" si="64"/>
        <v>418.27</v>
      </c>
      <c r="O274" s="27">
        <f t="shared" si="71"/>
        <v>54</v>
      </c>
      <c r="P274" s="27">
        <f t="shared" si="65"/>
        <v>0</v>
      </c>
      <c r="Q274" s="27">
        <f t="shared" si="72"/>
        <v>1072.685</v>
      </c>
      <c r="R274" s="27">
        <v>0</v>
      </c>
      <c r="S274" s="27">
        <f t="shared" si="66"/>
        <v>259.64</v>
      </c>
      <c r="T274" s="27">
        <f t="shared" si="67"/>
        <v>9.74</v>
      </c>
      <c r="U274" s="27">
        <f t="shared" si="68"/>
        <v>104.57</v>
      </c>
      <c r="V274" s="27">
        <f t="shared" si="73"/>
        <v>54</v>
      </c>
      <c r="W274" s="27">
        <f t="shared" si="69"/>
        <v>0</v>
      </c>
      <c r="X274" s="24">
        <f t="shared" si="74"/>
        <v>427.95</v>
      </c>
      <c r="Y274" s="27">
        <f t="shared" si="70"/>
        <v>1500.635</v>
      </c>
      <c r="Z274" s="27"/>
      <c r="AD274" s="127"/>
    </row>
    <row r="275" s="11" customFormat="1" ht="20" customHeight="1" spans="1:30">
      <c r="A275" s="157">
        <f t="shared" si="60"/>
        <v>272</v>
      </c>
      <c r="B275" s="39" t="s">
        <v>293</v>
      </c>
      <c r="C275" s="54" t="s">
        <v>629</v>
      </c>
      <c r="D275" s="183" t="s">
        <v>630</v>
      </c>
      <c r="E275" s="27">
        <v>3245.4</v>
      </c>
      <c r="F275" s="27">
        <v>3245.5</v>
      </c>
      <c r="G275" s="27">
        <v>3245.4</v>
      </c>
      <c r="H275" s="27">
        <v>5228.42</v>
      </c>
      <c r="I275" s="27">
        <v>108</v>
      </c>
      <c r="J275" s="36">
        <v>0</v>
      </c>
      <c r="K275" s="64">
        <f t="shared" si="61"/>
        <v>58.4172</v>
      </c>
      <c r="L275" s="65">
        <f t="shared" si="62"/>
        <v>519.28</v>
      </c>
      <c r="M275" s="27">
        <f t="shared" si="63"/>
        <v>22.7178</v>
      </c>
      <c r="N275" s="27">
        <f t="shared" si="64"/>
        <v>418.27</v>
      </c>
      <c r="O275" s="27">
        <f t="shared" si="71"/>
        <v>54</v>
      </c>
      <c r="P275" s="27">
        <f t="shared" si="65"/>
        <v>0</v>
      </c>
      <c r="Q275" s="27">
        <f t="shared" si="72"/>
        <v>1072.685</v>
      </c>
      <c r="R275" s="27">
        <v>0</v>
      </c>
      <c r="S275" s="27">
        <f t="shared" si="66"/>
        <v>259.64</v>
      </c>
      <c r="T275" s="27">
        <f t="shared" si="67"/>
        <v>9.74</v>
      </c>
      <c r="U275" s="27">
        <f t="shared" si="68"/>
        <v>104.57</v>
      </c>
      <c r="V275" s="27">
        <f t="shared" si="73"/>
        <v>54</v>
      </c>
      <c r="W275" s="27">
        <f t="shared" si="69"/>
        <v>0</v>
      </c>
      <c r="X275" s="24">
        <f t="shared" si="74"/>
        <v>427.95</v>
      </c>
      <c r="Y275" s="27">
        <f t="shared" si="70"/>
        <v>1500.635</v>
      </c>
      <c r="Z275" s="27"/>
      <c r="AD275" s="127"/>
    </row>
    <row r="276" s="11" customFormat="1" ht="20" customHeight="1" spans="1:30">
      <c r="A276" s="157">
        <f t="shared" si="60"/>
        <v>273</v>
      </c>
      <c r="B276" s="39" t="s">
        <v>143</v>
      </c>
      <c r="C276" s="54" t="s">
        <v>631</v>
      </c>
      <c r="D276" s="183" t="s">
        <v>632</v>
      </c>
      <c r="E276" s="27">
        <v>3245.4</v>
      </c>
      <c r="F276" s="27">
        <v>3245.5</v>
      </c>
      <c r="G276" s="27">
        <v>3245.4</v>
      </c>
      <c r="H276" s="27">
        <v>5228.42</v>
      </c>
      <c r="I276" s="27">
        <v>108</v>
      </c>
      <c r="J276" s="36">
        <v>0</v>
      </c>
      <c r="K276" s="64">
        <f t="shared" si="61"/>
        <v>58.4172</v>
      </c>
      <c r="L276" s="65">
        <f t="shared" si="62"/>
        <v>519.28</v>
      </c>
      <c r="M276" s="27">
        <f t="shared" si="63"/>
        <v>22.7178</v>
      </c>
      <c r="N276" s="27">
        <f t="shared" si="64"/>
        <v>418.27</v>
      </c>
      <c r="O276" s="27">
        <f t="shared" si="71"/>
        <v>54</v>
      </c>
      <c r="P276" s="27">
        <f t="shared" si="65"/>
        <v>0</v>
      </c>
      <c r="Q276" s="27">
        <f t="shared" si="72"/>
        <v>1072.685</v>
      </c>
      <c r="R276" s="27">
        <v>0</v>
      </c>
      <c r="S276" s="27">
        <f t="shared" si="66"/>
        <v>259.64</v>
      </c>
      <c r="T276" s="27">
        <f t="shared" si="67"/>
        <v>9.74</v>
      </c>
      <c r="U276" s="27">
        <f t="shared" si="68"/>
        <v>104.57</v>
      </c>
      <c r="V276" s="27">
        <f t="shared" si="73"/>
        <v>54</v>
      </c>
      <c r="W276" s="27">
        <f t="shared" si="69"/>
        <v>0</v>
      </c>
      <c r="X276" s="24">
        <f t="shared" si="74"/>
        <v>427.95</v>
      </c>
      <c r="Y276" s="27">
        <f t="shared" si="70"/>
        <v>1500.635</v>
      </c>
      <c r="Z276" s="27"/>
      <c r="AD276" s="127"/>
    </row>
    <row r="277" s="11" customFormat="1" ht="20" customHeight="1" spans="1:30">
      <c r="A277" s="157">
        <f t="shared" si="60"/>
        <v>274</v>
      </c>
      <c r="B277" s="39" t="s">
        <v>143</v>
      </c>
      <c r="C277" s="54" t="s">
        <v>633</v>
      </c>
      <c r="D277" s="183" t="s">
        <v>634</v>
      </c>
      <c r="E277" s="27">
        <v>3245.4</v>
      </c>
      <c r="F277" s="27">
        <v>3245.5</v>
      </c>
      <c r="G277" s="27">
        <v>3245.4</v>
      </c>
      <c r="H277" s="27">
        <v>5228.42</v>
      </c>
      <c r="I277" s="27">
        <v>108</v>
      </c>
      <c r="J277" s="27">
        <v>0</v>
      </c>
      <c r="K277" s="64">
        <f t="shared" si="61"/>
        <v>58.4172</v>
      </c>
      <c r="L277" s="65">
        <f t="shared" si="62"/>
        <v>519.28</v>
      </c>
      <c r="M277" s="27">
        <f t="shared" si="63"/>
        <v>22.7178</v>
      </c>
      <c r="N277" s="27">
        <f t="shared" si="64"/>
        <v>418.27</v>
      </c>
      <c r="O277" s="27">
        <f t="shared" si="71"/>
        <v>54</v>
      </c>
      <c r="P277" s="27">
        <f t="shared" si="65"/>
        <v>0</v>
      </c>
      <c r="Q277" s="27">
        <f t="shared" si="72"/>
        <v>1072.685</v>
      </c>
      <c r="R277" s="27">
        <v>0</v>
      </c>
      <c r="S277" s="27">
        <f t="shared" si="66"/>
        <v>259.64</v>
      </c>
      <c r="T277" s="27">
        <f t="shared" si="67"/>
        <v>9.74</v>
      </c>
      <c r="U277" s="27">
        <f t="shared" si="68"/>
        <v>104.57</v>
      </c>
      <c r="V277" s="27">
        <f t="shared" si="73"/>
        <v>54</v>
      </c>
      <c r="W277" s="27">
        <f t="shared" si="69"/>
        <v>0</v>
      </c>
      <c r="X277" s="24">
        <f t="shared" si="74"/>
        <v>427.95</v>
      </c>
      <c r="Y277" s="27">
        <f t="shared" si="70"/>
        <v>1500.635</v>
      </c>
      <c r="Z277" s="27"/>
      <c r="AD277" s="127"/>
    </row>
    <row r="278" s="11" customFormat="1" ht="20" customHeight="1" spans="1:30">
      <c r="A278" s="157">
        <f t="shared" si="60"/>
        <v>275</v>
      </c>
      <c r="B278" s="39" t="s">
        <v>143</v>
      </c>
      <c r="C278" s="54" t="s">
        <v>635</v>
      </c>
      <c r="D278" s="220" t="s">
        <v>636</v>
      </c>
      <c r="E278" s="27">
        <v>3245.4</v>
      </c>
      <c r="F278" s="27">
        <v>3245.5</v>
      </c>
      <c r="G278" s="27">
        <v>3245.4</v>
      </c>
      <c r="H278" s="27">
        <v>5228.42</v>
      </c>
      <c r="I278" s="27">
        <v>108</v>
      </c>
      <c r="J278" s="27">
        <v>0</v>
      </c>
      <c r="K278" s="64">
        <f t="shared" si="61"/>
        <v>58.4172</v>
      </c>
      <c r="L278" s="65">
        <f t="shared" si="62"/>
        <v>519.28</v>
      </c>
      <c r="M278" s="27">
        <f t="shared" si="63"/>
        <v>22.7178</v>
      </c>
      <c r="N278" s="27">
        <f t="shared" si="64"/>
        <v>418.27</v>
      </c>
      <c r="O278" s="27">
        <f t="shared" si="71"/>
        <v>54</v>
      </c>
      <c r="P278" s="27">
        <f t="shared" si="65"/>
        <v>0</v>
      </c>
      <c r="Q278" s="27">
        <f t="shared" si="72"/>
        <v>1072.685</v>
      </c>
      <c r="R278" s="27">
        <v>0</v>
      </c>
      <c r="S278" s="27">
        <f t="shared" si="66"/>
        <v>259.64</v>
      </c>
      <c r="T278" s="27">
        <f t="shared" si="67"/>
        <v>9.74</v>
      </c>
      <c r="U278" s="27">
        <f t="shared" si="68"/>
        <v>104.57</v>
      </c>
      <c r="V278" s="27">
        <f t="shared" si="73"/>
        <v>54</v>
      </c>
      <c r="W278" s="27">
        <f t="shared" si="69"/>
        <v>0</v>
      </c>
      <c r="X278" s="24">
        <f t="shared" si="74"/>
        <v>427.95</v>
      </c>
      <c r="Y278" s="27">
        <f t="shared" si="70"/>
        <v>1500.635</v>
      </c>
      <c r="Z278" s="27"/>
      <c r="AD278" s="127"/>
    </row>
    <row r="279" s="11" customFormat="1" ht="20" customHeight="1" spans="1:30">
      <c r="A279" s="157">
        <f t="shared" si="60"/>
        <v>276</v>
      </c>
      <c r="B279" s="39" t="s">
        <v>172</v>
      </c>
      <c r="C279" s="54" t="s">
        <v>637</v>
      </c>
      <c r="D279" s="183" t="s">
        <v>638</v>
      </c>
      <c r="E279" s="27">
        <v>3245.4</v>
      </c>
      <c r="F279" s="27">
        <v>3245.5</v>
      </c>
      <c r="G279" s="27">
        <v>3245.4</v>
      </c>
      <c r="H279" s="27">
        <v>5228.42</v>
      </c>
      <c r="I279" s="27">
        <v>108</v>
      </c>
      <c r="J279" s="27">
        <v>1790</v>
      </c>
      <c r="K279" s="64">
        <f t="shared" si="61"/>
        <v>58.4172</v>
      </c>
      <c r="L279" s="65">
        <f t="shared" si="62"/>
        <v>519.28</v>
      </c>
      <c r="M279" s="27">
        <f t="shared" si="63"/>
        <v>22.7178</v>
      </c>
      <c r="N279" s="27">
        <f t="shared" si="64"/>
        <v>418.27</v>
      </c>
      <c r="O279" s="27">
        <f t="shared" si="71"/>
        <v>54</v>
      </c>
      <c r="P279" s="27">
        <f t="shared" si="65"/>
        <v>89.5</v>
      </c>
      <c r="Q279" s="27">
        <f t="shared" si="72"/>
        <v>1162.185</v>
      </c>
      <c r="R279" s="27">
        <v>0</v>
      </c>
      <c r="S279" s="27">
        <f t="shared" si="66"/>
        <v>259.64</v>
      </c>
      <c r="T279" s="27">
        <f t="shared" si="67"/>
        <v>9.74</v>
      </c>
      <c r="U279" s="27">
        <f t="shared" si="68"/>
        <v>104.57</v>
      </c>
      <c r="V279" s="27">
        <f t="shared" si="73"/>
        <v>54</v>
      </c>
      <c r="W279" s="27">
        <f t="shared" si="69"/>
        <v>89.5</v>
      </c>
      <c r="X279" s="24">
        <f t="shared" si="74"/>
        <v>517.45</v>
      </c>
      <c r="Y279" s="27">
        <f t="shared" si="70"/>
        <v>1679.635</v>
      </c>
      <c r="Z279" s="27"/>
      <c r="AD279" s="127"/>
    </row>
    <row r="280" s="11" customFormat="1" ht="20" customHeight="1" spans="1:30">
      <c r="A280" s="157">
        <f t="shared" si="60"/>
        <v>277</v>
      </c>
      <c r="B280" s="39" t="s">
        <v>172</v>
      </c>
      <c r="C280" s="54" t="s">
        <v>639</v>
      </c>
      <c r="D280" s="183" t="s">
        <v>640</v>
      </c>
      <c r="E280" s="27">
        <v>3245.4</v>
      </c>
      <c r="F280" s="27">
        <v>3245.5</v>
      </c>
      <c r="G280" s="27">
        <v>3245.4</v>
      </c>
      <c r="H280" s="27">
        <v>5228.42</v>
      </c>
      <c r="I280" s="27">
        <v>108</v>
      </c>
      <c r="J280" s="27">
        <v>3180</v>
      </c>
      <c r="K280" s="64">
        <f t="shared" si="61"/>
        <v>58.4172</v>
      </c>
      <c r="L280" s="65">
        <f t="shared" si="62"/>
        <v>519.28</v>
      </c>
      <c r="M280" s="27">
        <f t="shared" si="63"/>
        <v>22.7178</v>
      </c>
      <c r="N280" s="27">
        <f t="shared" si="64"/>
        <v>418.27</v>
      </c>
      <c r="O280" s="27">
        <f t="shared" si="71"/>
        <v>54</v>
      </c>
      <c r="P280" s="27">
        <f t="shared" si="65"/>
        <v>159</v>
      </c>
      <c r="Q280" s="27">
        <f t="shared" si="72"/>
        <v>1231.685</v>
      </c>
      <c r="R280" s="27">
        <v>0</v>
      </c>
      <c r="S280" s="27">
        <f t="shared" si="66"/>
        <v>259.64</v>
      </c>
      <c r="T280" s="27">
        <f t="shared" si="67"/>
        <v>9.74</v>
      </c>
      <c r="U280" s="27">
        <f t="shared" si="68"/>
        <v>104.57</v>
      </c>
      <c r="V280" s="27">
        <f t="shared" si="73"/>
        <v>54</v>
      </c>
      <c r="W280" s="27">
        <f t="shared" si="69"/>
        <v>159</v>
      </c>
      <c r="X280" s="24">
        <f t="shared" si="74"/>
        <v>586.95</v>
      </c>
      <c r="Y280" s="27">
        <f t="shared" si="70"/>
        <v>1818.635</v>
      </c>
      <c r="Z280" s="27"/>
      <c r="AD280" s="127"/>
    </row>
    <row r="281" s="11" customFormat="1" ht="20" customHeight="1" spans="1:30">
      <c r="A281" s="157">
        <f t="shared" si="60"/>
        <v>278</v>
      </c>
      <c r="B281" s="39" t="s">
        <v>172</v>
      </c>
      <c r="C281" s="54" t="s">
        <v>641</v>
      </c>
      <c r="D281" s="271" t="s">
        <v>642</v>
      </c>
      <c r="E281" s="27">
        <v>3245.4</v>
      </c>
      <c r="F281" s="27">
        <v>3245.5</v>
      </c>
      <c r="G281" s="27">
        <v>3245.4</v>
      </c>
      <c r="H281" s="27">
        <v>5228.42</v>
      </c>
      <c r="I281" s="27">
        <v>108</v>
      </c>
      <c r="J281" s="27">
        <v>1790</v>
      </c>
      <c r="K281" s="64">
        <f t="shared" si="61"/>
        <v>58.4172</v>
      </c>
      <c r="L281" s="65">
        <f t="shared" si="62"/>
        <v>519.28</v>
      </c>
      <c r="M281" s="27">
        <f t="shared" si="63"/>
        <v>22.7178</v>
      </c>
      <c r="N281" s="27">
        <f t="shared" si="64"/>
        <v>418.27</v>
      </c>
      <c r="O281" s="27">
        <f t="shared" si="71"/>
        <v>54</v>
      </c>
      <c r="P281" s="27">
        <f t="shared" si="65"/>
        <v>89.5</v>
      </c>
      <c r="Q281" s="27">
        <f t="shared" si="72"/>
        <v>1162.185</v>
      </c>
      <c r="R281" s="27">
        <v>0</v>
      </c>
      <c r="S281" s="27">
        <f t="shared" si="66"/>
        <v>259.64</v>
      </c>
      <c r="T281" s="27">
        <f t="shared" si="67"/>
        <v>9.74</v>
      </c>
      <c r="U281" s="27">
        <f t="shared" si="68"/>
        <v>104.57</v>
      </c>
      <c r="V281" s="27">
        <f t="shared" si="73"/>
        <v>54</v>
      </c>
      <c r="W281" s="27">
        <f t="shared" si="69"/>
        <v>89.5</v>
      </c>
      <c r="X281" s="24">
        <f t="shared" si="74"/>
        <v>517.45</v>
      </c>
      <c r="Y281" s="27">
        <f t="shared" si="70"/>
        <v>1679.635</v>
      </c>
      <c r="Z281" s="27"/>
      <c r="AD281" s="127"/>
    </row>
    <row r="282" s="11" customFormat="1" ht="20" customHeight="1" spans="1:30">
      <c r="A282" s="157">
        <f t="shared" si="60"/>
        <v>279</v>
      </c>
      <c r="B282" s="39" t="s">
        <v>172</v>
      </c>
      <c r="C282" s="54" t="s">
        <v>643</v>
      </c>
      <c r="D282" s="271" t="s">
        <v>644</v>
      </c>
      <c r="E282" s="27">
        <v>3245.4</v>
      </c>
      <c r="F282" s="27">
        <v>3245.5</v>
      </c>
      <c r="G282" s="27">
        <v>3245.4</v>
      </c>
      <c r="H282" s="27">
        <v>5228.42</v>
      </c>
      <c r="I282" s="27">
        <v>108</v>
      </c>
      <c r="J282" s="27">
        <v>1790</v>
      </c>
      <c r="K282" s="64">
        <f t="shared" si="61"/>
        <v>58.4172</v>
      </c>
      <c r="L282" s="65">
        <f t="shared" si="62"/>
        <v>519.28</v>
      </c>
      <c r="M282" s="27">
        <f t="shared" si="63"/>
        <v>22.7178</v>
      </c>
      <c r="N282" s="27">
        <f t="shared" si="64"/>
        <v>418.27</v>
      </c>
      <c r="O282" s="27">
        <f t="shared" si="71"/>
        <v>54</v>
      </c>
      <c r="P282" s="27">
        <f t="shared" si="65"/>
        <v>89.5</v>
      </c>
      <c r="Q282" s="27">
        <f t="shared" si="72"/>
        <v>1162.185</v>
      </c>
      <c r="R282" s="27">
        <v>0</v>
      </c>
      <c r="S282" s="27">
        <f t="shared" si="66"/>
        <v>259.64</v>
      </c>
      <c r="T282" s="27">
        <f t="shared" si="67"/>
        <v>9.74</v>
      </c>
      <c r="U282" s="27">
        <f t="shared" si="68"/>
        <v>104.57</v>
      </c>
      <c r="V282" s="27">
        <f t="shared" si="73"/>
        <v>54</v>
      </c>
      <c r="W282" s="27">
        <f t="shared" si="69"/>
        <v>89.5</v>
      </c>
      <c r="X282" s="24">
        <f t="shared" si="74"/>
        <v>517.45</v>
      </c>
      <c r="Y282" s="27">
        <f t="shared" si="70"/>
        <v>1679.635</v>
      </c>
      <c r="Z282" s="27"/>
      <c r="AD282" s="127"/>
    </row>
    <row r="283" s="11" customFormat="1" ht="20" customHeight="1" spans="1:30">
      <c r="A283" s="157">
        <f t="shared" si="60"/>
        <v>280</v>
      </c>
      <c r="B283" s="39" t="s">
        <v>258</v>
      </c>
      <c r="C283" s="54" t="s">
        <v>645</v>
      </c>
      <c r="D283" s="183" t="s">
        <v>646</v>
      </c>
      <c r="E283" s="27">
        <v>3820</v>
      </c>
      <c r="F283" s="27">
        <v>3820</v>
      </c>
      <c r="G283" s="27">
        <v>3820</v>
      </c>
      <c r="H283" s="27">
        <v>5228.42</v>
      </c>
      <c r="I283" s="27">
        <v>108</v>
      </c>
      <c r="J283" s="27">
        <v>4180</v>
      </c>
      <c r="K283" s="64">
        <f t="shared" si="61"/>
        <v>68.76</v>
      </c>
      <c r="L283" s="65">
        <f t="shared" si="62"/>
        <v>611.2</v>
      </c>
      <c r="M283" s="27">
        <f t="shared" si="63"/>
        <v>26.74</v>
      </c>
      <c r="N283" s="27">
        <f t="shared" si="64"/>
        <v>418.27</v>
      </c>
      <c r="O283" s="27">
        <f t="shared" si="71"/>
        <v>54</v>
      </c>
      <c r="P283" s="27">
        <f t="shared" si="65"/>
        <v>209</v>
      </c>
      <c r="Q283" s="27">
        <f t="shared" si="72"/>
        <v>1387.97</v>
      </c>
      <c r="R283" s="27">
        <v>0</v>
      </c>
      <c r="S283" s="27">
        <f t="shared" si="66"/>
        <v>305.6</v>
      </c>
      <c r="T283" s="27">
        <f t="shared" si="67"/>
        <v>11.46</v>
      </c>
      <c r="U283" s="27">
        <f t="shared" si="68"/>
        <v>104.57</v>
      </c>
      <c r="V283" s="27">
        <f t="shared" si="73"/>
        <v>54</v>
      </c>
      <c r="W283" s="27">
        <f t="shared" si="69"/>
        <v>209</v>
      </c>
      <c r="X283" s="24">
        <f t="shared" si="74"/>
        <v>684.63</v>
      </c>
      <c r="Y283" s="27">
        <f t="shared" si="70"/>
        <v>2072.6</v>
      </c>
      <c r="Z283" s="27"/>
      <c r="AD283" s="127"/>
    </row>
    <row r="284" s="11" customFormat="1" ht="20" customHeight="1" spans="1:30">
      <c r="A284" s="157">
        <f t="shared" si="60"/>
        <v>281</v>
      </c>
      <c r="B284" s="39" t="s">
        <v>143</v>
      </c>
      <c r="C284" s="54" t="s">
        <v>647</v>
      </c>
      <c r="D284" s="55" t="s">
        <v>648</v>
      </c>
      <c r="E284" s="27">
        <v>3245.4</v>
      </c>
      <c r="F284" s="27">
        <v>3245.5</v>
      </c>
      <c r="G284" s="27">
        <v>3245.4</v>
      </c>
      <c r="H284" s="27">
        <v>5228.42</v>
      </c>
      <c r="I284" s="27">
        <v>108</v>
      </c>
      <c r="J284" s="27">
        <v>0</v>
      </c>
      <c r="K284" s="64">
        <f t="shared" si="61"/>
        <v>58.4172</v>
      </c>
      <c r="L284" s="65">
        <f t="shared" si="62"/>
        <v>519.28</v>
      </c>
      <c r="M284" s="27">
        <f t="shared" si="63"/>
        <v>22.7178</v>
      </c>
      <c r="N284" s="27">
        <f t="shared" si="64"/>
        <v>418.27</v>
      </c>
      <c r="O284" s="27">
        <f t="shared" si="71"/>
        <v>54</v>
      </c>
      <c r="P284" s="27">
        <f t="shared" si="65"/>
        <v>0</v>
      </c>
      <c r="Q284" s="27">
        <f t="shared" si="72"/>
        <v>1072.685</v>
      </c>
      <c r="R284" s="27">
        <v>0</v>
      </c>
      <c r="S284" s="27">
        <f t="shared" si="66"/>
        <v>259.64</v>
      </c>
      <c r="T284" s="27">
        <f t="shared" si="67"/>
        <v>9.74</v>
      </c>
      <c r="U284" s="27">
        <f t="shared" si="68"/>
        <v>104.57</v>
      </c>
      <c r="V284" s="27">
        <f t="shared" si="73"/>
        <v>54</v>
      </c>
      <c r="W284" s="27">
        <f t="shared" si="69"/>
        <v>0</v>
      </c>
      <c r="X284" s="24">
        <f t="shared" si="74"/>
        <v>427.95</v>
      </c>
      <c r="Y284" s="27">
        <f t="shared" si="70"/>
        <v>1500.635</v>
      </c>
      <c r="Z284" s="27"/>
      <c r="AD284" s="127"/>
    </row>
    <row r="285" ht="20" customHeight="1" spans="1:30">
      <c r="A285" s="23">
        <f t="shared" si="60"/>
        <v>282</v>
      </c>
      <c r="B285" s="39" t="s">
        <v>157</v>
      </c>
      <c r="C285" s="58" t="s">
        <v>649</v>
      </c>
      <c r="D285" s="24" t="s">
        <v>650</v>
      </c>
      <c r="E285" s="24">
        <v>3245.4</v>
      </c>
      <c r="F285" s="24">
        <f>VLOOKUP(C285,'[1]9月'!$B:$Q,16,0)</f>
        <v>3245.4</v>
      </c>
      <c r="G285" s="24">
        <v>3245.4</v>
      </c>
      <c r="H285" s="27">
        <v>5228.42</v>
      </c>
      <c r="I285" s="27">
        <v>108</v>
      </c>
      <c r="J285" s="27">
        <v>3180</v>
      </c>
      <c r="K285" s="34">
        <f t="shared" si="61"/>
        <v>58.4172</v>
      </c>
      <c r="L285" s="35">
        <f t="shared" si="62"/>
        <v>519.264</v>
      </c>
      <c r="M285" s="24">
        <f t="shared" si="63"/>
        <v>22.7178</v>
      </c>
      <c r="N285" s="27">
        <f t="shared" si="64"/>
        <v>418.27</v>
      </c>
      <c r="O285" s="27">
        <f t="shared" si="71"/>
        <v>54</v>
      </c>
      <c r="P285" s="27">
        <f t="shared" si="65"/>
        <v>159</v>
      </c>
      <c r="Q285" s="27">
        <f t="shared" si="72"/>
        <v>1231.669</v>
      </c>
      <c r="R285" s="24">
        <v>0</v>
      </c>
      <c r="S285" s="24">
        <f t="shared" si="66"/>
        <v>259.63</v>
      </c>
      <c r="T285" s="24">
        <f t="shared" si="67"/>
        <v>9.74</v>
      </c>
      <c r="U285" s="27">
        <f t="shared" si="68"/>
        <v>104.57</v>
      </c>
      <c r="V285" s="27">
        <f t="shared" si="73"/>
        <v>54</v>
      </c>
      <c r="W285" s="27">
        <f t="shared" si="69"/>
        <v>159</v>
      </c>
      <c r="X285" s="24">
        <f t="shared" si="74"/>
        <v>586.94</v>
      </c>
      <c r="Y285" s="24">
        <f t="shared" si="70"/>
        <v>1818.609</v>
      </c>
      <c r="Z285" s="24"/>
      <c r="AD285" s="127"/>
    </row>
    <row r="286" ht="20" customHeight="1" spans="1:30">
      <c r="A286" s="23">
        <f t="shared" si="60"/>
        <v>283</v>
      </c>
      <c r="B286" s="39" t="s">
        <v>118</v>
      </c>
      <c r="C286" s="58" t="s">
        <v>651</v>
      </c>
      <c r="D286" s="24" t="s">
        <v>652</v>
      </c>
      <c r="E286" s="24">
        <v>3245.4</v>
      </c>
      <c r="F286" s="24">
        <f>VLOOKUP(C286,'[1]9月'!$B:$Q,16,0)</f>
        <v>3245.4</v>
      </c>
      <c r="G286" s="24">
        <v>3245.4</v>
      </c>
      <c r="H286" s="27">
        <v>5228.42</v>
      </c>
      <c r="I286" s="27">
        <v>108</v>
      </c>
      <c r="J286" s="27">
        <v>3180</v>
      </c>
      <c r="K286" s="34">
        <f t="shared" si="61"/>
        <v>58.4172</v>
      </c>
      <c r="L286" s="35">
        <f t="shared" si="62"/>
        <v>519.264</v>
      </c>
      <c r="M286" s="24">
        <f t="shared" si="63"/>
        <v>22.7178</v>
      </c>
      <c r="N286" s="27">
        <f t="shared" si="64"/>
        <v>418.27</v>
      </c>
      <c r="O286" s="27">
        <f t="shared" si="71"/>
        <v>54</v>
      </c>
      <c r="P286" s="27">
        <f t="shared" si="65"/>
        <v>159</v>
      </c>
      <c r="Q286" s="27">
        <f t="shared" si="72"/>
        <v>1231.669</v>
      </c>
      <c r="R286" s="24">
        <v>0</v>
      </c>
      <c r="S286" s="24">
        <f t="shared" si="66"/>
        <v>259.63</v>
      </c>
      <c r="T286" s="24">
        <f t="shared" si="67"/>
        <v>9.74</v>
      </c>
      <c r="U286" s="27">
        <f t="shared" si="68"/>
        <v>104.57</v>
      </c>
      <c r="V286" s="27">
        <f t="shared" si="73"/>
        <v>54</v>
      </c>
      <c r="W286" s="27">
        <f t="shared" si="69"/>
        <v>159</v>
      </c>
      <c r="X286" s="24">
        <f t="shared" si="74"/>
        <v>586.94</v>
      </c>
      <c r="Y286" s="24">
        <f t="shared" si="70"/>
        <v>1818.609</v>
      </c>
      <c r="Z286" s="24"/>
      <c r="AD286" s="127"/>
    </row>
    <row r="287" ht="20" customHeight="1" spans="1:30">
      <c r="A287" s="23">
        <f t="shared" si="60"/>
        <v>284</v>
      </c>
      <c r="B287" s="39" t="s">
        <v>76</v>
      </c>
      <c r="C287" s="31" t="s">
        <v>653</v>
      </c>
      <c r="D287" s="24" t="s">
        <v>654</v>
      </c>
      <c r="E287" s="24">
        <v>3245.4</v>
      </c>
      <c r="F287" s="24">
        <f>VLOOKUP(C287,'[1]9月'!$B:$Q,16,0)</f>
        <v>3245.4</v>
      </c>
      <c r="G287" s="24">
        <v>3245.4</v>
      </c>
      <c r="H287" s="27">
        <v>5228.42</v>
      </c>
      <c r="I287" s="27">
        <v>108</v>
      </c>
      <c r="J287" s="27">
        <v>3180</v>
      </c>
      <c r="K287" s="34">
        <f t="shared" si="61"/>
        <v>58.4172</v>
      </c>
      <c r="L287" s="35">
        <f t="shared" si="62"/>
        <v>519.264</v>
      </c>
      <c r="M287" s="24">
        <f t="shared" si="63"/>
        <v>22.7178</v>
      </c>
      <c r="N287" s="27">
        <f t="shared" si="64"/>
        <v>418.27</v>
      </c>
      <c r="O287" s="27">
        <f t="shared" si="71"/>
        <v>54</v>
      </c>
      <c r="P287" s="27">
        <f t="shared" si="65"/>
        <v>159</v>
      </c>
      <c r="Q287" s="27">
        <f t="shared" si="72"/>
        <v>1231.669</v>
      </c>
      <c r="R287" s="24">
        <v>0</v>
      </c>
      <c r="S287" s="24">
        <f t="shared" si="66"/>
        <v>259.63</v>
      </c>
      <c r="T287" s="24">
        <f t="shared" si="67"/>
        <v>9.74</v>
      </c>
      <c r="U287" s="27">
        <f t="shared" si="68"/>
        <v>104.57</v>
      </c>
      <c r="V287" s="27">
        <f t="shared" si="73"/>
        <v>54</v>
      </c>
      <c r="W287" s="27">
        <f t="shared" si="69"/>
        <v>159</v>
      </c>
      <c r="X287" s="24">
        <f t="shared" si="74"/>
        <v>586.94</v>
      </c>
      <c r="Y287" s="24">
        <f t="shared" si="70"/>
        <v>1818.609</v>
      </c>
      <c r="Z287" s="24"/>
      <c r="AD287" s="127"/>
    </row>
    <row r="288" ht="20" customHeight="1" spans="1:30">
      <c r="A288" s="23">
        <f t="shared" si="60"/>
        <v>285</v>
      </c>
      <c r="B288" s="39" t="s">
        <v>76</v>
      </c>
      <c r="C288" s="31" t="s">
        <v>655</v>
      </c>
      <c r="D288" s="24" t="s">
        <v>656</v>
      </c>
      <c r="E288" s="24">
        <v>3245.4</v>
      </c>
      <c r="F288" s="24">
        <f>VLOOKUP(C288,'[1]9月'!$B:$Q,16,0)</f>
        <v>3245.4</v>
      </c>
      <c r="G288" s="24">
        <v>3245.4</v>
      </c>
      <c r="H288" s="27">
        <v>5228.42</v>
      </c>
      <c r="I288" s="27">
        <v>108</v>
      </c>
      <c r="J288" s="27">
        <v>3180</v>
      </c>
      <c r="K288" s="34">
        <f t="shared" si="61"/>
        <v>58.4172</v>
      </c>
      <c r="L288" s="35">
        <f t="shared" si="62"/>
        <v>519.264</v>
      </c>
      <c r="M288" s="24">
        <f t="shared" si="63"/>
        <v>22.7178</v>
      </c>
      <c r="N288" s="27">
        <f t="shared" si="64"/>
        <v>418.27</v>
      </c>
      <c r="O288" s="27">
        <f t="shared" si="71"/>
        <v>54</v>
      </c>
      <c r="P288" s="27">
        <f t="shared" si="65"/>
        <v>159</v>
      </c>
      <c r="Q288" s="27">
        <f t="shared" si="72"/>
        <v>1231.669</v>
      </c>
      <c r="R288" s="24">
        <v>0</v>
      </c>
      <c r="S288" s="24">
        <f t="shared" si="66"/>
        <v>259.63</v>
      </c>
      <c r="T288" s="24">
        <f t="shared" si="67"/>
        <v>9.74</v>
      </c>
      <c r="U288" s="27">
        <f t="shared" si="68"/>
        <v>104.57</v>
      </c>
      <c r="V288" s="27">
        <f t="shared" si="73"/>
        <v>54</v>
      </c>
      <c r="W288" s="27">
        <f t="shared" si="69"/>
        <v>159</v>
      </c>
      <c r="X288" s="24">
        <f t="shared" si="74"/>
        <v>586.94</v>
      </c>
      <c r="Y288" s="24">
        <f t="shared" si="70"/>
        <v>1818.609</v>
      </c>
      <c r="Z288" s="24"/>
      <c r="AD288" s="127"/>
    </row>
    <row r="289" ht="20" customHeight="1" spans="1:30">
      <c r="A289" s="23">
        <f t="shared" si="60"/>
        <v>286</v>
      </c>
      <c r="B289" s="39" t="s">
        <v>657</v>
      </c>
      <c r="C289" s="31" t="s">
        <v>658</v>
      </c>
      <c r="D289" s="24" t="s">
        <v>659</v>
      </c>
      <c r="E289" s="24">
        <v>3245.4</v>
      </c>
      <c r="F289" s="24">
        <f>VLOOKUP(C289,'[1]9月'!$B:$Q,16,0)</f>
        <v>3245.4</v>
      </c>
      <c r="G289" s="24">
        <v>3245.4</v>
      </c>
      <c r="H289" s="27">
        <v>5228.42</v>
      </c>
      <c r="I289" s="27">
        <v>108</v>
      </c>
      <c r="J289" s="27">
        <v>3180</v>
      </c>
      <c r="K289" s="34">
        <f t="shared" si="61"/>
        <v>58.4172</v>
      </c>
      <c r="L289" s="35">
        <f t="shared" si="62"/>
        <v>519.264</v>
      </c>
      <c r="M289" s="24">
        <f t="shared" si="63"/>
        <v>22.7178</v>
      </c>
      <c r="N289" s="27">
        <f t="shared" si="64"/>
        <v>418.27</v>
      </c>
      <c r="O289" s="27">
        <f t="shared" si="71"/>
        <v>54</v>
      </c>
      <c r="P289" s="27">
        <f t="shared" si="65"/>
        <v>159</v>
      </c>
      <c r="Q289" s="27">
        <f t="shared" si="72"/>
        <v>1231.669</v>
      </c>
      <c r="R289" s="24">
        <v>0</v>
      </c>
      <c r="S289" s="24">
        <f t="shared" si="66"/>
        <v>259.63</v>
      </c>
      <c r="T289" s="24">
        <f t="shared" si="67"/>
        <v>9.74</v>
      </c>
      <c r="U289" s="27">
        <f t="shared" si="68"/>
        <v>104.57</v>
      </c>
      <c r="V289" s="27">
        <f t="shared" si="73"/>
        <v>54</v>
      </c>
      <c r="W289" s="27">
        <f t="shared" si="69"/>
        <v>159</v>
      </c>
      <c r="X289" s="24">
        <f t="shared" si="74"/>
        <v>586.94</v>
      </c>
      <c r="Y289" s="24">
        <f t="shared" si="70"/>
        <v>1818.609</v>
      </c>
      <c r="Z289" s="24"/>
      <c r="AD289" s="127"/>
    </row>
    <row r="290" ht="20" customHeight="1" spans="1:30">
      <c r="A290" s="23">
        <f t="shared" si="60"/>
        <v>287</v>
      </c>
      <c r="B290" s="39" t="s">
        <v>258</v>
      </c>
      <c r="C290" s="31" t="s">
        <v>660</v>
      </c>
      <c r="D290" s="24" t="s">
        <v>661</v>
      </c>
      <c r="E290" s="24">
        <v>3245.4</v>
      </c>
      <c r="F290" s="24">
        <f>VLOOKUP(C290,'[1]9月'!$B:$Q,16,0)</f>
        <v>3245.4</v>
      </c>
      <c r="G290" s="24">
        <v>3245.4</v>
      </c>
      <c r="H290" s="27">
        <v>5228.42</v>
      </c>
      <c r="I290" s="27">
        <v>108</v>
      </c>
      <c r="J290" s="27">
        <v>3180</v>
      </c>
      <c r="K290" s="34">
        <f t="shared" si="61"/>
        <v>58.4172</v>
      </c>
      <c r="L290" s="35">
        <f t="shared" si="62"/>
        <v>519.264</v>
      </c>
      <c r="M290" s="24">
        <f t="shared" si="63"/>
        <v>22.7178</v>
      </c>
      <c r="N290" s="27">
        <f t="shared" si="64"/>
        <v>418.27</v>
      </c>
      <c r="O290" s="27">
        <f t="shared" si="71"/>
        <v>54</v>
      </c>
      <c r="P290" s="27">
        <f t="shared" si="65"/>
        <v>159</v>
      </c>
      <c r="Q290" s="27">
        <f t="shared" si="72"/>
        <v>1231.669</v>
      </c>
      <c r="R290" s="24">
        <v>0</v>
      </c>
      <c r="S290" s="24">
        <f t="shared" si="66"/>
        <v>259.63</v>
      </c>
      <c r="T290" s="24">
        <f t="shared" si="67"/>
        <v>9.74</v>
      </c>
      <c r="U290" s="27">
        <f t="shared" si="68"/>
        <v>104.57</v>
      </c>
      <c r="V290" s="27">
        <f t="shared" si="73"/>
        <v>54</v>
      </c>
      <c r="W290" s="27">
        <f t="shared" si="69"/>
        <v>159</v>
      </c>
      <c r="X290" s="24">
        <f t="shared" si="74"/>
        <v>586.94</v>
      </c>
      <c r="Y290" s="24">
        <f t="shared" si="70"/>
        <v>1818.609</v>
      </c>
      <c r="Z290" s="24"/>
      <c r="AD290" s="127"/>
    </row>
    <row r="291" ht="20" customHeight="1" spans="1:30">
      <c r="A291" s="23">
        <f t="shared" si="60"/>
        <v>288</v>
      </c>
      <c r="B291" s="39" t="s">
        <v>140</v>
      </c>
      <c r="C291" s="31" t="s">
        <v>662</v>
      </c>
      <c r="D291" s="24" t="s">
        <v>663</v>
      </c>
      <c r="E291" s="24">
        <v>3245.4</v>
      </c>
      <c r="F291" s="24">
        <f>VLOOKUP(C291,'[1]9月'!$B:$Q,16,0)</f>
        <v>3245.4</v>
      </c>
      <c r="G291" s="24">
        <v>3245.4</v>
      </c>
      <c r="H291" s="27">
        <v>5228.42</v>
      </c>
      <c r="I291" s="27">
        <v>108</v>
      </c>
      <c r="J291" s="27">
        <v>1790</v>
      </c>
      <c r="K291" s="34">
        <f t="shared" si="61"/>
        <v>58.4172</v>
      </c>
      <c r="L291" s="35">
        <f t="shared" si="62"/>
        <v>519.264</v>
      </c>
      <c r="M291" s="24">
        <f t="shared" si="63"/>
        <v>22.7178</v>
      </c>
      <c r="N291" s="27">
        <f t="shared" si="64"/>
        <v>418.27</v>
      </c>
      <c r="O291" s="27">
        <f t="shared" si="71"/>
        <v>54</v>
      </c>
      <c r="P291" s="27">
        <f t="shared" si="65"/>
        <v>89.5</v>
      </c>
      <c r="Q291" s="27">
        <f t="shared" si="72"/>
        <v>1162.169</v>
      </c>
      <c r="R291" s="24">
        <v>0</v>
      </c>
      <c r="S291" s="24">
        <f t="shared" si="66"/>
        <v>259.63</v>
      </c>
      <c r="T291" s="24">
        <f t="shared" si="67"/>
        <v>9.74</v>
      </c>
      <c r="U291" s="27">
        <f t="shared" si="68"/>
        <v>104.57</v>
      </c>
      <c r="V291" s="27">
        <f t="shared" si="73"/>
        <v>54</v>
      </c>
      <c r="W291" s="27">
        <f t="shared" si="69"/>
        <v>89.5</v>
      </c>
      <c r="X291" s="24">
        <f t="shared" si="74"/>
        <v>517.44</v>
      </c>
      <c r="Y291" s="24">
        <f t="shared" si="70"/>
        <v>1679.609</v>
      </c>
      <c r="Z291" s="24"/>
      <c r="AD291" s="127"/>
    </row>
    <row r="292" ht="20" customHeight="1" spans="1:30">
      <c r="A292" s="23">
        <f t="shared" si="60"/>
        <v>289</v>
      </c>
      <c r="B292" s="39" t="s">
        <v>137</v>
      </c>
      <c r="C292" s="31" t="s">
        <v>664</v>
      </c>
      <c r="D292" s="24" t="s">
        <v>665</v>
      </c>
      <c r="E292" s="24">
        <v>3245.4</v>
      </c>
      <c r="F292" s="24">
        <f>VLOOKUP(C292,'[1]9月'!$B:$Q,16,0)</f>
        <v>3245.4</v>
      </c>
      <c r="G292" s="24">
        <v>3245.4</v>
      </c>
      <c r="H292" s="27">
        <v>5228.42</v>
      </c>
      <c r="I292" s="27">
        <v>108</v>
      </c>
      <c r="J292" s="27">
        <v>3180</v>
      </c>
      <c r="K292" s="34">
        <f t="shared" si="61"/>
        <v>58.4172</v>
      </c>
      <c r="L292" s="35">
        <f t="shared" si="62"/>
        <v>519.264</v>
      </c>
      <c r="M292" s="24">
        <f t="shared" si="63"/>
        <v>22.7178</v>
      </c>
      <c r="N292" s="27">
        <f t="shared" si="64"/>
        <v>418.27</v>
      </c>
      <c r="O292" s="27">
        <f t="shared" si="71"/>
        <v>54</v>
      </c>
      <c r="P292" s="27">
        <f t="shared" si="65"/>
        <v>159</v>
      </c>
      <c r="Q292" s="27">
        <f t="shared" si="72"/>
        <v>1231.669</v>
      </c>
      <c r="R292" s="24">
        <v>0</v>
      </c>
      <c r="S292" s="24">
        <f t="shared" si="66"/>
        <v>259.63</v>
      </c>
      <c r="T292" s="24">
        <f t="shared" si="67"/>
        <v>9.74</v>
      </c>
      <c r="U292" s="27">
        <f t="shared" si="68"/>
        <v>104.57</v>
      </c>
      <c r="V292" s="27">
        <f t="shared" si="73"/>
        <v>54</v>
      </c>
      <c r="W292" s="27">
        <f t="shared" si="69"/>
        <v>159</v>
      </c>
      <c r="X292" s="24">
        <f t="shared" si="74"/>
        <v>586.94</v>
      </c>
      <c r="Y292" s="24">
        <f t="shared" si="70"/>
        <v>1818.609</v>
      </c>
      <c r="Z292" s="24"/>
      <c r="AD292" s="127"/>
    </row>
    <row r="293" ht="20" customHeight="1" spans="1:30">
      <c r="A293" s="23">
        <f t="shared" si="60"/>
        <v>290</v>
      </c>
      <c r="B293" s="39" t="s">
        <v>140</v>
      </c>
      <c r="C293" s="31" t="s">
        <v>666</v>
      </c>
      <c r="D293" s="24" t="s">
        <v>667</v>
      </c>
      <c r="E293" s="24">
        <v>3342.69</v>
      </c>
      <c r="F293" s="24">
        <v>3342.69</v>
      </c>
      <c r="G293" s="24">
        <v>3342.69</v>
      </c>
      <c r="H293" s="27">
        <v>5228.42</v>
      </c>
      <c r="I293" s="27">
        <v>108</v>
      </c>
      <c r="J293" s="27">
        <v>3180</v>
      </c>
      <c r="K293" s="34">
        <f t="shared" si="61"/>
        <v>60.16842</v>
      </c>
      <c r="L293" s="35">
        <f t="shared" si="62"/>
        <v>534.8304</v>
      </c>
      <c r="M293" s="24">
        <f t="shared" si="63"/>
        <v>23.39883</v>
      </c>
      <c r="N293" s="27">
        <f t="shared" si="64"/>
        <v>418.27</v>
      </c>
      <c r="O293" s="27">
        <f t="shared" si="71"/>
        <v>54</v>
      </c>
      <c r="P293" s="27">
        <f t="shared" si="65"/>
        <v>159</v>
      </c>
      <c r="Q293" s="27">
        <f t="shared" si="72"/>
        <v>1249.66765</v>
      </c>
      <c r="R293" s="24">
        <v>0</v>
      </c>
      <c r="S293" s="24">
        <f t="shared" si="66"/>
        <v>267.42</v>
      </c>
      <c r="T293" s="24">
        <f t="shared" si="67"/>
        <v>10.03</v>
      </c>
      <c r="U293" s="27">
        <f t="shared" si="68"/>
        <v>104.57</v>
      </c>
      <c r="V293" s="27">
        <f t="shared" si="73"/>
        <v>54</v>
      </c>
      <c r="W293" s="27">
        <f t="shared" si="69"/>
        <v>159</v>
      </c>
      <c r="X293" s="24">
        <f t="shared" si="74"/>
        <v>595.02</v>
      </c>
      <c r="Y293" s="24">
        <f t="shared" si="70"/>
        <v>1844.68765</v>
      </c>
      <c r="Z293" s="24"/>
      <c r="AD293" s="127"/>
    </row>
    <row r="294" ht="20" customHeight="1" spans="1:30">
      <c r="A294" s="23">
        <f t="shared" si="60"/>
        <v>291</v>
      </c>
      <c r="B294" s="39" t="s">
        <v>140</v>
      </c>
      <c r="C294" s="31" t="s">
        <v>668</v>
      </c>
      <c r="D294" s="24" t="s">
        <v>669</v>
      </c>
      <c r="E294" s="24">
        <v>3245.4</v>
      </c>
      <c r="F294" s="24">
        <f>VLOOKUP(C294,'[1]9月'!$B:$Q,16,0)</f>
        <v>3245.4</v>
      </c>
      <c r="G294" s="24">
        <v>3245.4</v>
      </c>
      <c r="H294" s="27">
        <v>5228.42</v>
      </c>
      <c r="I294" s="27">
        <v>108</v>
      </c>
      <c r="J294" s="27">
        <v>3180</v>
      </c>
      <c r="K294" s="34">
        <f t="shared" si="61"/>
        <v>58.4172</v>
      </c>
      <c r="L294" s="35">
        <f t="shared" si="62"/>
        <v>519.264</v>
      </c>
      <c r="M294" s="24">
        <f t="shared" si="63"/>
        <v>22.7178</v>
      </c>
      <c r="N294" s="27">
        <f t="shared" si="64"/>
        <v>418.27</v>
      </c>
      <c r="O294" s="27">
        <f t="shared" si="71"/>
        <v>54</v>
      </c>
      <c r="P294" s="27">
        <f t="shared" si="65"/>
        <v>159</v>
      </c>
      <c r="Q294" s="27">
        <f t="shared" si="72"/>
        <v>1231.669</v>
      </c>
      <c r="R294" s="24">
        <v>0</v>
      </c>
      <c r="S294" s="24">
        <f t="shared" si="66"/>
        <v>259.63</v>
      </c>
      <c r="T294" s="24">
        <f t="shared" si="67"/>
        <v>9.74</v>
      </c>
      <c r="U294" s="27">
        <f t="shared" si="68"/>
        <v>104.57</v>
      </c>
      <c r="V294" s="27">
        <f t="shared" si="73"/>
        <v>54</v>
      </c>
      <c r="W294" s="27">
        <f t="shared" si="69"/>
        <v>159</v>
      </c>
      <c r="X294" s="24">
        <f t="shared" si="74"/>
        <v>586.94</v>
      </c>
      <c r="Y294" s="24">
        <f t="shared" si="70"/>
        <v>1818.609</v>
      </c>
      <c r="Z294" s="24"/>
      <c r="AD294" s="127"/>
    </row>
    <row r="295" ht="20" customHeight="1" spans="1:30">
      <c r="A295" s="23">
        <f t="shared" si="60"/>
        <v>292</v>
      </c>
      <c r="B295" s="39" t="s">
        <v>140</v>
      </c>
      <c r="C295" s="31" t="s">
        <v>670</v>
      </c>
      <c r="D295" s="24" t="s">
        <v>671</v>
      </c>
      <c r="E295" s="24">
        <v>3820</v>
      </c>
      <c r="F295" s="24">
        <f>VLOOKUP(C295,'[1]9月'!$B:$Q,16,0)</f>
        <v>3820</v>
      </c>
      <c r="G295" s="24">
        <v>3820</v>
      </c>
      <c r="H295" s="27">
        <v>5228.42</v>
      </c>
      <c r="I295" s="27">
        <v>108</v>
      </c>
      <c r="J295" s="27">
        <v>4180</v>
      </c>
      <c r="K295" s="34">
        <f t="shared" si="61"/>
        <v>68.76</v>
      </c>
      <c r="L295" s="35">
        <f t="shared" si="62"/>
        <v>611.2</v>
      </c>
      <c r="M295" s="24">
        <f t="shared" si="63"/>
        <v>26.74</v>
      </c>
      <c r="N295" s="27">
        <f t="shared" si="64"/>
        <v>418.27</v>
      </c>
      <c r="O295" s="27">
        <f t="shared" si="71"/>
        <v>54</v>
      </c>
      <c r="P295" s="27">
        <f t="shared" si="65"/>
        <v>209</v>
      </c>
      <c r="Q295" s="27">
        <f t="shared" si="72"/>
        <v>1387.97</v>
      </c>
      <c r="R295" s="24">
        <v>0</v>
      </c>
      <c r="S295" s="24">
        <f t="shared" si="66"/>
        <v>305.6</v>
      </c>
      <c r="T295" s="24">
        <f t="shared" si="67"/>
        <v>11.46</v>
      </c>
      <c r="U295" s="27">
        <f t="shared" si="68"/>
        <v>104.57</v>
      </c>
      <c r="V295" s="27">
        <f t="shared" si="73"/>
        <v>54</v>
      </c>
      <c r="W295" s="27">
        <f t="shared" si="69"/>
        <v>209</v>
      </c>
      <c r="X295" s="24">
        <f t="shared" si="74"/>
        <v>684.63</v>
      </c>
      <c r="Y295" s="24">
        <f t="shared" si="70"/>
        <v>2072.6</v>
      </c>
      <c r="Z295" s="24"/>
      <c r="AD295" s="127"/>
    </row>
    <row r="296" ht="20" customHeight="1" spans="1:30">
      <c r="A296" s="23">
        <f t="shared" si="60"/>
        <v>293</v>
      </c>
      <c r="B296" s="39" t="s">
        <v>140</v>
      </c>
      <c r="C296" s="31" t="s">
        <v>672</v>
      </c>
      <c r="D296" s="24" t="s">
        <v>673</v>
      </c>
      <c r="E296" s="24">
        <v>3245.4</v>
      </c>
      <c r="F296" s="24">
        <f>VLOOKUP(C296,'[1]9月'!$B:$Q,16,0)</f>
        <v>3245.4</v>
      </c>
      <c r="G296" s="24">
        <v>3245.4</v>
      </c>
      <c r="H296" s="27">
        <v>5228.42</v>
      </c>
      <c r="I296" s="27">
        <v>108</v>
      </c>
      <c r="J296" s="27">
        <v>3180</v>
      </c>
      <c r="K296" s="34">
        <f t="shared" si="61"/>
        <v>58.4172</v>
      </c>
      <c r="L296" s="35">
        <f t="shared" si="62"/>
        <v>519.264</v>
      </c>
      <c r="M296" s="24">
        <f t="shared" si="63"/>
        <v>22.7178</v>
      </c>
      <c r="N296" s="27">
        <f t="shared" si="64"/>
        <v>418.27</v>
      </c>
      <c r="O296" s="27">
        <f t="shared" si="71"/>
        <v>54</v>
      </c>
      <c r="P296" s="27">
        <f t="shared" si="65"/>
        <v>159</v>
      </c>
      <c r="Q296" s="27">
        <f t="shared" si="72"/>
        <v>1231.669</v>
      </c>
      <c r="R296" s="24">
        <v>0</v>
      </c>
      <c r="S296" s="24">
        <f t="shared" si="66"/>
        <v>259.63</v>
      </c>
      <c r="T296" s="24">
        <f t="shared" si="67"/>
        <v>9.74</v>
      </c>
      <c r="U296" s="27">
        <f t="shared" si="68"/>
        <v>104.57</v>
      </c>
      <c r="V296" s="27">
        <f t="shared" si="73"/>
        <v>54</v>
      </c>
      <c r="W296" s="27">
        <f t="shared" si="69"/>
        <v>159</v>
      </c>
      <c r="X296" s="24">
        <f t="shared" si="74"/>
        <v>586.94</v>
      </c>
      <c r="Y296" s="24">
        <f t="shared" si="70"/>
        <v>1818.609</v>
      </c>
      <c r="Z296" s="24"/>
      <c r="AD296" s="127"/>
    </row>
    <row r="297" ht="20" customHeight="1" spans="1:30">
      <c r="A297" s="23">
        <f t="shared" si="60"/>
        <v>294</v>
      </c>
      <c r="B297" s="39" t="s">
        <v>172</v>
      </c>
      <c r="C297" s="31" t="s">
        <v>674</v>
      </c>
      <c r="D297" s="24" t="s">
        <v>675</v>
      </c>
      <c r="E297" s="24">
        <v>3820</v>
      </c>
      <c r="F297" s="24">
        <f>VLOOKUP(C297,'[1]9月'!$B:$Q,16,0)</f>
        <v>3820</v>
      </c>
      <c r="G297" s="24">
        <v>3820</v>
      </c>
      <c r="H297" s="27">
        <v>5228.42</v>
      </c>
      <c r="I297" s="27">
        <v>108</v>
      </c>
      <c r="J297" s="27">
        <v>4180</v>
      </c>
      <c r="K297" s="34">
        <f t="shared" si="61"/>
        <v>68.76</v>
      </c>
      <c r="L297" s="35">
        <f t="shared" si="62"/>
        <v>611.2</v>
      </c>
      <c r="M297" s="24">
        <f t="shared" si="63"/>
        <v>26.74</v>
      </c>
      <c r="N297" s="27">
        <f t="shared" si="64"/>
        <v>418.27</v>
      </c>
      <c r="O297" s="27">
        <f t="shared" si="71"/>
        <v>54</v>
      </c>
      <c r="P297" s="27">
        <f t="shared" si="65"/>
        <v>209</v>
      </c>
      <c r="Q297" s="27">
        <f t="shared" si="72"/>
        <v>1387.97</v>
      </c>
      <c r="R297" s="24">
        <v>0</v>
      </c>
      <c r="S297" s="24">
        <f t="shared" si="66"/>
        <v>305.6</v>
      </c>
      <c r="T297" s="24">
        <f t="shared" si="67"/>
        <v>11.46</v>
      </c>
      <c r="U297" s="27">
        <f t="shared" si="68"/>
        <v>104.57</v>
      </c>
      <c r="V297" s="27">
        <f t="shared" si="73"/>
        <v>54</v>
      </c>
      <c r="W297" s="27">
        <f t="shared" si="69"/>
        <v>209</v>
      </c>
      <c r="X297" s="24">
        <f t="shared" si="74"/>
        <v>684.63</v>
      </c>
      <c r="Y297" s="24">
        <f t="shared" si="70"/>
        <v>2072.6</v>
      </c>
      <c r="Z297" s="24"/>
      <c r="AD297" s="127"/>
    </row>
    <row r="298" ht="20" customHeight="1" spans="1:30">
      <c r="A298" s="23">
        <f t="shared" si="60"/>
        <v>295</v>
      </c>
      <c r="B298" s="39" t="s">
        <v>146</v>
      </c>
      <c r="C298" s="31" t="s">
        <v>676</v>
      </c>
      <c r="D298" s="24" t="s">
        <v>677</v>
      </c>
      <c r="E298" s="24">
        <v>3245.4</v>
      </c>
      <c r="F298" s="24">
        <f>VLOOKUP(C298,'[1]9月'!$B:$Q,16,0)</f>
        <v>3245.4</v>
      </c>
      <c r="G298" s="24">
        <v>3245.4</v>
      </c>
      <c r="H298" s="27">
        <v>5228.42</v>
      </c>
      <c r="I298" s="27">
        <v>108</v>
      </c>
      <c r="J298" s="27">
        <v>3180</v>
      </c>
      <c r="K298" s="34">
        <f t="shared" si="61"/>
        <v>58.4172</v>
      </c>
      <c r="L298" s="35">
        <f t="shared" si="62"/>
        <v>519.264</v>
      </c>
      <c r="M298" s="24">
        <f t="shared" si="63"/>
        <v>22.7178</v>
      </c>
      <c r="N298" s="27">
        <f t="shared" si="64"/>
        <v>418.27</v>
      </c>
      <c r="O298" s="27">
        <f t="shared" si="71"/>
        <v>54</v>
      </c>
      <c r="P298" s="27">
        <f t="shared" si="65"/>
        <v>159</v>
      </c>
      <c r="Q298" s="27">
        <f t="shared" si="72"/>
        <v>1231.669</v>
      </c>
      <c r="R298" s="24">
        <v>0</v>
      </c>
      <c r="S298" s="24">
        <f t="shared" si="66"/>
        <v>259.63</v>
      </c>
      <c r="T298" s="24">
        <f t="shared" si="67"/>
        <v>9.74</v>
      </c>
      <c r="U298" s="27">
        <f t="shared" si="68"/>
        <v>104.57</v>
      </c>
      <c r="V298" s="27">
        <f t="shared" si="73"/>
        <v>54</v>
      </c>
      <c r="W298" s="27">
        <f t="shared" si="69"/>
        <v>159</v>
      </c>
      <c r="X298" s="24">
        <f t="shared" si="74"/>
        <v>586.94</v>
      </c>
      <c r="Y298" s="24">
        <f t="shared" si="70"/>
        <v>1818.609</v>
      </c>
      <c r="Z298" s="24"/>
      <c r="AD298" s="127"/>
    </row>
    <row r="299" ht="20" customHeight="1" spans="1:30">
      <c r="A299" s="23">
        <f t="shared" si="60"/>
        <v>296</v>
      </c>
      <c r="B299" s="39" t="s">
        <v>146</v>
      </c>
      <c r="C299" s="31" t="s">
        <v>678</v>
      </c>
      <c r="D299" s="24" t="s">
        <v>679</v>
      </c>
      <c r="E299" s="24">
        <v>3245.4</v>
      </c>
      <c r="F299" s="24">
        <f>VLOOKUP(C299,'[1]9月'!$B:$Q,16,0)</f>
        <v>3245.4</v>
      </c>
      <c r="G299" s="24">
        <v>3245.4</v>
      </c>
      <c r="H299" s="27">
        <v>5228.42</v>
      </c>
      <c r="I299" s="27">
        <v>108</v>
      </c>
      <c r="J299" s="27">
        <v>3180</v>
      </c>
      <c r="K299" s="34">
        <f t="shared" si="61"/>
        <v>58.4172</v>
      </c>
      <c r="L299" s="35">
        <f t="shared" si="62"/>
        <v>519.264</v>
      </c>
      <c r="M299" s="24">
        <f t="shared" si="63"/>
        <v>22.7178</v>
      </c>
      <c r="N299" s="27">
        <f t="shared" si="64"/>
        <v>418.27</v>
      </c>
      <c r="O299" s="27">
        <f t="shared" si="71"/>
        <v>54</v>
      </c>
      <c r="P299" s="27">
        <f t="shared" si="65"/>
        <v>159</v>
      </c>
      <c r="Q299" s="27">
        <f t="shared" si="72"/>
        <v>1231.669</v>
      </c>
      <c r="R299" s="24">
        <v>0</v>
      </c>
      <c r="S299" s="24">
        <f t="shared" si="66"/>
        <v>259.63</v>
      </c>
      <c r="T299" s="24">
        <f t="shared" si="67"/>
        <v>9.74</v>
      </c>
      <c r="U299" s="27">
        <f t="shared" si="68"/>
        <v>104.57</v>
      </c>
      <c r="V299" s="27">
        <f t="shared" si="73"/>
        <v>54</v>
      </c>
      <c r="W299" s="27">
        <f t="shared" si="69"/>
        <v>159</v>
      </c>
      <c r="X299" s="24">
        <f t="shared" si="74"/>
        <v>586.94</v>
      </c>
      <c r="Y299" s="24">
        <f t="shared" si="70"/>
        <v>1818.609</v>
      </c>
      <c r="Z299" s="24"/>
      <c r="AD299" s="127"/>
    </row>
    <row r="300" ht="20" customHeight="1" spans="1:30">
      <c r="A300" s="23">
        <f t="shared" si="60"/>
        <v>297</v>
      </c>
      <c r="B300" s="39" t="s">
        <v>137</v>
      </c>
      <c r="C300" s="31" t="s">
        <v>680</v>
      </c>
      <c r="D300" s="24" t="s">
        <v>681</v>
      </c>
      <c r="E300" s="24">
        <v>3245.4</v>
      </c>
      <c r="F300" s="24">
        <f>VLOOKUP(C300,'[1]9月'!$B:$Q,16,0)</f>
        <v>3245.4</v>
      </c>
      <c r="G300" s="24">
        <v>3245.4</v>
      </c>
      <c r="H300" s="27">
        <v>5228.42</v>
      </c>
      <c r="I300" s="27">
        <v>108</v>
      </c>
      <c r="J300" s="27">
        <v>3180</v>
      </c>
      <c r="K300" s="34">
        <f t="shared" si="61"/>
        <v>58.4172</v>
      </c>
      <c r="L300" s="35">
        <f t="shared" si="62"/>
        <v>519.264</v>
      </c>
      <c r="M300" s="24">
        <f t="shared" si="63"/>
        <v>22.7178</v>
      </c>
      <c r="N300" s="27">
        <f t="shared" si="64"/>
        <v>418.27</v>
      </c>
      <c r="O300" s="27">
        <f t="shared" si="71"/>
        <v>54</v>
      </c>
      <c r="P300" s="27">
        <f t="shared" si="65"/>
        <v>159</v>
      </c>
      <c r="Q300" s="27">
        <f t="shared" si="72"/>
        <v>1231.669</v>
      </c>
      <c r="R300" s="24">
        <v>0</v>
      </c>
      <c r="S300" s="24">
        <f t="shared" si="66"/>
        <v>259.63</v>
      </c>
      <c r="T300" s="24">
        <f t="shared" si="67"/>
        <v>9.74</v>
      </c>
      <c r="U300" s="27">
        <f t="shared" si="68"/>
        <v>104.57</v>
      </c>
      <c r="V300" s="27">
        <f t="shared" si="73"/>
        <v>54</v>
      </c>
      <c r="W300" s="27">
        <f t="shared" si="69"/>
        <v>159</v>
      </c>
      <c r="X300" s="24">
        <f t="shared" si="74"/>
        <v>586.94</v>
      </c>
      <c r="Y300" s="24">
        <f t="shared" si="70"/>
        <v>1818.609</v>
      </c>
      <c r="Z300" s="24"/>
      <c r="AD300" s="127"/>
    </row>
    <row r="301" ht="20" customHeight="1" spans="1:30">
      <c r="A301" s="23">
        <f t="shared" si="60"/>
        <v>298</v>
      </c>
      <c r="B301" s="39" t="s">
        <v>76</v>
      </c>
      <c r="C301" s="31" t="s">
        <v>682</v>
      </c>
      <c r="D301" s="24" t="s">
        <v>683</v>
      </c>
      <c r="E301" s="24">
        <v>3245.4</v>
      </c>
      <c r="F301" s="24">
        <f>VLOOKUP(C301,'[1]9月'!$B:$Q,16,0)</f>
        <v>3245.4</v>
      </c>
      <c r="G301" s="24">
        <v>3245.4</v>
      </c>
      <c r="H301" s="27">
        <v>5228.42</v>
      </c>
      <c r="I301" s="27">
        <v>108</v>
      </c>
      <c r="J301" s="27">
        <v>3180</v>
      </c>
      <c r="K301" s="34">
        <f t="shared" si="61"/>
        <v>58.4172</v>
      </c>
      <c r="L301" s="35">
        <f t="shared" si="62"/>
        <v>519.264</v>
      </c>
      <c r="M301" s="24">
        <f t="shared" si="63"/>
        <v>22.7178</v>
      </c>
      <c r="N301" s="27">
        <f t="shared" si="64"/>
        <v>418.27</v>
      </c>
      <c r="O301" s="27">
        <f t="shared" si="71"/>
        <v>54</v>
      </c>
      <c r="P301" s="27">
        <f t="shared" si="65"/>
        <v>159</v>
      </c>
      <c r="Q301" s="27">
        <f t="shared" si="72"/>
        <v>1231.669</v>
      </c>
      <c r="R301" s="24">
        <v>0</v>
      </c>
      <c r="S301" s="24">
        <f t="shared" si="66"/>
        <v>259.63</v>
      </c>
      <c r="T301" s="24">
        <f t="shared" si="67"/>
        <v>9.74</v>
      </c>
      <c r="U301" s="27">
        <f t="shared" si="68"/>
        <v>104.57</v>
      </c>
      <c r="V301" s="27">
        <f t="shared" si="73"/>
        <v>54</v>
      </c>
      <c r="W301" s="27">
        <f t="shared" si="69"/>
        <v>159</v>
      </c>
      <c r="X301" s="24">
        <f t="shared" si="74"/>
        <v>586.94</v>
      </c>
      <c r="Y301" s="24">
        <f t="shared" si="70"/>
        <v>1818.609</v>
      </c>
      <c r="Z301" s="24"/>
      <c r="AD301" s="127"/>
    </row>
    <row r="302" ht="20" customHeight="1" spans="1:30">
      <c r="A302" s="23">
        <f t="shared" si="60"/>
        <v>299</v>
      </c>
      <c r="B302" s="39" t="s">
        <v>258</v>
      </c>
      <c r="C302" s="31" t="s">
        <v>684</v>
      </c>
      <c r="D302" s="24" t="s">
        <v>685</v>
      </c>
      <c r="E302" s="24">
        <v>3245.4</v>
      </c>
      <c r="F302" s="24">
        <f>VLOOKUP(C302,'[1]9月'!$B:$Q,16,0)</f>
        <v>3245.4</v>
      </c>
      <c r="G302" s="24">
        <v>3245.4</v>
      </c>
      <c r="H302" s="27">
        <v>5228.42</v>
      </c>
      <c r="I302" s="27">
        <v>108</v>
      </c>
      <c r="J302" s="27">
        <v>4180</v>
      </c>
      <c r="K302" s="34">
        <f t="shared" si="61"/>
        <v>58.4172</v>
      </c>
      <c r="L302" s="35">
        <f t="shared" si="62"/>
        <v>519.264</v>
      </c>
      <c r="M302" s="24">
        <f t="shared" si="63"/>
        <v>22.7178</v>
      </c>
      <c r="N302" s="27">
        <f t="shared" si="64"/>
        <v>418.27</v>
      </c>
      <c r="O302" s="27">
        <f t="shared" si="71"/>
        <v>54</v>
      </c>
      <c r="P302" s="27">
        <f t="shared" si="65"/>
        <v>209</v>
      </c>
      <c r="Q302" s="27">
        <f t="shared" si="72"/>
        <v>1281.669</v>
      </c>
      <c r="R302" s="24">
        <v>0</v>
      </c>
      <c r="S302" s="24">
        <f t="shared" si="66"/>
        <v>259.63</v>
      </c>
      <c r="T302" s="24">
        <f t="shared" si="67"/>
        <v>9.74</v>
      </c>
      <c r="U302" s="27">
        <f t="shared" si="68"/>
        <v>104.57</v>
      </c>
      <c r="V302" s="27">
        <f t="shared" si="73"/>
        <v>54</v>
      </c>
      <c r="W302" s="27">
        <f t="shared" si="69"/>
        <v>209</v>
      </c>
      <c r="X302" s="24">
        <f t="shared" si="74"/>
        <v>636.94</v>
      </c>
      <c r="Y302" s="24">
        <f t="shared" si="70"/>
        <v>1918.609</v>
      </c>
      <c r="Z302" s="24"/>
      <c r="AD302" s="127"/>
    </row>
    <row r="303" ht="20" customHeight="1" spans="1:30">
      <c r="A303" s="23">
        <f t="shared" si="60"/>
        <v>300</v>
      </c>
      <c r="B303" s="39" t="s">
        <v>76</v>
      </c>
      <c r="C303" s="31" t="s">
        <v>686</v>
      </c>
      <c r="D303" s="266" t="s">
        <v>687</v>
      </c>
      <c r="E303" s="24">
        <v>3245.4</v>
      </c>
      <c r="F303" s="24">
        <f>VLOOKUP(C303,'[1]9月'!$B:$Q,16,0)</f>
        <v>3245.4</v>
      </c>
      <c r="G303" s="24">
        <v>3245.4</v>
      </c>
      <c r="H303" s="27">
        <v>5228.42</v>
      </c>
      <c r="I303" s="27">
        <v>108</v>
      </c>
      <c r="J303" s="27">
        <v>4180</v>
      </c>
      <c r="K303" s="34">
        <f t="shared" si="61"/>
        <v>58.4172</v>
      </c>
      <c r="L303" s="35">
        <f t="shared" si="62"/>
        <v>519.264</v>
      </c>
      <c r="M303" s="24">
        <f t="shared" si="63"/>
        <v>22.7178</v>
      </c>
      <c r="N303" s="27">
        <f t="shared" si="64"/>
        <v>418.27</v>
      </c>
      <c r="O303" s="27">
        <f t="shared" si="71"/>
        <v>54</v>
      </c>
      <c r="P303" s="27">
        <f t="shared" si="65"/>
        <v>209</v>
      </c>
      <c r="Q303" s="27">
        <f t="shared" si="72"/>
        <v>1281.669</v>
      </c>
      <c r="R303" s="24">
        <v>0</v>
      </c>
      <c r="S303" s="24">
        <f t="shared" si="66"/>
        <v>259.63</v>
      </c>
      <c r="T303" s="24">
        <f t="shared" si="67"/>
        <v>9.74</v>
      </c>
      <c r="U303" s="27">
        <f t="shared" si="68"/>
        <v>104.57</v>
      </c>
      <c r="V303" s="27">
        <f t="shared" si="73"/>
        <v>54</v>
      </c>
      <c r="W303" s="27">
        <f t="shared" si="69"/>
        <v>209</v>
      </c>
      <c r="X303" s="24">
        <f t="shared" si="74"/>
        <v>636.94</v>
      </c>
      <c r="Y303" s="24">
        <f t="shared" si="70"/>
        <v>1918.609</v>
      </c>
      <c r="Z303" s="24"/>
      <c r="AD303" s="127"/>
    </row>
    <row r="304" ht="20" customHeight="1" spans="1:30">
      <c r="A304" s="23">
        <f t="shared" si="60"/>
        <v>301</v>
      </c>
      <c r="B304" s="39" t="s">
        <v>688</v>
      </c>
      <c r="C304" s="31" t="s">
        <v>689</v>
      </c>
      <c r="D304" s="24" t="s">
        <v>690</v>
      </c>
      <c r="E304" s="24">
        <v>3245.4</v>
      </c>
      <c r="F304" s="24">
        <f>VLOOKUP(C304,'[1]9月'!$B:$Q,16,0)</f>
        <v>3245.4</v>
      </c>
      <c r="G304" s="24">
        <v>3245.4</v>
      </c>
      <c r="H304" s="27">
        <v>5228.42</v>
      </c>
      <c r="I304" s="27">
        <v>108</v>
      </c>
      <c r="J304" s="27">
        <v>1790</v>
      </c>
      <c r="K304" s="34">
        <f t="shared" si="61"/>
        <v>58.4172</v>
      </c>
      <c r="L304" s="35">
        <f t="shared" si="62"/>
        <v>519.264</v>
      </c>
      <c r="M304" s="24">
        <f t="shared" si="63"/>
        <v>22.7178</v>
      </c>
      <c r="N304" s="27">
        <f t="shared" si="64"/>
        <v>418.27</v>
      </c>
      <c r="O304" s="27">
        <f t="shared" si="71"/>
        <v>54</v>
      </c>
      <c r="P304" s="27">
        <f t="shared" si="65"/>
        <v>89.5</v>
      </c>
      <c r="Q304" s="27">
        <f t="shared" si="72"/>
        <v>1162.169</v>
      </c>
      <c r="R304" s="24">
        <v>0</v>
      </c>
      <c r="S304" s="24">
        <f t="shared" si="66"/>
        <v>259.63</v>
      </c>
      <c r="T304" s="24">
        <f t="shared" si="67"/>
        <v>9.74</v>
      </c>
      <c r="U304" s="27">
        <f t="shared" si="68"/>
        <v>104.57</v>
      </c>
      <c r="V304" s="27">
        <f t="shared" si="73"/>
        <v>54</v>
      </c>
      <c r="W304" s="27">
        <f t="shared" si="69"/>
        <v>89.5</v>
      </c>
      <c r="X304" s="24">
        <f t="shared" si="74"/>
        <v>517.44</v>
      </c>
      <c r="Y304" s="24">
        <f t="shared" si="70"/>
        <v>1679.609</v>
      </c>
      <c r="Z304" s="24"/>
      <c r="AD304" s="127"/>
    </row>
    <row r="305" ht="20" customHeight="1" spans="1:30">
      <c r="A305" s="23">
        <f t="shared" si="60"/>
        <v>302</v>
      </c>
      <c r="B305" s="39" t="s">
        <v>688</v>
      </c>
      <c r="C305" s="31" t="s">
        <v>691</v>
      </c>
      <c r="D305" s="24" t="s">
        <v>692</v>
      </c>
      <c r="E305" s="24">
        <v>3245.4</v>
      </c>
      <c r="F305" s="24">
        <f>VLOOKUP(C305,'[1]9月'!$B:$Q,16,0)</f>
        <v>3245.4</v>
      </c>
      <c r="G305" s="24">
        <v>3245.4</v>
      </c>
      <c r="H305" s="27">
        <v>5228.42</v>
      </c>
      <c r="I305" s="27">
        <v>108</v>
      </c>
      <c r="J305" s="27">
        <v>1790</v>
      </c>
      <c r="K305" s="34">
        <f t="shared" si="61"/>
        <v>58.4172</v>
      </c>
      <c r="L305" s="35">
        <f t="shared" si="62"/>
        <v>519.264</v>
      </c>
      <c r="M305" s="24">
        <f t="shared" si="63"/>
        <v>22.7178</v>
      </c>
      <c r="N305" s="27">
        <f t="shared" si="64"/>
        <v>418.27</v>
      </c>
      <c r="O305" s="27">
        <f t="shared" si="71"/>
        <v>54</v>
      </c>
      <c r="P305" s="27">
        <f t="shared" si="65"/>
        <v>89.5</v>
      </c>
      <c r="Q305" s="27">
        <f t="shared" si="72"/>
        <v>1162.169</v>
      </c>
      <c r="R305" s="24">
        <v>0</v>
      </c>
      <c r="S305" s="24">
        <f t="shared" si="66"/>
        <v>259.63</v>
      </c>
      <c r="T305" s="24">
        <f t="shared" si="67"/>
        <v>9.74</v>
      </c>
      <c r="U305" s="27">
        <f t="shared" si="68"/>
        <v>104.57</v>
      </c>
      <c r="V305" s="27">
        <f t="shared" si="73"/>
        <v>54</v>
      </c>
      <c r="W305" s="27">
        <f t="shared" si="69"/>
        <v>89.5</v>
      </c>
      <c r="X305" s="24">
        <f t="shared" si="74"/>
        <v>517.44</v>
      </c>
      <c r="Y305" s="24">
        <f t="shared" si="70"/>
        <v>1679.609</v>
      </c>
      <c r="Z305" s="24"/>
      <c r="AD305" s="127"/>
    </row>
    <row r="306" ht="20" customHeight="1" spans="1:30">
      <c r="A306" s="23">
        <f t="shared" si="60"/>
        <v>303</v>
      </c>
      <c r="B306" s="39" t="s">
        <v>688</v>
      </c>
      <c r="C306" s="31" t="s">
        <v>693</v>
      </c>
      <c r="D306" s="24" t="s">
        <v>694</v>
      </c>
      <c r="E306" s="24">
        <v>3245.4</v>
      </c>
      <c r="F306" s="24">
        <f>VLOOKUP(C306,'[1]9月'!$B:$Q,16,0)</f>
        <v>3245.4</v>
      </c>
      <c r="G306" s="24">
        <v>3245.4</v>
      </c>
      <c r="H306" s="27">
        <v>5228.42</v>
      </c>
      <c r="I306" s="27">
        <v>108</v>
      </c>
      <c r="J306" s="27">
        <v>3180</v>
      </c>
      <c r="K306" s="34">
        <f t="shared" si="61"/>
        <v>58.4172</v>
      </c>
      <c r="L306" s="35">
        <f t="shared" si="62"/>
        <v>519.264</v>
      </c>
      <c r="M306" s="24">
        <f t="shared" si="63"/>
        <v>22.7178</v>
      </c>
      <c r="N306" s="27">
        <f t="shared" si="64"/>
        <v>418.27</v>
      </c>
      <c r="O306" s="27">
        <f t="shared" si="71"/>
        <v>54</v>
      </c>
      <c r="P306" s="27">
        <f t="shared" si="65"/>
        <v>159</v>
      </c>
      <c r="Q306" s="27">
        <f t="shared" si="72"/>
        <v>1231.669</v>
      </c>
      <c r="R306" s="24">
        <v>0</v>
      </c>
      <c r="S306" s="24">
        <f t="shared" si="66"/>
        <v>259.63</v>
      </c>
      <c r="T306" s="24">
        <f t="shared" si="67"/>
        <v>9.74</v>
      </c>
      <c r="U306" s="27">
        <f t="shared" si="68"/>
        <v>104.57</v>
      </c>
      <c r="V306" s="27">
        <f t="shared" si="73"/>
        <v>54</v>
      </c>
      <c r="W306" s="27">
        <f t="shared" si="69"/>
        <v>159</v>
      </c>
      <c r="X306" s="24">
        <f t="shared" si="74"/>
        <v>586.94</v>
      </c>
      <c r="Y306" s="24">
        <f t="shared" si="70"/>
        <v>1818.609</v>
      </c>
      <c r="Z306" s="24"/>
      <c r="AD306" s="127"/>
    </row>
    <row r="307" ht="20" customHeight="1" spans="1:30">
      <c r="A307" s="23">
        <f t="shared" si="60"/>
        <v>304</v>
      </c>
      <c r="B307" s="39" t="s">
        <v>688</v>
      </c>
      <c r="C307" s="31" t="s">
        <v>695</v>
      </c>
      <c r="D307" s="24" t="s">
        <v>696</v>
      </c>
      <c r="E307" s="24">
        <v>3245.4</v>
      </c>
      <c r="F307" s="24">
        <f>VLOOKUP(C307,'[1]9月'!$B:$Q,16,0)</f>
        <v>3245.4</v>
      </c>
      <c r="G307" s="24">
        <v>3245.4</v>
      </c>
      <c r="H307" s="27">
        <v>5228.42</v>
      </c>
      <c r="I307" s="27">
        <v>108</v>
      </c>
      <c r="J307" s="27">
        <v>1790</v>
      </c>
      <c r="K307" s="34">
        <f t="shared" si="61"/>
        <v>58.4172</v>
      </c>
      <c r="L307" s="35">
        <f t="shared" si="62"/>
        <v>519.264</v>
      </c>
      <c r="M307" s="24">
        <f t="shared" si="63"/>
        <v>22.7178</v>
      </c>
      <c r="N307" s="27">
        <f t="shared" si="64"/>
        <v>418.27</v>
      </c>
      <c r="O307" s="27">
        <f t="shared" si="71"/>
        <v>54</v>
      </c>
      <c r="P307" s="27">
        <f t="shared" si="65"/>
        <v>89.5</v>
      </c>
      <c r="Q307" s="27">
        <f t="shared" si="72"/>
        <v>1162.169</v>
      </c>
      <c r="R307" s="24">
        <v>0</v>
      </c>
      <c r="S307" s="24">
        <f t="shared" si="66"/>
        <v>259.63</v>
      </c>
      <c r="T307" s="24">
        <f t="shared" si="67"/>
        <v>9.74</v>
      </c>
      <c r="U307" s="27">
        <f t="shared" si="68"/>
        <v>104.57</v>
      </c>
      <c r="V307" s="27">
        <f t="shared" si="73"/>
        <v>54</v>
      </c>
      <c r="W307" s="27">
        <f t="shared" si="69"/>
        <v>89.5</v>
      </c>
      <c r="X307" s="24">
        <f t="shared" si="74"/>
        <v>517.44</v>
      </c>
      <c r="Y307" s="24">
        <f t="shared" si="70"/>
        <v>1679.609</v>
      </c>
      <c r="Z307" s="24"/>
      <c r="AD307" s="127"/>
    </row>
    <row r="308" ht="20" customHeight="1" spans="1:30">
      <c r="A308" s="23">
        <f t="shared" si="60"/>
        <v>305</v>
      </c>
      <c r="B308" s="39" t="s">
        <v>688</v>
      </c>
      <c r="C308" s="31" t="s">
        <v>697</v>
      </c>
      <c r="D308" s="24" t="s">
        <v>698</v>
      </c>
      <c r="E308" s="24">
        <v>3245.4</v>
      </c>
      <c r="F308" s="24">
        <f>VLOOKUP(C308,'[1]9月'!$B:$Q,16,0)</f>
        <v>3245.4</v>
      </c>
      <c r="G308" s="24">
        <v>3245.4</v>
      </c>
      <c r="H308" s="27">
        <v>5228.42</v>
      </c>
      <c r="I308" s="27">
        <v>108</v>
      </c>
      <c r="J308" s="27">
        <v>3180</v>
      </c>
      <c r="K308" s="34">
        <f t="shared" si="61"/>
        <v>58.4172</v>
      </c>
      <c r="L308" s="35">
        <f t="shared" si="62"/>
        <v>519.264</v>
      </c>
      <c r="M308" s="24">
        <f t="shared" si="63"/>
        <v>22.7178</v>
      </c>
      <c r="N308" s="27">
        <f t="shared" si="64"/>
        <v>418.27</v>
      </c>
      <c r="O308" s="27">
        <f t="shared" si="71"/>
        <v>54</v>
      </c>
      <c r="P308" s="27">
        <f t="shared" si="65"/>
        <v>159</v>
      </c>
      <c r="Q308" s="27">
        <f t="shared" si="72"/>
        <v>1231.669</v>
      </c>
      <c r="R308" s="24">
        <v>0</v>
      </c>
      <c r="S308" s="24">
        <f t="shared" si="66"/>
        <v>259.63</v>
      </c>
      <c r="T308" s="24">
        <f t="shared" si="67"/>
        <v>9.74</v>
      </c>
      <c r="U308" s="27">
        <f t="shared" si="68"/>
        <v>104.57</v>
      </c>
      <c r="V308" s="27">
        <f t="shared" si="73"/>
        <v>54</v>
      </c>
      <c r="W308" s="27">
        <f t="shared" si="69"/>
        <v>159</v>
      </c>
      <c r="X308" s="24">
        <f t="shared" si="74"/>
        <v>586.94</v>
      </c>
      <c r="Y308" s="24">
        <f t="shared" si="70"/>
        <v>1818.609</v>
      </c>
      <c r="Z308" s="24"/>
      <c r="AD308" s="127"/>
    </row>
    <row r="309" ht="20" customHeight="1" spans="1:30">
      <c r="A309" s="23">
        <f t="shared" si="60"/>
        <v>306</v>
      </c>
      <c r="B309" s="39" t="s">
        <v>688</v>
      </c>
      <c r="C309" s="31" t="s">
        <v>699</v>
      </c>
      <c r="D309" s="24" t="s">
        <v>700</v>
      </c>
      <c r="E309" s="24">
        <v>3245.4</v>
      </c>
      <c r="F309" s="24">
        <f>VLOOKUP(C309,'[1]9月'!$B:$Q,16,0)</f>
        <v>3245.4</v>
      </c>
      <c r="G309" s="24">
        <v>3245.4</v>
      </c>
      <c r="H309" s="27">
        <v>5228.42</v>
      </c>
      <c r="I309" s="27">
        <v>108</v>
      </c>
      <c r="J309" s="27">
        <v>1790</v>
      </c>
      <c r="K309" s="34">
        <f t="shared" si="61"/>
        <v>58.4172</v>
      </c>
      <c r="L309" s="35">
        <f t="shared" si="62"/>
        <v>519.264</v>
      </c>
      <c r="M309" s="24">
        <f t="shared" si="63"/>
        <v>22.7178</v>
      </c>
      <c r="N309" s="27">
        <f t="shared" si="64"/>
        <v>418.27</v>
      </c>
      <c r="O309" s="27">
        <f t="shared" si="71"/>
        <v>54</v>
      </c>
      <c r="P309" s="27">
        <f t="shared" si="65"/>
        <v>89.5</v>
      </c>
      <c r="Q309" s="27">
        <f t="shared" si="72"/>
        <v>1162.169</v>
      </c>
      <c r="R309" s="24">
        <v>0</v>
      </c>
      <c r="S309" s="24">
        <f t="shared" si="66"/>
        <v>259.63</v>
      </c>
      <c r="T309" s="24">
        <f t="shared" si="67"/>
        <v>9.74</v>
      </c>
      <c r="U309" s="27">
        <f t="shared" si="68"/>
        <v>104.57</v>
      </c>
      <c r="V309" s="27">
        <f t="shared" si="73"/>
        <v>54</v>
      </c>
      <c r="W309" s="27">
        <f t="shared" si="69"/>
        <v>89.5</v>
      </c>
      <c r="X309" s="24">
        <f t="shared" si="74"/>
        <v>517.44</v>
      </c>
      <c r="Y309" s="24">
        <f t="shared" si="70"/>
        <v>1679.609</v>
      </c>
      <c r="Z309" s="24"/>
      <c r="AD309" s="127"/>
    </row>
    <row r="310" ht="20" customHeight="1" spans="1:30">
      <c r="A310" s="23">
        <f t="shared" si="60"/>
        <v>307</v>
      </c>
      <c r="B310" s="39" t="s">
        <v>657</v>
      </c>
      <c r="C310" s="31" t="s">
        <v>701</v>
      </c>
      <c r="D310" s="24" t="s">
        <v>702</v>
      </c>
      <c r="E310" s="24">
        <v>3245.4</v>
      </c>
      <c r="F310" s="24">
        <f>VLOOKUP(C310,'[1]9月'!$B:$Q,16,0)</f>
        <v>3245.4</v>
      </c>
      <c r="G310" s="24">
        <v>3245.4</v>
      </c>
      <c r="H310" s="27">
        <v>5228.42</v>
      </c>
      <c r="I310" s="27">
        <v>108</v>
      </c>
      <c r="J310" s="27">
        <v>3180</v>
      </c>
      <c r="K310" s="34">
        <f t="shared" si="61"/>
        <v>58.4172</v>
      </c>
      <c r="L310" s="35">
        <f t="shared" si="62"/>
        <v>519.264</v>
      </c>
      <c r="M310" s="24">
        <f t="shared" si="63"/>
        <v>22.7178</v>
      </c>
      <c r="N310" s="27">
        <f t="shared" si="64"/>
        <v>418.27</v>
      </c>
      <c r="O310" s="27">
        <f t="shared" si="71"/>
        <v>54</v>
      </c>
      <c r="P310" s="27">
        <f t="shared" si="65"/>
        <v>159</v>
      </c>
      <c r="Q310" s="27">
        <f t="shared" si="72"/>
        <v>1231.669</v>
      </c>
      <c r="R310" s="24">
        <v>0</v>
      </c>
      <c r="S310" s="24">
        <f t="shared" si="66"/>
        <v>259.63</v>
      </c>
      <c r="T310" s="24">
        <f t="shared" si="67"/>
        <v>9.74</v>
      </c>
      <c r="U310" s="27">
        <f t="shared" si="68"/>
        <v>104.57</v>
      </c>
      <c r="V310" s="27">
        <f t="shared" si="73"/>
        <v>54</v>
      </c>
      <c r="W310" s="27">
        <f t="shared" si="69"/>
        <v>159</v>
      </c>
      <c r="X310" s="24">
        <f t="shared" si="74"/>
        <v>586.94</v>
      </c>
      <c r="Y310" s="24">
        <f t="shared" si="70"/>
        <v>1818.609</v>
      </c>
      <c r="Z310" s="24"/>
      <c r="AD310" s="127"/>
    </row>
    <row r="311" ht="20" customHeight="1" spans="1:30">
      <c r="A311" s="23">
        <f t="shared" si="60"/>
        <v>308</v>
      </c>
      <c r="B311" s="39" t="s">
        <v>258</v>
      </c>
      <c r="C311" s="31" t="s">
        <v>703</v>
      </c>
      <c r="D311" s="24" t="s">
        <v>704</v>
      </c>
      <c r="E311" s="24">
        <v>3245.4</v>
      </c>
      <c r="F311" s="24">
        <f>VLOOKUP(C311,'[1]9月'!$B:$Q,16,0)</f>
        <v>3245.4</v>
      </c>
      <c r="G311" s="24">
        <v>3245.4</v>
      </c>
      <c r="H311" s="27">
        <v>5228.42</v>
      </c>
      <c r="I311" s="27">
        <v>108</v>
      </c>
      <c r="J311" s="27">
        <v>3180</v>
      </c>
      <c r="K311" s="34">
        <f t="shared" si="61"/>
        <v>58.4172</v>
      </c>
      <c r="L311" s="35">
        <f t="shared" si="62"/>
        <v>519.264</v>
      </c>
      <c r="M311" s="24">
        <f t="shared" si="63"/>
        <v>22.7178</v>
      </c>
      <c r="N311" s="27">
        <f t="shared" si="64"/>
        <v>418.27</v>
      </c>
      <c r="O311" s="27">
        <f t="shared" si="71"/>
        <v>54</v>
      </c>
      <c r="P311" s="27">
        <f t="shared" si="65"/>
        <v>159</v>
      </c>
      <c r="Q311" s="27">
        <f t="shared" si="72"/>
        <v>1231.669</v>
      </c>
      <c r="R311" s="24">
        <v>0</v>
      </c>
      <c r="S311" s="24">
        <f t="shared" si="66"/>
        <v>259.63</v>
      </c>
      <c r="T311" s="24">
        <f t="shared" si="67"/>
        <v>9.74</v>
      </c>
      <c r="U311" s="27">
        <f t="shared" si="68"/>
        <v>104.57</v>
      </c>
      <c r="V311" s="27">
        <f t="shared" si="73"/>
        <v>54</v>
      </c>
      <c r="W311" s="27">
        <f t="shared" si="69"/>
        <v>159</v>
      </c>
      <c r="X311" s="24">
        <f t="shared" si="74"/>
        <v>586.94</v>
      </c>
      <c r="Y311" s="24">
        <f t="shared" si="70"/>
        <v>1818.609</v>
      </c>
      <c r="Z311" s="24"/>
      <c r="AD311" s="127"/>
    </row>
    <row r="312" ht="20" customHeight="1" spans="1:30">
      <c r="A312" s="23">
        <f t="shared" si="60"/>
        <v>309</v>
      </c>
      <c r="B312" s="39" t="s">
        <v>657</v>
      </c>
      <c r="C312" s="70" t="s">
        <v>705</v>
      </c>
      <c r="D312" s="24" t="s">
        <v>706</v>
      </c>
      <c r="E312" s="24">
        <v>3245.4</v>
      </c>
      <c r="F312" s="24">
        <f>VLOOKUP(C312,'[1]9月'!$B:$Q,16,0)</f>
        <v>3245.4</v>
      </c>
      <c r="G312" s="24">
        <v>3245.4</v>
      </c>
      <c r="H312" s="27">
        <v>5228.42</v>
      </c>
      <c r="I312" s="27">
        <v>108</v>
      </c>
      <c r="J312" s="27">
        <v>1790</v>
      </c>
      <c r="K312" s="34">
        <f t="shared" si="61"/>
        <v>58.4172</v>
      </c>
      <c r="L312" s="35">
        <f t="shared" si="62"/>
        <v>519.264</v>
      </c>
      <c r="M312" s="24">
        <f t="shared" si="63"/>
        <v>22.7178</v>
      </c>
      <c r="N312" s="27">
        <f t="shared" si="64"/>
        <v>418.27</v>
      </c>
      <c r="O312" s="27">
        <f t="shared" si="71"/>
        <v>54</v>
      </c>
      <c r="P312" s="27">
        <f t="shared" si="65"/>
        <v>89.5</v>
      </c>
      <c r="Q312" s="27">
        <f t="shared" si="72"/>
        <v>1162.169</v>
      </c>
      <c r="R312" s="24">
        <v>0</v>
      </c>
      <c r="S312" s="24">
        <f t="shared" si="66"/>
        <v>259.63</v>
      </c>
      <c r="T312" s="24">
        <f t="shared" si="67"/>
        <v>9.74</v>
      </c>
      <c r="U312" s="27">
        <f t="shared" si="68"/>
        <v>104.57</v>
      </c>
      <c r="V312" s="27">
        <f t="shared" si="73"/>
        <v>54</v>
      </c>
      <c r="W312" s="27">
        <f t="shared" si="69"/>
        <v>89.5</v>
      </c>
      <c r="X312" s="24">
        <f t="shared" si="74"/>
        <v>517.44</v>
      </c>
      <c r="Y312" s="24">
        <f t="shared" si="70"/>
        <v>1679.609</v>
      </c>
      <c r="Z312" s="24"/>
      <c r="AD312" s="127"/>
    </row>
    <row r="313" ht="20" customHeight="1" spans="1:30">
      <c r="A313" s="23">
        <f t="shared" si="60"/>
        <v>310</v>
      </c>
      <c r="B313" s="39" t="s">
        <v>657</v>
      </c>
      <c r="C313" s="31" t="s">
        <v>707</v>
      </c>
      <c r="D313" s="24" t="s">
        <v>708</v>
      </c>
      <c r="E313" s="24">
        <v>3245.4</v>
      </c>
      <c r="F313" s="24">
        <f>VLOOKUP(C313,'[1]9月'!$B:$Q,16,0)</f>
        <v>3245.4</v>
      </c>
      <c r="G313" s="24">
        <v>3245.4</v>
      </c>
      <c r="H313" s="27">
        <v>5228.42</v>
      </c>
      <c r="I313" s="27">
        <v>108</v>
      </c>
      <c r="J313" s="27">
        <v>1790</v>
      </c>
      <c r="K313" s="34">
        <f t="shared" si="61"/>
        <v>58.4172</v>
      </c>
      <c r="L313" s="35">
        <f t="shared" si="62"/>
        <v>519.264</v>
      </c>
      <c r="M313" s="24">
        <f t="shared" si="63"/>
        <v>22.7178</v>
      </c>
      <c r="N313" s="27">
        <f t="shared" si="64"/>
        <v>418.27</v>
      </c>
      <c r="O313" s="27">
        <f t="shared" si="71"/>
        <v>54</v>
      </c>
      <c r="P313" s="27">
        <f t="shared" si="65"/>
        <v>89.5</v>
      </c>
      <c r="Q313" s="27">
        <f t="shared" si="72"/>
        <v>1162.169</v>
      </c>
      <c r="R313" s="24">
        <v>0</v>
      </c>
      <c r="S313" s="24">
        <f t="shared" si="66"/>
        <v>259.63</v>
      </c>
      <c r="T313" s="24">
        <f t="shared" si="67"/>
        <v>9.74</v>
      </c>
      <c r="U313" s="27">
        <f t="shared" si="68"/>
        <v>104.57</v>
      </c>
      <c r="V313" s="27">
        <f t="shared" si="73"/>
        <v>54</v>
      </c>
      <c r="W313" s="27">
        <f t="shared" si="69"/>
        <v>89.5</v>
      </c>
      <c r="X313" s="24">
        <f t="shared" si="74"/>
        <v>517.44</v>
      </c>
      <c r="Y313" s="24">
        <f t="shared" si="70"/>
        <v>1679.609</v>
      </c>
      <c r="Z313" s="24"/>
      <c r="AD313" s="127"/>
    </row>
    <row r="314" ht="20" customHeight="1" spans="1:30">
      <c r="A314" s="23">
        <f t="shared" si="60"/>
        <v>311</v>
      </c>
      <c r="B314" s="39" t="s">
        <v>657</v>
      </c>
      <c r="C314" s="31" t="s">
        <v>709</v>
      </c>
      <c r="D314" s="24" t="s">
        <v>710</v>
      </c>
      <c r="E314" s="24">
        <v>3245.4</v>
      </c>
      <c r="F314" s="24">
        <f>VLOOKUP(C314,'[1]9月'!$B:$Q,16,0)</f>
        <v>3245.4</v>
      </c>
      <c r="G314" s="24">
        <v>3245.4</v>
      </c>
      <c r="H314" s="27">
        <v>5228.42</v>
      </c>
      <c r="I314" s="27">
        <v>108</v>
      </c>
      <c r="J314" s="27">
        <v>1790</v>
      </c>
      <c r="K314" s="34">
        <f t="shared" si="61"/>
        <v>58.4172</v>
      </c>
      <c r="L314" s="35">
        <f t="shared" si="62"/>
        <v>519.264</v>
      </c>
      <c r="M314" s="24">
        <f t="shared" si="63"/>
        <v>22.7178</v>
      </c>
      <c r="N314" s="27">
        <f t="shared" si="64"/>
        <v>418.27</v>
      </c>
      <c r="O314" s="27">
        <f t="shared" si="71"/>
        <v>54</v>
      </c>
      <c r="P314" s="27">
        <f t="shared" si="65"/>
        <v>89.5</v>
      </c>
      <c r="Q314" s="27">
        <f t="shared" si="72"/>
        <v>1162.169</v>
      </c>
      <c r="R314" s="24">
        <v>0</v>
      </c>
      <c r="S314" s="24">
        <f t="shared" si="66"/>
        <v>259.63</v>
      </c>
      <c r="T314" s="24">
        <f t="shared" si="67"/>
        <v>9.74</v>
      </c>
      <c r="U314" s="27">
        <f t="shared" si="68"/>
        <v>104.57</v>
      </c>
      <c r="V314" s="27">
        <f t="shared" si="73"/>
        <v>54</v>
      </c>
      <c r="W314" s="27">
        <f t="shared" si="69"/>
        <v>89.5</v>
      </c>
      <c r="X314" s="24">
        <f t="shared" si="74"/>
        <v>517.44</v>
      </c>
      <c r="Y314" s="24">
        <f t="shared" si="70"/>
        <v>1679.609</v>
      </c>
      <c r="Z314" s="24"/>
      <c r="AD314" s="127"/>
    </row>
    <row r="315" ht="20" customHeight="1" spans="1:30">
      <c r="A315" s="23">
        <f t="shared" si="60"/>
        <v>312</v>
      </c>
      <c r="B315" s="39" t="s">
        <v>711</v>
      </c>
      <c r="C315" s="31" t="s">
        <v>712</v>
      </c>
      <c r="D315" s="24" t="s">
        <v>713</v>
      </c>
      <c r="E315" s="24">
        <v>3245.4</v>
      </c>
      <c r="F315" s="24">
        <f>VLOOKUP(C315,'[1]9月'!$B:$Q,16,0)</f>
        <v>3245.4</v>
      </c>
      <c r="G315" s="24">
        <v>3245.4</v>
      </c>
      <c r="H315" s="27">
        <v>5228.42</v>
      </c>
      <c r="I315" s="27">
        <v>108</v>
      </c>
      <c r="J315" s="27">
        <v>1790</v>
      </c>
      <c r="K315" s="34">
        <f t="shared" si="61"/>
        <v>58.4172</v>
      </c>
      <c r="L315" s="35">
        <f t="shared" si="62"/>
        <v>519.264</v>
      </c>
      <c r="M315" s="24">
        <f t="shared" si="63"/>
        <v>22.7178</v>
      </c>
      <c r="N315" s="27">
        <f t="shared" si="64"/>
        <v>418.27</v>
      </c>
      <c r="O315" s="27">
        <f t="shared" si="71"/>
        <v>54</v>
      </c>
      <c r="P315" s="27">
        <f t="shared" si="65"/>
        <v>89.5</v>
      </c>
      <c r="Q315" s="27">
        <f t="shared" si="72"/>
        <v>1162.169</v>
      </c>
      <c r="R315" s="24">
        <v>0</v>
      </c>
      <c r="S315" s="24">
        <f t="shared" si="66"/>
        <v>259.63</v>
      </c>
      <c r="T315" s="24">
        <f t="shared" si="67"/>
        <v>9.74</v>
      </c>
      <c r="U315" s="27">
        <f t="shared" si="68"/>
        <v>104.57</v>
      </c>
      <c r="V315" s="27">
        <f t="shared" si="73"/>
        <v>54</v>
      </c>
      <c r="W315" s="27">
        <f t="shared" si="69"/>
        <v>89.5</v>
      </c>
      <c r="X315" s="24">
        <f t="shared" si="74"/>
        <v>517.44</v>
      </c>
      <c r="Y315" s="24">
        <f t="shared" si="70"/>
        <v>1679.609</v>
      </c>
      <c r="Z315" s="24"/>
      <c r="AD315" s="127"/>
    </row>
    <row r="316" ht="20" customHeight="1" spans="1:30">
      <c r="A316" s="23">
        <f t="shared" si="60"/>
        <v>313</v>
      </c>
      <c r="B316" s="39" t="s">
        <v>711</v>
      </c>
      <c r="C316" s="31" t="s">
        <v>714</v>
      </c>
      <c r="D316" s="24" t="s">
        <v>715</v>
      </c>
      <c r="E316" s="24">
        <v>3245.4</v>
      </c>
      <c r="F316" s="24">
        <f>VLOOKUP(C316,'[1]9月'!$B:$Q,16,0)</f>
        <v>3245.4</v>
      </c>
      <c r="G316" s="24">
        <v>3245.4</v>
      </c>
      <c r="H316" s="27">
        <v>5228.42</v>
      </c>
      <c r="I316" s="27">
        <v>108</v>
      </c>
      <c r="J316" s="27">
        <v>1790</v>
      </c>
      <c r="K316" s="34">
        <f t="shared" si="61"/>
        <v>58.4172</v>
      </c>
      <c r="L316" s="35">
        <f t="shared" si="62"/>
        <v>519.264</v>
      </c>
      <c r="M316" s="24">
        <f t="shared" si="63"/>
        <v>22.7178</v>
      </c>
      <c r="N316" s="27">
        <f t="shared" si="64"/>
        <v>418.27</v>
      </c>
      <c r="O316" s="27">
        <f t="shared" si="71"/>
        <v>54</v>
      </c>
      <c r="P316" s="27">
        <f t="shared" si="65"/>
        <v>89.5</v>
      </c>
      <c r="Q316" s="27">
        <f t="shared" si="72"/>
        <v>1162.169</v>
      </c>
      <c r="R316" s="24">
        <v>0</v>
      </c>
      <c r="S316" s="24">
        <f t="shared" si="66"/>
        <v>259.63</v>
      </c>
      <c r="T316" s="24">
        <f t="shared" si="67"/>
        <v>9.74</v>
      </c>
      <c r="U316" s="27">
        <f t="shared" si="68"/>
        <v>104.57</v>
      </c>
      <c r="V316" s="27">
        <f t="shared" si="73"/>
        <v>54</v>
      </c>
      <c r="W316" s="27">
        <f t="shared" si="69"/>
        <v>89.5</v>
      </c>
      <c r="X316" s="24">
        <f t="shared" si="74"/>
        <v>517.44</v>
      </c>
      <c r="Y316" s="24">
        <f t="shared" si="70"/>
        <v>1679.609</v>
      </c>
      <c r="Z316" s="24"/>
      <c r="AD316" s="127"/>
    </row>
    <row r="317" ht="20" customHeight="1" spans="1:30">
      <c r="A317" s="23">
        <f t="shared" si="60"/>
        <v>314</v>
      </c>
      <c r="B317" s="39" t="s">
        <v>711</v>
      </c>
      <c r="C317" s="31" t="s">
        <v>716</v>
      </c>
      <c r="D317" s="24" t="s">
        <v>717</v>
      </c>
      <c r="E317" s="24">
        <v>3245.4</v>
      </c>
      <c r="F317" s="24">
        <f>VLOOKUP(C317,'[1]9月'!$B:$Q,16,0)</f>
        <v>3245.4</v>
      </c>
      <c r="G317" s="24">
        <v>3245.4</v>
      </c>
      <c r="H317" s="27">
        <v>5228.42</v>
      </c>
      <c r="I317" s="27">
        <v>108</v>
      </c>
      <c r="J317" s="27">
        <v>1790</v>
      </c>
      <c r="K317" s="34">
        <f t="shared" si="61"/>
        <v>58.4172</v>
      </c>
      <c r="L317" s="35">
        <f t="shared" si="62"/>
        <v>519.264</v>
      </c>
      <c r="M317" s="24">
        <f t="shared" si="63"/>
        <v>22.7178</v>
      </c>
      <c r="N317" s="27">
        <f t="shared" si="64"/>
        <v>418.27</v>
      </c>
      <c r="O317" s="27">
        <f t="shared" si="71"/>
        <v>54</v>
      </c>
      <c r="P317" s="27">
        <f t="shared" si="65"/>
        <v>89.5</v>
      </c>
      <c r="Q317" s="27">
        <f t="shared" si="72"/>
        <v>1162.169</v>
      </c>
      <c r="R317" s="24">
        <v>0</v>
      </c>
      <c r="S317" s="24">
        <f t="shared" si="66"/>
        <v>259.63</v>
      </c>
      <c r="T317" s="24">
        <f t="shared" si="67"/>
        <v>9.74</v>
      </c>
      <c r="U317" s="27">
        <f t="shared" si="68"/>
        <v>104.57</v>
      </c>
      <c r="V317" s="27">
        <f t="shared" si="73"/>
        <v>54</v>
      </c>
      <c r="W317" s="27">
        <f t="shared" si="69"/>
        <v>89.5</v>
      </c>
      <c r="X317" s="24">
        <f t="shared" si="74"/>
        <v>517.44</v>
      </c>
      <c r="Y317" s="24">
        <f t="shared" si="70"/>
        <v>1679.609</v>
      </c>
      <c r="Z317" s="24"/>
      <c r="AD317" s="127"/>
    </row>
    <row r="318" ht="20" customHeight="1" spans="1:30">
      <c r="A318" s="23">
        <f t="shared" si="60"/>
        <v>315</v>
      </c>
      <c r="B318" s="39" t="s">
        <v>711</v>
      </c>
      <c r="C318" s="31" t="s">
        <v>718</v>
      </c>
      <c r="D318" s="24" t="s">
        <v>719</v>
      </c>
      <c r="E318" s="24">
        <v>3245.4</v>
      </c>
      <c r="F318" s="24">
        <f>VLOOKUP(C318,'[1]9月'!$B:$Q,16,0)</f>
        <v>3245.4</v>
      </c>
      <c r="G318" s="24">
        <v>3245.4</v>
      </c>
      <c r="H318" s="27">
        <v>5228.42</v>
      </c>
      <c r="I318" s="27">
        <v>108</v>
      </c>
      <c r="J318" s="27">
        <v>1790</v>
      </c>
      <c r="K318" s="34">
        <f t="shared" si="61"/>
        <v>58.4172</v>
      </c>
      <c r="L318" s="35">
        <f t="shared" si="62"/>
        <v>519.264</v>
      </c>
      <c r="M318" s="24">
        <f t="shared" si="63"/>
        <v>22.7178</v>
      </c>
      <c r="N318" s="27">
        <f t="shared" si="64"/>
        <v>418.27</v>
      </c>
      <c r="O318" s="27">
        <f t="shared" si="71"/>
        <v>54</v>
      </c>
      <c r="P318" s="27">
        <f t="shared" si="65"/>
        <v>89.5</v>
      </c>
      <c r="Q318" s="27">
        <f t="shared" si="72"/>
        <v>1162.169</v>
      </c>
      <c r="R318" s="24">
        <v>0</v>
      </c>
      <c r="S318" s="24">
        <f t="shared" si="66"/>
        <v>259.63</v>
      </c>
      <c r="T318" s="24">
        <f t="shared" si="67"/>
        <v>9.74</v>
      </c>
      <c r="U318" s="27">
        <f t="shared" si="68"/>
        <v>104.57</v>
      </c>
      <c r="V318" s="27">
        <f t="shared" si="73"/>
        <v>54</v>
      </c>
      <c r="W318" s="27">
        <f t="shared" si="69"/>
        <v>89.5</v>
      </c>
      <c r="X318" s="24">
        <f t="shared" si="74"/>
        <v>517.44</v>
      </c>
      <c r="Y318" s="24">
        <f t="shared" si="70"/>
        <v>1679.609</v>
      </c>
      <c r="Z318" s="24"/>
      <c r="AD318" s="127"/>
    </row>
    <row r="319" ht="20" customHeight="1" spans="1:30">
      <c r="A319" s="23">
        <f t="shared" si="60"/>
        <v>316</v>
      </c>
      <c r="B319" s="39" t="s">
        <v>711</v>
      </c>
      <c r="C319" s="31" t="s">
        <v>720</v>
      </c>
      <c r="D319" s="24" t="s">
        <v>721</v>
      </c>
      <c r="E319" s="24">
        <v>3245.4</v>
      </c>
      <c r="F319" s="24">
        <f>VLOOKUP(C319,'[1]9月'!$B:$Q,16,0)</f>
        <v>3245.4</v>
      </c>
      <c r="G319" s="24">
        <v>3245.4</v>
      </c>
      <c r="H319" s="27">
        <v>5228.42</v>
      </c>
      <c r="I319" s="27">
        <v>108</v>
      </c>
      <c r="J319" s="27">
        <v>1790</v>
      </c>
      <c r="K319" s="34">
        <f t="shared" si="61"/>
        <v>58.4172</v>
      </c>
      <c r="L319" s="35">
        <f t="shared" si="62"/>
        <v>519.264</v>
      </c>
      <c r="M319" s="24">
        <f t="shared" si="63"/>
        <v>22.7178</v>
      </c>
      <c r="N319" s="27">
        <f t="shared" si="64"/>
        <v>418.27</v>
      </c>
      <c r="O319" s="27">
        <f t="shared" si="71"/>
        <v>54</v>
      </c>
      <c r="P319" s="27">
        <f t="shared" si="65"/>
        <v>89.5</v>
      </c>
      <c r="Q319" s="27">
        <f t="shared" si="72"/>
        <v>1162.169</v>
      </c>
      <c r="R319" s="24">
        <v>0</v>
      </c>
      <c r="S319" s="24">
        <f t="shared" si="66"/>
        <v>259.63</v>
      </c>
      <c r="T319" s="24">
        <f t="shared" si="67"/>
        <v>9.74</v>
      </c>
      <c r="U319" s="27">
        <f t="shared" si="68"/>
        <v>104.57</v>
      </c>
      <c r="V319" s="27">
        <f t="shared" si="73"/>
        <v>54</v>
      </c>
      <c r="W319" s="27">
        <f t="shared" si="69"/>
        <v>89.5</v>
      </c>
      <c r="X319" s="24">
        <f t="shared" si="74"/>
        <v>517.44</v>
      </c>
      <c r="Y319" s="24">
        <f t="shared" si="70"/>
        <v>1679.609</v>
      </c>
      <c r="Z319" s="24"/>
      <c r="AD319" s="127"/>
    </row>
    <row r="320" ht="20" customHeight="1" spans="1:30">
      <c r="A320" s="23">
        <f t="shared" si="60"/>
        <v>317</v>
      </c>
      <c r="B320" s="39" t="s">
        <v>711</v>
      </c>
      <c r="C320" s="31" t="s">
        <v>722</v>
      </c>
      <c r="D320" s="24" t="s">
        <v>723</v>
      </c>
      <c r="E320" s="24">
        <v>3245.4</v>
      </c>
      <c r="F320" s="24">
        <f>VLOOKUP(C320,'[1]9月'!$B:$Q,16,0)</f>
        <v>3245.4</v>
      </c>
      <c r="G320" s="24">
        <v>3245.4</v>
      </c>
      <c r="H320" s="27">
        <v>5228.42</v>
      </c>
      <c r="I320" s="27">
        <v>108</v>
      </c>
      <c r="J320" s="27">
        <v>1790</v>
      </c>
      <c r="K320" s="34">
        <f t="shared" si="61"/>
        <v>58.4172</v>
      </c>
      <c r="L320" s="35">
        <f t="shared" si="62"/>
        <v>519.264</v>
      </c>
      <c r="M320" s="24">
        <f t="shared" si="63"/>
        <v>22.7178</v>
      </c>
      <c r="N320" s="27">
        <f t="shared" si="64"/>
        <v>418.27</v>
      </c>
      <c r="O320" s="27">
        <f t="shared" si="71"/>
        <v>54</v>
      </c>
      <c r="P320" s="27">
        <f t="shared" si="65"/>
        <v>89.5</v>
      </c>
      <c r="Q320" s="27">
        <f t="shared" si="72"/>
        <v>1162.169</v>
      </c>
      <c r="R320" s="24">
        <v>0</v>
      </c>
      <c r="S320" s="24">
        <f t="shared" si="66"/>
        <v>259.63</v>
      </c>
      <c r="T320" s="24">
        <f t="shared" si="67"/>
        <v>9.74</v>
      </c>
      <c r="U320" s="27">
        <f t="shared" si="68"/>
        <v>104.57</v>
      </c>
      <c r="V320" s="27">
        <f t="shared" si="73"/>
        <v>54</v>
      </c>
      <c r="W320" s="27">
        <f t="shared" si="69"/>
        <v>89.5</v>
      </c>
      <c r="X320" s="24">
        <f t="shared" si="74"/>
        <v>517.44</v>
      </c>
      <c r="Y320" s="24">
        <f t="shared" si="70"/>
        <v>1679.609</v>
      </c>
      <c r="Z320" s="24"/>
      <c r="AD320" s="127"/>
    </row>
    <row r="321" ht="20" customHeight="1" spans="1:30">
      <c r="A321" s="23">
        <f t="shared" si="60"/>
        <v>318</v>
      </c>
      <c r="B321" s="39" t="s">
        <v>711</v>
      </c>
      <c r="C321" s="31" t="s">
        <v>724</v>
      </c>
      <c r="D321" s="24" t="s">
        <v>725</v>
      </c>
      <c r="E321" s="24">
        <v>3245.4</v>
      </c>
      <c r="F321" s="24">
        <f>VLOOKUP(C321,'[1]9月'!$B:$Q,16,0)</f>
        <v>3245.4</v>
      </c>
      <c r="G321" s="24">
        <v>3245.4</v>
      </c>
      <c r="H321" s="27">
        <v>5228.42</v>
      </c>
      <c r="I321" s="27">
        <v>108</v>
      </c>
      <c r="J321" s="27">
        <v>1790</v>
      </c>
      <c r="K321" s="34">
        <f t="shared" si="61"/>
        <v>58.4172</v>
      </c>
      <c r="L321" s="35">
        <f t="shared" si="62"/>
        <v>519.264</v>
      </c>
      <c r="M321" s="24">
        <f t="shared" si="63"/>
        <v>22.7178</v>
      </c>
      <c r="N321" s="27">
        <f t="shared" si="64"/>
        <v>418.27</v>
      </c>
      <c r="O321" s="27">
        <f t="shared" si="71"/>
        <v>54</v>
      </c>
      <c r="P321" s="27">
        <f t="shared" si="65"/>
        <v>89.5</v>
      </c>
      <c r="Q321" s="27">
        <f t="shared" si="72"/>
        <v>1162.169</v>
      </c>
      <c r="R321" s="24">
        <v>0</v>
      </c>
      <c r="S321" s="24">
        <f t="shared" si="66"/>
        <v>259.63</v>
      </c>
      <c r="T321" s="24">
        <f t="shared" si="67"/>
        <v>9.74</v>
      </c>
      <c r="U321" s="27">
        <f t="shared" si="68"/>
        <v>104.57</v>
      </c>
      <c r="V321" s="27">
        <f t="shared" si="73"/>
        <v>54</v>
      </c>
      <c r="W321" s="27">
        <f t="shared" si="69"/>
        <v>89.5</v>
      </c>
      <c r="X321" s="24">
        <f t="shared" si="74"/>
        <v>517.44</v>
      </c>
      <c r="Y321" s="24">
        <f t="shared" si="70"/>
        <v>1679.609</v>
      </c>
      <c r="Z321" s="24"/>
      <c r="AD321" s="127"/>
    </row>
    <row r="322" ht="20" customHeight="1" spans="1:30">
      <c r="A322" s="23">
        <f t="shared" si="60"/>
        <v>319</v>
      </c>
      <c r="B322" s="39" t="s">
        <v>711</v>
      </c>
      <c r="C322" s="31" t="s">
        <v>726</v>
      </c>
      <c r="D322" s="24" t="s">
        <v>727</v>
      </c>
      <c r="E322" s="24">
        <v>3245.4</v>
      </c>
      <c r="F322" s="24">
        <f>VLOOKUP(C322,'[1]9月'!$B:$Q,16,0)</f>
        <v>3245.4</v>
      </c>
      <c r="G322" s="24">
        <v>3245.4</v>
      </c>
      <c r="H322" s="27">
        <v>5228.42</v>
      </c>
      <c r="I322" s="27">
        <v>108</v>
      </c>
      <c r="J322" s="27">
        <v>1790</v>
      </c>
      <c r="K322" s="34">
        <f t="shared" si="61"/>
        <v>58.4172</v>
      </c>
      <c r="L322" s="35">
        <f t="shared" si="62"/>
        <v>519.264</v>
      </c>
      <c r="M322" s="24">
        <f t="shared" si="63"/>
        <v>22.7178</v>
      </c>
      <c r="N322" s="27">
        <f t="shared" si="64"/>
        <v>418.27</v>
      </c>
      <c r="O322" s="27">
        <f t="shared" si="71"/>
        <v>54</v>
      </c>
      <c r="P322" s="27">
        <f t="shared" si="65"/>
        <v>89.5</v>
      </c>
      <c r="Q322" s="27">
        <f t="shared" si="72"/>
        <v>1162.169</v>
      </c>
      <c r="R322" s="24">
        <v>0</v>
      </c>
      <c r="S322" s="24">
        <f t="shared" si="66"/>
        <v>259.63</v>
      </c>
      <c r="T322" s="24">
        <f t="shared" si="67"/>
        <v>9.74</v>
      </c>
      <c r="U322" s="27">
        <f t="shared" si="68"/>
        <v>104.57</v>
      </c>
      <c r="V322" s="27">
        <f t="shared" si="73"/>
        <v>54</v>
      </c>
      <c r="W322" s="27">
        <f t="shared" si="69"/>
        <v>89.5</v>
      </c>
      <c r="X322" s="24">
        <f t="shared" si="74"/>
        <v>517.44</v>
      </c>
      <c r="Y322" s="24">
        <f t="shared" si="70"/>
        <v>1679.609</v>
      </c>
      <c r="Z322" s="24"/>
      <c r="AD322" s="127"/>
    </row>
    <row r="323" ht="20" customHeight="1" spans="1:30">
      <c r="A323" s="23">
        <f t="shared" si="60"/>
        <v>320</v>
      </c>
      <c r="B323" s="39" t="s">
        <v>711</v>
      </c>
      <c r="C323" s="31" t="s">
        <v>728</v>
      </c>
      <c r="D323" s="24" t="s">
        <v>729</v>
      </c>
      <c r="E323" s="24">
        <v>3245.4</v>
      </c>
      <c r="F323" s="24">
        <f>VLOOKUP(C323,'[1]9月'!$B:$Q,16,0)</f>
        <v>3245.4</v>
      </c>
      <c r="G323" s="24">
        <v>3245.4</v>
      </c>
      <c r="H323" s="27">
        <v>5228.42</v>
      </c>
      <c r="I323" s="27">
        <v>108</v>
      </c>
      <c r="J323" s="27">
        <v>1790</v>
      </c>
      <c r="K323" s="34">
        <f t="shared" si="61"/>
        <v>58.4172</v>
      </c>
      <c r="L323" s="35">
        <f t="shared" si="62"/>
        <v>519.264</v>
      </c>
      <c r="M323" s="24">
        <f t="shared" si="63"/>
        <v>22.7178</v>
      </c>
      <c r="N323" s="27">
        <f t="shared" si="64"/>
        <v>418.27</v>
      </c>
      <c r="O323" s="27">
        <f t="shared" si="71"/>
        <v>54</v>
      </c>
      <c r="P323" s="27">
        <f t="shared" si="65"/>
        <v>89.5</v>
      </c>
      <c r="Q323" s="27">
        <f t="shared" si="72"/>
        <v>1162.169</v>
      </c>
      <c r="R323" s="24">
        <v>0</v>
      </c>
      <c r="S323" s="24">
        <f t="shared" si="66"/>
        <v>259.63</v>
      </c>
      <c r="T323" s="24">
        <f t="shared" si="67"/>
        <v>9.74</v>
      </c>
      <c r="U323" s="27">
        <f t="shared" si="68"/>
        <v>104.57</v>
      </c>
      <c r="V323" s="27">
        <f t="shared" si="73"/>
        <v>54</v>
      </c>
      <c r="W323" s="27">
        <f t="shared" si="69"/>
        <v>89.5</v>
      </c>
      <c r="X323" s="24">
        <f t="shared" si="74"/>
        <v>517.44</v>
      </c>
      <c r="Y323" s="24">
        <f t="shared" si="70"/>
        <v>1679.609</v>
      </c>
      <c r="Z323" s="24"/>
      <c r="AD323" s="127"/>
    </row>
    <row r="324" ht="20" customHeight="1" spans="1:30">
      <c r="A324" s="23">
        <f t="shared" ref="A324:A377" si="75">ROW()-3</f>
        <v>321</v>
      </c>
      <c r="B324" s="39" t="s">
        <v>143</v>
      </c>
      <c r="C324" s="31" t="s">
        <v>730</v>
      </c>
      <c r="D324" s="24" t="s">
        <v>731</v>
      </c>
      <c r="E324" s="24">
        <v>3245.4</v>
      </c>
      <c r="F324" s="24">
        <f>VLOOKUP(C324,'[1]9月'!$B:$Q,16,0)</f>
        <v>3245.4</v>
      </c>
      <c r="G324" s="24">
        <v>3245.4</v>
      </c>
      <c r="H324" s="27">
        <v>5228.42</v>
      </c>
      <c r="I324" s="27">
        <v>108</v>
      </c>
      <c r="J324" s="27">
        <v>3180</v>
      </c>
      <c r="K324" s="34">
        <f t="shared" ref="K324:K377" si="76">E324*0.018</f>
        <v>58.4172</v>
      </c>
      <c r="L324" s="35">
        <f t="shared" ref="L324:L377" si="77">F324*0.16</f>
        <v>519.264</v>
      </c>
      <c r="M324" s="24">
        <f t="shared" ref="M324:M377" si="78">G324*0.007</f>
        <v>22.7178</v>
      </c>
      <c r="N324" s="27">
        <f t="shared" ref="N324:N377" si="79">ROUND(H324*0.08,2)</f>
        <v>418.27</v>
      </c>
      <c r="O324" s="27">
        <f t="shared" si="71"/>
        <v>54</v>
      </c>
      <c r="P324" s="27">
        <f t="shared" ref="P324:P377" si="80">J324*5%</f>
        <v>159</v>
      </c>
      <c r="Q324" s="27">
        <f t="shared" si="72"/>
        <v>1231.669</v>
      </c>
      <c r="R324" s="24">
        <v>0</v>
      </c>
      <c r="S324" s="24">
        <f t="shared" ref="S324:S377" si="81">ROUND(F324*0.08,2)</f>
        <v>259.63</v>
      </c>
      <c r="T324" s="24">
        <f t="shared" ref="T324:T377" si="82">ROUND(G324*0.003,2)</f>
        <v>9.74</v>
      </c>
      <c r="U324" s="27">
        <f t="shared" ref="U324:U377" si="83">ROUND(H324*0.02,2)</f>
        <v>104.57</v>
      </c>
      <c r="V324" s="27">
        <f t="shared" si="73"/>
        <v>54</v>
      </c>
      <c r="W324" s="27">
        <f t="shared" ref="W324:W377" si="84">J324*5%</f>
        <v>159</v>
      </c>
      <c r="X324" s="24">
        <f t="shared" si="74"/>
        <v>586.94</v>
      </c>
      <c r="Y324" s="24">
        <f t="shared" ref="Y324:Y377" si="85">Q324+X324</f>
        <v>1818.609</v>
      </c>
      <c r="Z324" s="24"/>
      <c r="AD324" s="127"/>
    </row>
    <row r="325" ht="20" customHeight="1" spans="1:30">
      <c r="A325" s="23">
        <f t="shared" si="75"/>
        <v>322</v>
      </c>
      <c r="B325" s="39" t="s">
        <v>711</v>
      </c>
      <c r="C325" s="31" t="s">
        <v>732</v>
      </c>
      <c r="D325" s="24" t="s">
        <v>733</v>
      </c>
      <c r="E325" s="24">
        <v>3245.4</v>
      </c>
      <c r="F325" s="24">
        <f>VLOOKUP(C325,'[1]9月'!$B:$Q,16,0)</f>
        <v>3245.4</v>
      </c>
      <c r="G325" s="24">
        <v>3245.4</v>
      </c>
      <c r="H325" s="27">
        <v>5228.42</v>
      </c>
      <c r="I325" s="27">
        <v>108</v>
      </c>
      <c r="J325" s="27">
        <v>1790</v>
      </c>
      <c r="K325" s="34">
        <f t="shared" si="76"/>
        <v>58.4172</v>
      </c>
      <c r="L325" s="35">
        <f t="shared" si="77"/>
        <v>519.264</v>
      </c>
      <c r="M325" s="24">
        <f t="shared" si="78"/>
        <v>22.7178</v>
      </c>
      <c r="N325" s="27">
        <f t="shared" si="79"/>
        <v>418.27</v>
      </c>
      <c r="O325" s="27">
        <f t="shared" ref="O325:O378" si="86">I325*50%</f>
        <v>54</v>
      </c>
      <c r="P325" s="27">
        <f t="shared" si="80"/>
        <v>89.5</v>
      </c>
      <c r="Q325" s="27">
        <f t="shared" ref="Q325:Q378" si="87">SUM(K325:P325)</f>
        <v>1162.169</v>
      </c>
      <c r="R325" s="24">
        <v>0</v>
      </c>
      <c r="S325" s="24">
        <f t="shared" si="81"/>
        <v>259.63</v>
      </c>
      <c r="T325" s="24">
        <f t="shared" si="82"/>
        <v>9.74</v>
      </c>
      <c r="U325" s="27">
        <f t="shared" si="83"/>
        <v>104.57</v>
      </c>
      <c r="V325" s="27">
        <f t="shared" ref="V325:V378" si="88">I325*50%</f>
        <v>54</v>
      </c>
      <c r="W325" s="27">
        <f t="shared" si="84"/>
        <v>89.5</v>
      </c>
      <c r="X325" s="24">
        <f t="shared" ref="X325:X378" si="89">SUM(R325:W325)</f>
        <v>517.44</v>
      </c>
      <c r="Y325" s="24">
        <f t="shared" si="85"/>
        <v>1679.609</v>
      </c>
      <c r="Z325" s="24"/>
      <c r="AD325" s="127"/>
    </row>
    <row r="326" ht="20" customHeight="1" spans="1:30">
      <c r="A326" s="23">
        <f t="shared" si="75"/>
        <v>323</v>
      </c>
      <c r="B326" s="39" t="s">
        <v>711</v>
      </c>
      <c r="C326" s="31" t="s">
        <v>734</v>
      </c>
      <c r="D326" s="24" t="s">
        <v>735</v>
      </c>
      <c r="E326" s="24">
        <v>3245.4</v>
      </c>
      <c r="F326" s="24">
        <f>VLOOKUP(C326,'[1]9月'!$B:$Q,16,0)</f>
        <v>3245.4</v>
      </c>
      <c r="G326" s="24">
        <v>3245.4</v>
      </c>
      <c r="H326" s="27">
        <v>5228.42</v>
      </c>
      <c r="I326" s="27">
        <v>108</v>
      </c>
      <c r="J326" s="27">
        <v>1790</v>
      </c>
      <c r="K326" s="34">
        <f t="shared" si="76"/>
        <v>58.4172</v>
      </c>
      <c r="L326" s="35">
        <f t="shared" si="77"/>
        <v>519.264</v>
      </c>
      <c r="M326" s="24">
        <f t="shared" si="78"/>
        <v>22.7178</v>
      </c>
      <c r="N326" s="27">
        <f t="shared" si="79"/>
        <v>418.27</v>
      </c>
      <c r="O326" s="27">
        <f t="shared" si="86"/>
        <v>54</v>
      </c>
      <c r="P326" s="27">
        <f t="shared" si="80"/>
        <v>89.5</v>
      </c>
      <c r="Q326" s="27">
        <f t="shared" si="87"/>
        <v>1162.169</v>
      </c>
      <c r="R326" s="24">
        <v>0</v>
      </c>
      <c r="S326" s="24">
        <f t="shared" si="81"/>
        <v>259.63</v>
      </c>
      <c r="T326" s="24">
        <f t="shared" si="82"/>
        <v>9.74</v>
      </c>
      <c r="U326" s="27">
        <f t="shared" si="83"/>
        <v>104.57</v>
      </c>
      <c r="V326" s="27">
        <f t="shared" si="88"/>
        <v>54</v>
      </c>
      <c r="W326" s="27">
        <f t="shared" si="84"/>
        <v>89.5</v>
      </c>
      <c r="X326" s="24">
        <f t="shared" si="89"/>
        <v>517.44</v>
      </c>
      <c r="Y326" s="24">
        <f t="shared" si="85"/>
        <v>1679.609</v>
      </c>
      <c r="Z326" s="24"/>
      <c r="AD326" s="127"/>
    </row>
    <row r="327" ht="20" customHeight="1" spans="1:30">
      <c r="A327" s="23">
        <f t="shared" si="75"/>
        <v>324</v>
      </c>
      <c r="B327" s="39" t="s">
        <v>711</v>
      </c>
      <c r="C327" s="31" t="s">
        <v>736</v>
      </c>
      <c r="D327" s="24" t="s">
        <v>737</v>
      </c>
      <c r="E327" s="24">
        <v>3245.4</v>
      </c>
      <c r="F327" s="24">
        <f>VLOOKUP(C327,'[1]9月'!$B:$Q,16,0)</f>
        <v>3245.4</v>
      </c>
      <c r="G327" s="24">
        <v>3245.4</v>
      </c>
      <c r="H327" s="27">
        <v>5228.42</v>
      </c>
      <c r="I327" s="27">
        <v>108</v>
      </c>
      <c r="J327" s="27">
        <v>1790</v>
      </c>
      <c r="K327" s="34">
        <f t="shared" si="76"/>
        <v>58.4172</v>
      </c>
      <c r="L327" s="35">
        <f t="shared" si="77"/>
        <v>519.264</v>
      </c>
      <c r="M327" s="24">
        <f t="shared" si="78"/>
        <v>22.7178</v>
      </c>
      <c r="N327" s="27">
        <f t="shared" si="79"/>
        <v>418.27</v>
      </c>
      <c r="O327" s="27">
        <f t="shared" si="86"/>
        <v>54</v>
      </c>
      <c r="P327" s="27">
        <f t="shared" si="80"/>
        <v>89.5</v>
      </c>
      <c r="Q327" s="27">
        <f t="shared" si="87"/>
        <v>1162.169</v>
      </c>
      <c r="R327" s="24">
        <v>0</v>
      </c>
      <c r="S327" s="24">
        <f t="shared" si="81"/>
        <v>259.63</v>
      </c>
      <c r="T327" s="24">
        <f t="shared" si="82"/>
        <v>9.74</v>
      </c>
      <c r="U327" s="27">
        <f t="shared" si="83"/>
        <v>104.57</v>
      </c>
      <c r="V327" s="27">
        <f t="shared" si="88"/>
        <v>54</v>
      </c>
      <c r="W327" s="27">
        <f t="shared" si="84"/>
        <v>89.5</v>
      </c>
      <c r="X327" s="24">
        <f t="shared" si="89"/>
        <v>517.44</v>
      </c>
      <c r="Y327" s="24">
        <f t="shared" si="85"/>
        <v>1679.609</v>
      </c>
      <c r="Z327" s="24"/>
      <c r="AD327" s="127"/>
    </row>
    <row r="328" ht="20" customHeight="1" spans="1:30">
      <c r="A328" s="23">
        <f t="shared" si="75"/>
        <v>325</v>
      </c>
      <c r="B328" s="39" t="s">
        <v>711</v>
      </c>
      <c r="C328" s="31" t="s">
        <v>738</v>
      </c>
      <c r="D328" s="24" t="s">
        <v>739</v>
      </c>
      <c r="E328" s="24">
        <v>3245.4</v>
      </c>
      <c r="F328" s="24">
        <f>VLOOKUP(C328,'[1]9月'!$B:$Q,16,0)</f>
        <v>3245.4</v>
      </c>
      <c r="G328" s="24">
        <v>3245.4</v>
      </c>
      <c r="H328" s="27">
        <v>5228.42</v>
      </c>
      <c r="I328" s="27">
        <v>108</v>
      </c>
      <c r="J328" s="27">
        <v>1790</v>
      </c>
      <c r="K328" s="34">
        <f t="shared" si="76"/>
        <v>58.4172</v>
      </c>
      <c r="L328" s="35">
        <f t="shared" si="77"/>
        <v>519.264</v>
      </c>
      <c r="M328" s="24">
        <f t="shared" si="78"/>
        <v>22.7178</v>
      </c>
      <c r="N328" s="27">
        <f t="shared" si="79"/>
        <v>418.27</v>
      </c>
      <c r="O328" s="27">
        <f t="shared" si="86"/>
        <v>54</v>
      </c>
      <c r="P328" s="27">
        <f t="shared" si="80"/>
        <v>89.5</v>
      </c>
      <c r="Q328" s="27">
        <f t="shared" si="87"/>
        <v>1162.169</v>
      </c>
      <c r="R328" s="24">
        <v>0</v>
      </c>
      <c r="S328" s="24">
        <f t="shared" si="81"/>
        <v>259.63</v>
      </c>
      <c r="T328" s="24">
        <f t="shared" si="82"/>
        <v>9.74</v>
      </c>
      <c r="U328" s="27">
        <f t="shared" si="83"/>
        <v>104.57</v>
      </c>
      <c r="V328" s="27">
        <f t="shared" si="88"/>
        <v>54</v>
      </c>
      <c r="W328" s="27">
        <f t="shared" si="84"/>
        <v>89.5</v>
      </c>
      <c r="X328" s="24">
        <f t="shared" si="89"/>
        <v>517.44</v>
      </c>
      <c r="Y328" s="24">
        <f t="shared" si="85"/>
        <v>1679.609</v>
      </c>
      <c r="Z328" s="24"/>
      <c r="AD328" s="127"/>
    </row>
    <row r="329" ht="20" customHeight="1" spans="1:31">
      <c r="A329" s="23">
        <f t="shared" si="75"/>
        <v>326</v>
      </c>
      <c r="B329" s="39" t="s">
        <v>711</v>
      </c>
      <c r="C329" s="31" t="s">
        <v>740</v>
      </c>
      <c r="D329" s="24" t="s">
        <v>741</v>
      </c>
      <c r="E329" s="24">
        <v>3245.4</v>
      </c>
      <c r="F329" s="24">
        <f>VLOOKUP(C329,'[1]9月'!$B:$Q,16,0)</f>
        <v>3245.4</v>
      </c>
      <c r="G329" s="24">
        <v>3245.4</v>
      </c>
      <c r="H329" s="27">
        <v>5228.42</v>
      </c>
      <c r="I329" s="27">
        <v>108</v>
      </c>
      <c r="J329" s="27">
        <v>1790</v>
      </c>
      <c r="K329" s="34">
        <f t="shared" si="76"/>
        <v>58.4172</v>
      </c>
      <c r="L329" s="35">
        <f t="shared" si="77"/>
        <v>519.264</v>
      </c>
      <c r="M329" s="24">
        <f t="shared" si="78"/>
        <v>22.7178</v>
      </c>
      <c r="N329" s="27">
        <f t="shared" si="79"/>
        <v>418.27</v>
      </c>
      <c r="O329" s="27">
        <f t="shared" si="86"/>
        <v>54</v>
      </c>
      <c r="P329" s="27">
        <f t="shared" si="80"/>
        <v>89.5</v>
      </c>
      <c r="Q329" s="27">
        <f t="shared" si="87"/>
        <v>1162.169</v>
      </c>
      <c r="R329" s="24">
        <v>0</v>
      </c>
      <c r="S329" s="24">
        <f t="shared" si="81"/>
        <v>259.63</v>
      </c>
      <c r="T329" s="24">
        <f t="shared" si="82"/>
        <v>9.74</v>
      </c>
      <c r="U329" s="27">
        <f t="shared" si="83"/>
        <v>104.57</v>
      </c>
      <c r="V329" s="27">
        <f t="shared" si="88"/>
        <v>54</v>
      </c>
      <c r="W329" s="27">
        <f t="shared" si="84"/>
        <v>89.5</v>
      </c>
      <c r="X329" s="24">
        <f t="shared" si="89"/>
        <v>517.44</v>
      </c>
      <c r="Y329" s="24">
        <f t="shared" si="85"/>
        <v>1679.609</v>
      </c>
      <c r="Z329" s="24"/>
      <c r="AD329" s="127"/>
      <c r="AE329" s="30" t="s">
        <v>742</v>
      </c>
    </row>
    <row r="330" ht="20" customHeight="1" spans="1:31">
      <c r="A330" s="23">
        <f t="shared" si="75"/>
        <v>327</v>
      </c>
      <c r="B330" s="39" t="s">
        <v>711</v>
      </c>
      <c r="C330" s="31" t="s">
        <v>743</v>
      </c>
      <c r="D330" s="24" t="s">
        <v>744</v>
      </c>
      <c r="E330" s="24">
        <v>3245.4</v>
      </c>
      <c r="F330" s="24">
        <f>VLOOKUP(C330,'[1]9月'!$B:$Q,16,0)</f>
        <v>3245.4</v>
      </c>
      <c r="G330" s="24">
        <v>3245.4</v>
      </c>
      <c r="H330" s="27">
        <v>5228.42</v>
      </c>
      <c r="I330" s="27">
        <v>108</v>
      </c>
      <c r="J330" s="27">
        <v>1790</v>
      </c>
      <c r="K330" s="34">
        <f t="shared" si="76"/>
        <v>58.4172</v>
      </c>
      <c r="L330" s="35">
        <f t="shared" si="77"/>
        <v>519.264</v>
      </c>
      <c r="M330" s="24">
        <f t="shared" si="78"/>
        <v>22.7178</v>
      </c>
      <c r="N330" s="27">
        <f t="shared" si="79"/>
        <v>418.27</v>
      </c>
      <c r="O330" s="27">
        <f t="shared" si="86"/>
        <v>54</v>
      </c>
      <c r="P330" s="27">
        <f t="shared" si="80"/>
        <v>89.5</v>
      </c>
      <c r="Q330" s="27">
        <f t="shared" si="87"/>
        <v>1162.169</v>
      </c>
      <c r="R330" s="24">
        <v>0</v>
      </c>
      <c r="S330" s="24">
        <f t="shared" si="81"/>
        <v>259.63</v>
      </c>
      <c r="T330" s="24">
        <f t="shared" si="82"/>
        <v>9.74</v>
      </c>
      <c r="U330" s="27">
        <f t="shared" si="83"/>
        <v>104.57</v>
      </c>
      <c r="V330" s="27">
        <f t="shared" si="88"/>
        <v>54</v>
      </c>
      <c r="W330" s="27">
        <f t="shared" si="84"/>
        <v>89.5</v>
      </c>
      <c r="X330" s="24">
        <f t="shared" si="89"/>
        <v>517.44</v>
      </c>
      <c r="Y330" s="24">
        <f t="shared" si="85"/>
        <v>1679.609</v>
      </c>
      <c r="Z330" s="24"/>
      <c r="AD330" s="127"/>
      <c r="AE330" s="30" t="s">
        <v>745</v>
      </c>
    </row>
    <row r="331" ht="20" customHeight="1" spans="1:31">
      <c r="A331" s="23">
        <f t="shared" si="75"/>
        <v>328</v>
      </c>
      <c r="B331" s="39" t="s">
        <v>711</v>
      </c>
      <c r="C331" s="31" t="s">
        <v>746</v>
      </c>
      <c r="D331" s="24" t="s">
        <v>747</v>
      </c>
      <c r="E331" s="24">
        <v>3245.4</v>
      </c>
      <c r="F331" s="24">
        <f>VLOOKUP(C331,'[1]9月'!$B:$Q,16,0)</f>
        <v>3245.4</v>
      </c>
      <c r="G331" s="24">
        <v>3245.4</v>
      </c>
      <c r="H331" s="27">
        <v>5228.42</v>
      </c>
      <c r="I331" s="27">
        <v>108</v>
      </c>
      <c r="J331" s="27">
        <v>0</v>
      </c>
      <c r="K331" s="34">
        <f t="shared" si="76"/>
        <v>58.4172</v>
      </c>
      <c r="L331" s="35">
        <f t="shared" si="77"/>
        <v>519.264</v>
      </c>
      <c r="M331" s="24">
        <f t="shared" si="78"/>
        <v>22.7178</v>
      </c>
      <c r="N331" s="27">
        <f t="shared" si="79"/>
        <v>418.27</v>
      </c>
      <c r="O331" s="27">
        <f t="shared" si="86"/>
        <v>54</v>
      </c>
      <c r="P331" s="27">
        <f t="shared" si="80"/>
        <v>0</v>
      </c>
      <c r="Q331" s="27">
        <f t="shared" si="87"/>
        <v>1072.669</v>
      </c>
      <c r="R331" s="24">
        <v>0</v>
      </c>
      <c r="S331" s="24">
        <f t="shared" si="81"/>
        <v>259.63</v>
      </c>
      <c r="T331" s="24">
        <f t="shared" si="82"/>
        <v>9.74</v>
      </c>
      <c r="U331" s="27">
        <f t="shared" si="83"/>
        <v>104.57</v>
      </c>
      <c r="V331" s="27">
        <f t="shared" si="88"/>
        <v>54</v>
      </c>
      <c r="W331" s="27">
        <f t="shared" si="84"/>
        <v>0</v>
      </c>
      <c r="X331" s="24">
        <f t="shared" si="89"/>
        <v>427.94</v>
      </c>
      <c r="Y331" s="24">
        <f t="shared" si="85"/>
        <v>1500.609</v>
      </c>
      <c r="Z331" s="24"/>
      <c r="AD331" s="127"/>
      <c r="AE331" s="30" t="s">
        <v>748</v>
      </c>
    </row>
    <row r="332" ht="20" customHeight="1" spans="1:31">
      <c r="A332" s="23">
        <f t="shared" si="75"/>
        <v>329</v>
      </c>
      <c r="B332" s="39" t="s">
        <v>711</v>
      </c>
      <c r="C332" s="31" t="s">
        <v>749</v>
      </c>
      <c r="D332" s="24" t="s">
        <v>750</v>
      </c>
      <c r="E332" s="24">
        <v>3245.4</v>
      </c>
      <c r="F332" s="24">
        <f>VLOOKUP(C332,'[1]9月'!$B:$Q,16,0)</f>
        <v>3245.4</v>
      </c>
      <c r="G332" s="24">
        <v>3245.4</v>
      </c>
      <c r="H332" s="27">
        <v>5228.42</v>
      </c>
      <c r="I332" s="27">
        <v>108</v>
      </c>
      <c r="J332" s="27">
        <v>0</v>
      </c>
      <c r="K332" s="34">
        <f t="shared" si="76"/>
        <v>58.4172</v>
      </c>
      <c r="L332" s="35">
        <f t="shared" si="77"/>
        <v>519.264</v>
      </c>
      <c r="M332" s="24">
        <f t="shared" si="78"/>
        <v>22.7178</v>
      </c>
      <c r="N332" s="27">
        <f t="shared" si="79"/>
        <v>418.27</v>
      </c>
      <c r="O332" s="27">
        <f t="shared" si="86"/>
        <v>54</v>
      </c>
      <c r="P332" s="27">
        <f t="shared" si="80"/>
        <v>0</v>
      </c>
      <c r="Q332" s="27">
        <f t="shared" si="87"/>
        <v>1072.669</v>
      </c>
      <c r="R332" s="24">
        <v>0</v>
      </c>
      <c r="S332" s="24">
        <f t="shared" si="81"/>
        <v>259.63</v>
      </c>
      <c r="T332" s="24">
        <f t="shared" si="82"/>
        <v>9.74</v>
      </c>
      <c r="U332" s="27">
        <f t="shared" si="83"/>
        <v>104.57</v>
      </c>
      <c r="V332" s="27">
        <f t="shared" si="88"/>
        <v>54</v>
      </c>
      <c r="W332" s="27">
        <f t="shared" si="84"/>
        <v>0</v>
      </c>
      <c r="X332" s="24">
        <f t="shared" si="89"/>
        <v>427.94</v>
      </c>
      <c r="Y332" s="24">
        <f t="shared" si="85"/>
        <v>1500.609</v>
      </c>
      <c r="Z332" s="24"/>
      <c r="AD332" s="127"/>
      <c r="AE332" s="57" t="s">
        <v>751</v>
      </c>
    </row>
    <row r="333" ht="20" customHeight="1" spans="1:31">
      <c r="A333" s="23">
        <f t="shared" si="75"/>
        <v>330</v>
      </c>
      <c r="B333" s="39" t="s">
        <v>711</v>
      </c>
      <c r="C333" s="31" t="s">
        <v>752</v>
      </c>
      <c r="D333" s="24" t="s">
        <v>753</v>
      </c>
      <c r="E333" s="24">
        <v>3245.4</v>
      </c>
      <c r="F333" s="24">
        <f>VLOOKUP(C333,'[1]9月'!$B:$Q,16,0)</f>
        <v>3245.4</v>
      </c>
      <c r="G333" s="24">
        <v>3245.4</v>
      </c>
      <c r="H333" s="27">
        <v>5228.42</v>
      </c>
      <c r="I333" s="27">
        <v>108</v>
      </c>
      <c r="J333" s="27">
        <v>1790</v>
      </c>
      <c r="K333" s="34">
        <f t="shared" si="76"/>
        <v>58.4172</v>
      </c>
      <c r="L333" s="35">
        <f t="shared" si="77"/>
        <v>519.264</v>
      </c>
      <c r="M333" s="24">
        <f t="shared" si="78"/>
        <v>22.7178</v>
      </c>
      <c r="N333" s="27">
        <f t="shared" si="79"/>
        <v>418.27</v>
      </c>
      <c r="O333" s="27">
        <f t="shared" si="86"/>
        <v>54</v>
      </c>
      <c r="P333" s="27">
        <f t="shared" si="80"/>
        <v>89.5</v>
      </c>
      <c r="Q333" s="27">
        <f t="shared" si="87"/>
        <v>1162.169</v>
      </c>
      <c r="R333" s="24">
        <v>0</v>
      </c>
      <c r="S333" s="24">
        <f t="shared" si="81"/>
        <v>259.63</v>
      </c>
      <c r="T333" s="24">
        <f t="shared" si="82"/>
        <v>9.74</v>
      </c>
      <c r="U333" s="27">
        <f t="shared" si="83"/>
        <v>104.57</v>
      </c>
      <c r="V333" s="27">
        <f t="shared" si="88"/>
        <v>54</v>
      </c>
      <c r="W333" s="27">
        <f t="shared" si="84"/>
        <v>89.5</v>
      </c>
      <c r="X333" s="24">
        <f t="shared" si="89"/>
        <v>517.44</v>
      </c>
      <c r="Y333" s="24">
        <f t="shared" si="85"/>
        <v>1679.609</v>
      </c>
      <c r="Z333" s="24"/>
      <c r="AD333" s="127"/>
      <c r="AE333" s="57" t="s">
        <v>754</v>
      </c>
    </row>
    <row r="334" ht="20" customHeight="1" spans="1:31">
      <c r="A334" s="23">
        <f t="shared" si="75"/>
        <v>331</v>
      </c>
      <c r="B334" s="39" t="s">
        <v>711</v>
      </c>
      <c r="C334" s="31" t="s">
        <v>755</v>
      </c>
      <c r="D334" s="24" t="s">
        <v>756</v>
      </c>
      <c r="E334" s="24">
        <v>3245.4</v>
      </c>
      <c r="F334" s="24">
        <f>VLOOKUP(C334,'[1]9月'!$B:$Q,16,0)</f>
        <v>3245.4</v>
      </c>
      <c r="G334" s="24">
        <v>3245.4</v>
      </c>
      <c r="H334" s="27">
        <v>5228.42</v>
      </c>
      <c r="I334" s="27">
        <v>108</v>
      </c>
      <c r="J334" s="27">
        <v>1790</v>
      </c>
      <c r="K334" s="34">
        <f t="shared" si="76"/>
        <v>58.4172</v>
      </c>
      <c r="L334" s="35">
        <f t="shared" si="77"/>
        <v>519.264</v>
      </c>
      <c r="M334" s="24">
        <f t="shared" si="78"/>
        <v>22.7178</v>
      </c>
      <c r="N334" s="27">
        <f t="shared" si="79"/>
        <v>418.27</v>
      </c>
      <c r="O334" s="27">
        <f t="shared" si="86"/>
        <v>54</v>
      </c>
      <c r="P334" s="27">
        <f t="shared" si="80"/>
        <v>89.5</v>
      </c>
      <c r="Q334" s="27">
        <f t="shared" si="87"/>
        <v>1162.169</v>
      </c>
      <c r="R334" s="24">
        <v>0</v>
      </c>
      <c r="S334" s="24">
        <f t="shared" si="81"/>
        <v>259.63</v>
      </c>
      <c r="T334" s="24">
        <f t="shared" si="82"/>
        <v>9.74</v>
      </c>
      <c r="U334" s="27">
        <f t="shared" si="83"/>
        <v>104.57</v>
      </c>
      <c r="V334" s="27">
        <f t="shared" si="88"/>
        <v>54</v>
      </c>
      <c r="W334" s="27">
        <f t="shared" si="84"/>
        <v>89.5</v>
      </c>
      <c r="X334" s="24">
        <f t="shared" si="89"/>
        <v>517.44</v>
      </c>
      <c r="Y334" s="24">
        <f t="shared" si="85"/>
        <v>1679.609</v>
      </c>
      <c r="Z334" s="24"/>
      <c r="AD334" s="127"/>
      <c r="AE334" s="57" t="s">
        <v>757</v>
      </c>
    </row>
    <row r="335" ht="20" customHeight="1" spans="1:31">
      <c r="A335" s="23">
        <f t="shared" si="75"/>
        <v>332</v>
      </c>
      <c r="B335" s="39" t="s">
        <v>711</v>
      </c>
      <c r="C335" s="31" t="s">
        <v>758</v>
      </c>
      <c r="D335" s="24" t="s">
        <v>759</v>
      </c>
      <c r="E335" s="24">
        <v>3245.4</v>
      </c>
      <c r="F335" s="24">
        <f>VLOOKUP(C335,'[1]9月'!$B:$Q,16,0)</f>
        <v>3245.4</v>
      </c>
      <c r="G335" s="24">
        <v>3245.4</v>
      </c>
      <c r="H335" s="27">
        <v>5228.42</v>
      </c>
      <c r="I335" s="27">
        <v>108</v>
      </c>
      <c r="J335" s="27">
        <v>1790</v>
      </c>
      <c r="K335" s="34">
        <f t="shared" si="76"/>
        <v>58.4172</v>
      </c>
      <c r="L335" s="35">
        <f t="shared" si="77"/>
        <v>519.264</v>
      </c>
      <c r="M335" s="24">
        <f t="shared" si="78"/>
        <v>22.7178</v>
      </c>
      <c r="N335" s="27">
        <f t="shared" si="79"/>
        <v>418.27</v>
      </c>
      <c r="O335" s="27">
        <f t="shared" si="86"/>
        <v>54</v>
      </c>
      <c r="P335" s="27">
        <f t="shared" si="80"/>
        <v>89.5</v>
      </c>
      <c r="Q335" s="27">
        <f t="shared" si="87"/>
        <v>1162.169</v>
      </c>
      <c r="R335" s="24">
        <v>0</v>
      </c>
      <c r="S335" s="24">
        <f t="shared" si="81"/>
        <v>259.63</v>
      </c>
      <c r="T335" s="24">
        <f t="shared" si="82"/>
        <v>9.74</v>
      </c>
      <c r="U335" s="27">
        <f t="shared" si="83"/>
        <v>104.57</v>
      </c>
      <c r="V335" s="27">
        <f t="shared" si="88"/>
        <v>54</v>
      </c>
      <c r="W335" s="27">
        <f t="shared" si="84"/>
        <v>89.5</v>
      </c>
      <c r="X335" s="24">
        <f t="shared" si="89"/>
        <v>517.44</v>
      </c>
      <c r="Y335" s="24">
        <f t="shared" si="85"/>
        <v>1679.609</v>
      </c>
      <c r="Z335" s="24"/>
      <c r="AD335" s="127"/>
      <c r="AE335" s="57" t="s">
        <v>760</v>
      </c>
    </row>
    <row r="336" ht="20" customHeight="1" spans="1:31">
      <c r="A336" s="23">
        <f t="shared" si="75"/>
        <v>333</v>
      </c>
      <c r="B336" s="39" t="s">
        <v>711</v>
      </c>
      <c r="C336" s="31" t="s">
        <v>761</v>
      </c>
      <c r="D336" s="24" t="s">
        <v>762</v>
      </c>
      <c r="E336" s="24">
        <v>3245.4</v>
      </c>
      <c r="F336" s="24">
        <f>VLOOKUP(C336,'[1]9月'!$B:$Q,16,0)</f>
        <v>3245.4</v>
      </c>
      <c r="G336" s="24">
        <v>3245.4</v>
      </c>
      <c r="H336" s="27">
        <v>5228.42</v>
      </c>
      <c r="I336" s="27">
        <v>108</v>
      </c>
      <c r="J336" s="27">
        <v>1790</v>
      </c>
      <c r="K336" s="34">
        <f t="shared" si="76"/>
        <v>58.4172</v>
      </c>
      <c r="L336" s="35">
        <f t="shared" si="77"/>
        <v>519.264</v>
      </c>
      <c r="M336" s="24">
        <f t="shared" si="78"/>
        <v>22.7178</v>
      </c>
      <c r="N336" s="27">
        <f t="shared" si="79"/>
        <v>418.27</v>
      </c>
      <c r="O336" s="27">
        <f t="shared" si="86"/>
        <v>54</v>
      </c>
      <c r="P336" s="27">
        <f t="shared" si="80"/>
        <v>89.5</v>
      </c>
      <c r="Q336" s="27">
        <f t="shared" si="87"/>
        <v>1162.169</v>
      </c>
      <c r="R336" s="24">
        <v>0</v>
      </c>
      <c r="S336" s="24">
        <f t="shared" si="81"/>
        <v>259.63</v>
      </c>
      <c r="T336" s="24">
        <f t="shared" si="82"/>
        <v>9.74</v>
      </c>
      <c r="U336" s="27">
        <f t="shared" si="83"/>
        <v>104.57</v>
      </c>
      <c r="V336" s="27">
        <f t="shared" si="88"/>
        <v>54</v>
      </c>
      <c r="W336" s="27">
        <f t="shared" si="84"/>
        <v>89.5</v>
      </c>
      <c r="X336" s="24">
        <f t="shared" si="89"/>
        <v>517.44</v>
      </c>
      <c r="Y336" s="24">
        <f t="shared" si="85"/>
        <v>1679.609</v>
      </c>
      <c r="Z336" s="24"/>
      <c r="AD336" s="127"/>
      <c r="AE336" s="57" t="s">
        <v>763</v>
      </c>
    </row>
    <row r="337" ht="20" customHeight="1" spans="1:31">
      <c r="A337" s="23">
        <f t="shared" si="75"/>
        <v>334</v>
      </c>
      <c r="B337" s="39" t="s">
        <v>118</v>
      </c>
      <c r="C337" s="31" t="s">
        <v>764</v>
      </c>
      <c r="D337" s="24" t="s">
        <v>765</v>
      </c>
      <c r="E337" s="24">
        <v>3245.4</v>
      </c>
      <c r="F337" s="24">
        <f>VLOOKUP(C337,'[1]9月'!$B:$Q,16,0)</f>
        <v>3245.4</v>
      </c>
      <c r="G337" s="24">
        <v>3245.4</v>
      </c>
      <c r="H337" s="27">
        <v>5228.42</v>
      </c>
      <c r="I337" s="27">
        <v>108</v>
      </c>
      <c r="J337" s="27">
        <v>3180</v>
      </c>
      <c r="K337" s="34">
        <f t="shared" si="76"/>
        <v>58.4172</v>
      </c>
      <c r="L337" s="35">
        <f t="shared" si="77"/>
        <v>519.264</v>
      </c>
      <c r="M337" s="24">
        <f t="shared" si="78"/>
        <v>22.7178</v>
      </c>
      <c r="N337" s="27">
        <f t="shared" si="79"/>
        <v>418.27</v>
      </c>
      <c r="O337" s="27">
        <f t="shared" si="86"/>
        <v>54</v>
      </c>
      <c r="P337" s="27">
        <f t="shared" si="80"/>
        <v>159</v>
      </c>
      <c r="Q337" s="27">
        <f t="shared" si="87"/>
        <v>1231.669</v>
      </c>
      <c r="R337" s="24">
        <v>0</v>
      </c>
      <c r="S337" s="24">
        <f t="shared" si="81"/>
        <v>259.63</v>
      </c>
      <c r="T337" s="24">
        <f t="shared" si="82"/>
        <v>9.74</v>
      </c>
      <c r="U337" s="27">
        <f t="shared" si="83"/>
        <v>104.57</v>
      </c>
      <c r="V337" s="27">
        <f t="shared" si="88"/>
        <v>54</v>
      </c>
      <c r="W337" s="27">
        <f t="shared" si="84"/>
        <v>159</v>
      </c>
      <c r="X337" s="24">
        <f t="shared" si="89"/>
        <v>586.94</v>
      </c>
      <c r="Y337" s="24">
        <f t="shared" si="85"/>
        <v>1818.609</v>
      </c>
      <c r="Z337" s="24"/>
      <c r="AD337" s="127"/>
      <c r="AE337" s="57" t="s">
        <v>766</v>
      </c>
    </row>
    <row r="338" ht="20" customHeight="1" spans="1:31">
      <c r="A338" s="23">
        <f t="shared" si="75"/>
        <v>335</v>
      </c>
      <c r="B338" s="39" t="s">
        <v>657</v>
      </c>
      <c r="C338" s="31" t="s">
        <v>767</v>
      </c>
      <c r="D338" s="24" t="s">
        <v>768</v>
      </c>
      <c r="E338" s="24">
        <v>3245.4</v>
      </c>
      <c r="F338" s="24">
        <f>VLOOKUP(C338,'[1]9月'!$B:$Q,16,0)</f>
        <v>3245.4</v>
      </c>
      <c r="G338" s="24">
        <v>3245.4</v>
      </c>
      <c r="H338" s="27">
        <v>5228.42</v>
      </c>
      <c r="I338" s="27">
        <v>108</v>
      </c>
      <c r="J338" s="27">
        <v>1790</v>
      </c>
      <c r="K338" s="34">
        <f t="shared" si="76"/>
        <v>58.4172</v>
      </c>
      <c r="L338" s="35">
        <f t="shared" si="77"/>
        <v>519.264</v>
      </c>
      <c r="M338" s="24">
        <f t="shared" si="78"/>
        <v>22.7178</v>
      </c>
      <c r="N338" s="27">
        <f t="shared" si="79"/>
        <v>418.27</v>
      </c>
      <c r="O338" s="27">
        <f t="shared" si="86"/>
        <v>54</v>
      </c>
      <c r="P338" s="27">
        <f t="shared" si="80"/>
        <v>89.5</v>
      </c>
      <c r="Q338" s="27">
        <f t="shared" si="87"/>
        <v>1162.169</v>
      </c>
      <c r="R338" s="24">
        <v>0</v>
      </c>
      <c r="S338" s="24">
        <f t="shared" si="81"/>
        <v>259.63</v>
      </c>
      <c r="T338" s="24">
        <f t="shared" si="82"/>
        <v>9.74</v>
      </c>
      <c r="U338" s="27">
        <f t="shared" si="83"/>
        <v>104.57</v>
      </c>
      <c r="V338" s="27">
        <f t="shared" si="88"/>
        <v>54</v>
      </c>
      <c r="W338" s="27">
        <f t="shared" si="84"/>
        <v>89.5</v>
      </c>
      <c r="X338" s="24">
        <f t="shared" si="89"/>
        <v>517.44</v>
      </c>
      <c r="Y338" s="24">
        <f t="shared" si="85"/>
        <v>1679.609</v>
      </c>
      <c r="Z338" s="24"/>
      <c r="AD338" s="127"/>
      <c r="AE338" s="57" t="s">
        <v>769</v>
      </c>
    </row>
    <row r="339" ht="20" customHeight="1" spans="1:31">
      <c r="A339" s="23">
        <f t="shared" si="75"/>
        <v>336</v>
      </c>
      <c r="B339" s="39" t="s">
        <v>711</v>
      </c>
      <c r="C339" s="31" t="s">
        <v>770</v>
      </c>
      <c r="D339" s="24" t="s">
        <v>771</v>
      </c>
      <c r="E339" s="24">
        <v>3245.4</v>
      </c>
      <c r="F339" s="24">
        <f>VLOOKUP(C339,'[1]9月'!$B:$Q,16,0)</f>
        <v>3245.4</v>
      </c>
      <c r="G339" s="24">
        <v>3245.4</v>
      </c>
      <c r="H339" s="27">
        <v>5228.42</v>
      </c>
      <c r="I339" s="27">
        <v>108</v>
      </c>
      <c r="J339" s="27">
        <v>1790</v>
      </c>
      <c r="K339" s="34">
        <f t="shared" si="76"/>
        <v>58.4172</v>
      </c>
      <c r="L339" s="35">
        <f t="shared" si="77"/>
        <v>519.264</v>
      </c>
      <c r="M339" s="24">
        <f t="shared" si="78"/>
        <v>22.7178</v>
      </c>
      <c r="N339" s="27">
        <f t="shared" si="79"/>
        <v>418.27</v>
      </c>
      <c r="O339" s="27">
        <f t="shared" si="86"/>
        <v>54</v>
      </c>
      <c r="P339" s="27">
        <f t="shared" si="80"/>
        <v>89.5</v>
      </c>
      <c r="Q339" s="27">
        <f t="shared" si="87"/>
        <v>1162.169</v>
      </c>
      <c r="R339" s="24">
        <v>0</v>
      </c>
      <c r="S339" s="24">
        <f t="shared" si="81"/>
        <v>259.63</v>
      </c>
      <c r="T339" s="24">
        <f t="shared" si="82"/>
        <v>9.74</v>
      </c>
      <c r="U339" s="27">
        <f t="shared" si="83"/>
        <v>104.57</v>
      </c>
      <c r="V339" s="27">
        <f t="shared" si="88"/>
        <v>54</v>
      </c>
      <c r="W339" s="27">
        <f t="shared" si="84"/>
        <v>89.5</v>
      </c>
      <c r="X339" s="24">
        <f t="shared" si="89"/>
        <v>517.44</v>
      </c>
      <c r="Y339" s="24">
        <f t="shared" si="85"/>
        <v>1679.609</v>
      </c>
      <c r="Z339" s="24"/>
      <c r="AD339" s="127"/>
      <c r="AE339" s="57" t="s">
        <v>772</v>
      </c>
    </row>
    <row r="340" ht="20" customHeight="1" spans="1:31">
      <c r="A340" s="23">
        <f t="shared" si="75"/>
        <v>337</v>
      </c>
      <c r="B340" s="39" t="s">
        <v>711</v>
      </c>
      <c r="C340" s="31" t="s">
        <v>773</v>
      </c>
      <c r="D340" s="24" t="s">
        <v>774</v>
      </c>
      <c r="E340" s="24">
        <v>3245.4</v>
      </c>
      <c r="F340" s="24">
        <f>VLOOKUP(C340,'[1]9月'!$B:$Q,16,0)</f>
        <v>3245.4</v>
      </c>
      <c r="G340" s="24">
        <v>3245.4</v>
      </c>
      <c r="H340" s="27">
        <v>5228.42</v>
      </c>
      <c r="I340" s="27">
        <v>108</v>
      </c>
      <c r="J340" s="27">
        <v>1790</v>
      </c>
      <c r="K340" s="34">
        <f t="shared" si="76"/>
        <v>58.4172</v>
      </c>
      <c r="L340" s="35">
        <f t="shared" si="77"/>
        <v>519.264</v>
      </c>
      <c r="M340" s="24">
        <f t="shared" si="78"/>
        <v>22.7178</v>
      </c>
      <c r="N340" s="27">
        <f t="shared" si="79"/>
        <v>418.27</v>
      </c>
      <c r="O340" s="27">
        <f t="shared" si="86"/>
        <v>54</v>
      </c>
      <c r="P340" s="27">
        <f t="shared" si="80"/>
        <v>89.5</v>
      </c>
      <c r="Q340" s="27">
        <f t="shared" si="87"/>
        <v>1162.169</v>
      </c>
      <c r="R340" s="24">
        <v>0</v>
      </c>
      <c r="S340" s="24">
        <f t="shared" si="81"/>
        <v>259.63</v>
      </c>
      <c r="T340" s="24">
        <f t="shared" si="82"/>
        <v>9.74</v>
      </c>
      <c r="U340" s="27">
        <f t="shared" si="83"/>
        <v>104.57</v>
      </c>
      <c r="V340" s="27">
        <f t="shared" si="88"/>
        <v>54</v>
      </c>
      <c r="W340" s="27">
        <f t="shared" si="84"/>
        <v>89.5</v>
      </c>
      <c r="X340" s="24">
        <f t="shared" si="89"/>
        <v>517.44</v>
      </c>
      <c r="Y340" s="24">
        <f t="shared" si="85"/>
        <v>1679.609</v>
      </c>
      <c r="Z340" s="24"/>
      <c r="AD340" s="127"/>
      <c r="AE340" s="245" t="s">
        <v>775</v>
      </c>
    </row>
    <row r="341" ht="20" customHeight="1" spans="1:31">
      <c r="A341" s="23">
        <f t="shared" si="75"/>
        <v>338</v>
      </c>
      <c r="B341" s="39" t="s">
        <v>711</v>
      </c>
      <c r="C341" s="31" t="s">
        <v>776</v>
      </c>
      <c r="D341" s="24" t="s">
        <v>777</v>
      </c>
      <c r="E341" s="24">
        <v>3245.4</v>
      </c>
      <c r="F341" s="24">
        <f>VLOOKUP(C341,'[1]9月'!$B:$Q,16,0)</f>
        <v>3245.4</v>
      </c>
      <c r="G341" s="24">
        <v>3245.4</v>
      </c>
      <c r="H341" s="27">
        <v>5228.42</v>
      </c>
      <c r="I341" s="27">
        <v>108</v>
      </c>
      <c r="J341" s="27">
        <v>1790</v>
      </c>
      <c r="K341" s="34">
        <f t="shared" si="76"/>
        <v>58.4172</v>
      </c>
      <c r="L341" s="35">
        <f t="shared" si="77"/>
        <v>519.264</v>
      </c>
      <c r="M341" s="24">
        <f t="shared" si="78"/>
        <v>22.7178</v>
      </c>
      <c r="N341" s="27">
        <f t="shared" si="79"/>
        <v>418.27</v>
      </c>
      <c r="O341" s="27">
        <f t="shared" si="86"/>
        <v>54</v>
      </c>
      <c r="P341" s="27">
        <f t="shared" si="80"/>
        <v>89.5</v>
      </c>
      <c r="Q341" s="27">
        <f t="shared" si="87"/>
        <v>1162.169</v>
      </c>
      <c r="R341" s="24">
        <v>0</v>
      </c>
      <c r="S341" s="24">
        <f t="shared" si="81"/>
        <v>259.63</v>
      </c>
      <c r="T341" s="24">
        <f t="shared" si="82"/>
        <v>9.74</v>
      </c>
      <c r="U341" s="27">
        <f t="shared" si="83"/>
        <v>104.57</v>
      </c>
      <c r="V341" s="27">
        <f t="shared" si="88"/>
        <v>54</v>
      </c>
      <c r="W341" s="27">
        <f t="shared" si="84"/>
        <v>89.5</v>
      </c>
      <c r="X341" s="24">
        <f t="shared" si="89"/>
        <v>517.44</v>
      </c>
      <c r="Y341" s="24">
        <f t="shared" si="85"/>
        <v>1679.609</v>
      </c>
      <c r="Z341" s="24"/>
      <c r="AD341" s="127"/>
      <c r="AE341" s="246" t="s">
        <v>778</v>
      </c>
    </row>
    <row r="342" ht="20" customHeight="1" spans="1:30">
      <c r="A342" s="23">
        <f t="shared" si="75"/>
        <v>339</v>
      </c>
      <c r="B342" s="39" t="s">
        <v>711</v>
      </c>
      <c r="C342" s="71" t="s">
        <v>779</v>
      </c>
      <c r="D342" s="24" t="s">
        <v>780</v>
      </c>
      <c r="E342" s="24">
        <v>3245.4</v>
      </c>
      <c r="F342" s="24">
        <f>VLOOKUP(C342,'[1]9月'!$B:$Q,16,0)</f>
        <v>3245.4</v>
      </c>
      <c r="G342" s="24">
        <v>3245.4</v>
      </c>
      <c r="H342" s="27">
        <v>5228.42</v>
      </c>
      <c r="I342" s="27">
        <v>108</v>
      </c>
      <c r="J342" s="27">
        <v>1790</v>
      </c>
      <c r="K342" s="34">
        <f t="shared" si="76"/>
        <v>58.4172</v>
      </c>
      <c r="L342" s="35">
        <f t="shared" si="77"/>
        <v>519.264</v>
      </c>
      <c r="M342" s="24">
        <f t="shared" si="78"/>
        <v>22.7178</v>
      </c>
      <c r="N342" s="27">
        <f t="shared" si="79"/>
        <v>418.27</v>
      </c>
      <c r="O342" s="27">
        <f t="shared" si="86"/>
        <v>54</v>
      </c>
      <c r="P342" s="27">
        <f t="shared" si="80"/>
        <v>89.5</v>
      </c>
      <c r="Q342" s="27">
        <f t="shared" si="87"/>
        <v>1162.169</v>
      </c>
      <c r="R342" s="24">
        <v>0</v>
      </c>
      <c r="S342" s="24">
        <f t="shared" si="81"/>
        <v>259.63</v>
      </c>
      <c r="T342" s="24">
        <f t="shared" si="82"/>
        <v>9.74</v>
      </c>
      <c r="U342" s="27">
        <f t="shared" si="83"/>
        <v>104.57</v>
      </c>
      <c r="V342" s="27">
        <f t="shared" si="88"/>
        <v>54</v>
      </c>
      <c r="W342" s="27">
        <f t="shared" si="84"/>
        <v>89.5</v>
      </c>
      <c r="X342" s="24">
        <f t="shared" si="89"/>
        <v>517.44</v>
      </c>
      <c r="Y342" s="24">
        <f t="shared" si="85"/>
        <v>1679.609</v>
      </c>
      <c r="Z342" s="24"/>
      <c r="AD342" s="127"/>
    </row>
    <row r="343" ht="20" customHeight="1" spans="1:30">
      <c r="A343" s="23">
        <f t="shared" si="75"/>
        <v>340</v>
      </c>
      <c r="B343" s="39" t="s">
        <v>657</v>
      </c>
      <c r="C343" s="29" t="s">
        <v>781</v>
      </c>
      <c r="D343" s="28" t="s">
        <v>782</v>
      </c>
      <c r="E343" s="24">
        <v>3245.4</v>
      </c>
      <c r="F343" s="24">
        <f>VLOOKUP(C343,'[1]9月'!$B:$Q,16,0)</f>
        <v>3245.4</v>
      </c>
      <c r="G343" s="24">
        <v>3245.4</v>
      </c>
      <c r="H343" s="56">
        <v>5228.42</v>
      </c>
      <c r="I343" s="27">
        <v>108</v>
      </c>
      <c r="J343" s="27">
        <v>1790</v>
      </c>
      <c r="K343" s="34">
        <f t="shared" si="76"/>
        <v>58.4172</v>
      </c>
      <c r="L343" s="35">
        <f t="shared" si="77"/>
        <v>519.264</v>
      </c>
      <c r="M343" s="24">
        <f t="shared" si="78"/>
        <v>22.7178</v>
      </c>
      <c r="N343" s="27">
        <f t="shared" si="79"/>
        <v>418.27</v>
      </c>
      <c r="O343" s="27">
        <f t="shared" si="86"/>
        <v>54</v>
      </c>
      <c r="P343" s="27">
        <f t="shared" si="80"/>
        <v>89.5</v>
      </c>
      <c r="Q343" s="27">
        <f t="shared" si="87"/>
        <v>1162.169</v>
      </c>
      <c r="R343" s="24">
        <v>0</v>
      </c>
      <c r="S343" s="24">
        <f t="shared" si="81"/>
        <v>259.63</v>
      </c>
      <c r="T343" s="24">
        <f t="shared" si="82"/>
        <v>9.74</v>
      </c>
      <c r="U343" s="27">
        <f t="shared" si="83"/>
        <v>104.57</v>
      </c>
      <c r="V343" s="27">
        <f t="shared" si="88"/>
        <v>54</v>
      </c>
      <c r="W343" s="27">
        <f t="shared" si="84"/>
        <v>89.5</v>
      </c>
      <c r="X343" s="24">
        <f t="shared" si="89"/>
        <v>517.44</v>
      </c>
      <c r="Y343" s="24">
        <f t="shared" si="85"/>
        <v>1679.609</v>
      </c>
      <c r="Z343" s="24"/>
      <c r="AD343" s="127"/>
    </row>
    <row r="344" ht="20" customHeight="1" spans="1:30">
      <c r="A344" s="23">
        <f t="shared" si="75"/>
        <v>341</v>
      </c>
      <c r="B344" s="39" t="s">
        <v>711</v>
      </c>
      <c r="C344" s="29" t="s">
        <v>783</v>
      </c>
      <c r="D344" s="28" t="s">
        <v>784</v>
      </c>
      <c r="E344" s="24">
        <v>3245.4</v>
      </c>
      <c r="F344" s="24">
        <f>VLOOKUP(C344,'[1]9月'!$B:$Q,16,0)</f>
        <v>3245.4</v>
      </c>
      <c r="G344" s="24">
        <v>3245.4</v>
      </c>
      <c r="H344" s="56">
        <v>5228.42</v>
      </c>
      <c r="I344" s="27">
        <v>108</v>
      </c>
      <c r="J344" s="27">
        <v>1790</v>
      </c>
      <c r="K344" s="34">
        <f t="shared" si="76"/>
        <v>58.4172</v>
      </c>
      <c r="L344" s="35">
        <f t="shared" si="77"/>
        <v>519.264</v>
      </c>
      <c r="M344" s="24">
        <f t="shared" si="78"/>
        <v>22.7178</v>
      </c>
      <c r="N344" s="27">
        <f t="shared" si="79"/>
        <v>418.27</v>
      </c>
      <c r="O344" s="27">
        <f t="shared" si="86"/>
        <v>54</v>
      </c>
      <c r="P344" s="27">
        <f t="shared" si="80"/>
        <v>89.5</v>
      </c>
      <c r="Q344" s="27">
        <f t="shared" si="87"/>
        <v>1162.169</v>
      </c>
      <c r="R344" s="24">
        <v>0</v>
      </c>
      <c r="S344" s="24">
        <f t="shared" si="81"/>
        <v>259.63</v>
      </c>
      <c r="T344" s="24">
        <f t="shared" si="82"/>
        <v>9.74</v>
      </c>
      <c r="U344" s="27">
        <f t="shared" si="83"/>
        <v>104.57</v>
      </c>
      <c r="V344" s="27">
        <f t="shared" si="88"/>
        <v>54</v>
      </c>
      <c r="W344" s="27">
        <f t="shared" si="84"/>
        <v>89.5</v>
      </c>
      <c r="X344" s="24">
        <f t="shared" si="89"/>
        <v>517.44</v>
      </c>
      <c r="Y344" s="24">
        <f t="shared" si="85"/>
        <v>1679.609</v>
      </c>
      <c r="Z344" s="24"/>
      <c r="AD344" s="127"/>
    </row>
    <row r="345" ht="20" customHeight="1" spans="1:30">
      <c r="A345" s="23">
        <f t="shared" si="75"/>
        <v>342</v>
      </c>
      <c r="B345" s="39" t="s">
        <v>657</v>
      </c>
      <c r="C345" s="29" t="s">
        <v>785</v>
      </c>
      <c r="D345" s="28" t="s">
        <v>786</v>
      </c>
      <c r="E345" s="24">
        <v>3245.4</v>
      </c>
      <c r="F345" s="24">
        <f>VLOOKUP(C345,'[1]9月'!$B:$Q,16,0)</f>
        <v>3245.4</v>
      </c>
      <c r="G345" s="24">
        <v>3245.4</v>
      </c>
      <c r="H345" s="56">
        <v>5228.42</v>
      </c>
      <c r="I345" s="27">
        <v>108</v>
      </c>
      <c r="J345" s="27">
        <v>1790</v>
      </c>
      <c r="K345" s="34">
        <f t="shared" si="76"/>
        <v>58.4172</v>
      </c>
      <c r="L345" s="35">
        <f t="shared" si="77"/>
        <v>519.264</v>
      </c>
      <c r="M345" s="24">
        <f t="shared" si="78"/>
        <v>22.7178</v>
      </c>
      <c r="N345" s="27">
        <f t="shared" si="79"/>
        <v>418.27</v>
      </c>
      <c r="O345" s="27">
        <f t="shared" si="86"/>
        <v>54</v>
      </c>
      <c r="P345" s="27">
        <f t="shared" si="80"/>
        <v>89.5</v>
      </c>
      <c r="Q345" s="27">
        <f t="shared" si="87"/>
        <v>1162.169</v>
      </c>
      <c r="R345" s="24">
        <v>0</v>
      </c>
      <c r="S345" s="24">
        <f t="shared" si="81"/>
        <v>259.63</v>
      </c>
      <c r="T345" s="24">
        <f t="shared" si="82"/>
        <v>9.74</v>
      </c>
      <c r="U345" s="27">
        <f t="shared" si="83"/>
        <v>104.57</v>
      </c>
      <c r="V345" s="27">
        <f t="shared" si="88"/>
        <v>54</v>
      </c>
      <c r="W345" s="27">
        <f t="shared" si="84"/>
        <v>89.5</v>
      </c>
      <c r="X345" s="24">
        <f t="shared" si="89"/>
        <v>517.44</v>
      </c>
      <c r="Y345" s="24">
        <f t="shared" si="85"/>
        <v>1679.609</v>
      </c>
      <c r="Z345" s="24"/>
      <c r="AD345" s="127"/>
    </row>
    <row r="346" ht="20" customHeight="1" spans="1:30">
      <c r="A346" s="23">
        <f t="shared" si="75"/>
        <v>343</v>
      </c>
      <c r="B346" s="39" t="s">
        <v>140</v>
      </c>
      <c r="C346" s="72" t="s">
        <v>787</v>
      </c>
      <c r="D346" s="26" t="s">
        <v>788</v>
      </c>
      <c r="E346" s="24">
        <v>3245.4</v>
      </c>
      <c r="F346" s="24">
        <f>VLOOKUP(C346,'[1]9月'!$B:$Q,16,0)</f>
        <v>3245.4</v>
      </c>
      <c r="G346" s="24">
        <v>3245.4</v>
      </c>
      <c r="H346" s="56">
        <v>5228.42</v>
      </c>
      <c r="I346" s="27">
        <v>108</v>
      </c>
      <c r="J346" s="27">
        <v>3180</v>
      </c>
      <c r="K346" s="34">
        <f t="shared" si="76"/>
        <v>58.4172</v>
      </c>
      <c r="L346" s="35">
        <f t="shared" si="77"/>
        <v>519.264</v>
      </c>
      <c r="M346" s="24">
        <f t="shared" si="78"/>
        <v>22.7178</v>
      </c>
      <c r="N346" s="27">
        <f t="shared" si="79"/>
        <v>418.27</v>
      </c>
      <c r="O346" s="27">
        <f t="shared" si="86"/>
        <v>54</v>
      </c>
      <c r="P346" s="27">
        <f t="shared" si="80"/>
        <v>159</v>
      </c>
      <c r="Q346" s="27">
        <f t="shared" si="87"/>
        <v>1231.669</v>
      </c>
      <c r="R346" s="24">
        <v>0</v>
      </c>
      <c r="S346" s="24">
        <f t="shared" si="81"/>
        <v>259.63</v>
      </c>
      <c r="T346" s="24">
        <f t="shared" si="82"/>
        <v>9.74</v>
      </c>
      <c r="U346" s="27">
        <f t="shared" si="83"/>
        <v>104.57</v>
      </c>
      <c r="V346" s="27">
        <f t="shared" si="88"/>
        <v>54</v>
      </c>
      <c r="W346" s="27">
        <f t="shared" si="84"/>
        <v>159</v>
      </c>
      <c r="X346" s="24">
        <f t="shared" si="89"/>
        <v>586.94</v>
      </c>
      <c r="Y346" s="24">
        <f t="shared" si="85"/>
        <v>1818.609</v>
      </c>
      <c r="Z346" s="24"/>
      <c r="AD346" s="127"/>
    </row>
    <row r="347" ht="20" customHeight="1" spans="1:30">
      <c r="A347" s="23">
        <f t="shared" si="75"/>
        <v>344</v>
      </c>
      <c r="B347" s="39" t="s">
        <v>657</v>
      </c>
      <c r="C347" s="72" t="s">
        <v>789</v>
      </c>
      <c r="D347" s="26" t="s">
        <v>790</v>
      </c>
      <c r="E347" s="24">
        <v>3245.4</v>
      </c>
      <c r="F347" s="24">
        <f>VLOOKUP(C347,'[1]9月'!$B:$Q,16,0)</f>
        <v>3245.4</v>
      </c>
      <c r="G347" s="24">
        <v>3245.4</v>
      </c>
      <c r="H347" s="56">
        <v>5228.42</v>
      </c>
      <c r="I347" s="27">
        <v>108</v>
      </c>
      <c r="J347" s="27">
        <v>1790</v>
      </c>
      <c r="K347" s="34">
        <f t="shared" si="76"/>
        <v>58.4172</v>
      </c>
      <c r="L347" s="35">
        <f t="shared" si="77"/>
        <v>519.264</v>
      </c>
      <c r="M347" s="24">
        <f t="shared" si="78"/>
        <v>22.7178</v>
      </c>
      <c r="N347" s="27">
        <f t="shared" si="79"/>
        <v>418.27</v>
      </c>
      <c r="O347" s="27">
        <f t="shared" si="86"/>
        <v>54</v>
      </c>
      <c r="P347" s="27">
        <f t="shared" si="80"/>
        <v>89.5</v>
      </c>
      <c r="Q347" s="27">
        <f t="shared" si="87"/>
        <v>1162.169</v>
      </c>
      <c r="R347" s="24">
        <v>0</v>
      </c>
      <c r="S347" s="24">
        <f t="shared" si="81"/>
        <v>259.63</v>
      </c>
      <c r="T347" s="24">
        <f t="shared" si="82"/>
        <v>9.74</v>
      </c>
      <c r="U347" s="27">
        <f t="shared" si="83"/>
        <v>104.57</v>
      </c>
      <c r="V347" s="27">
        <f t="shared" si="88"/>
        <v>54</v>
      </c>
      <c r="W347" s="27">
        <f t="shared" si="84"/>
        <v>89.5</v>
      </c>
      <c r="X347" s="24">
        <f t="shared" si="89"/>
        <v>517.44</v>
      </c>
      <c r="Y347" s="24">
        <f t="shared" si="85"/>
        <v>1679.609</v>
      </c>
      <c r="Z347" s="24"/>
      <c r="AD347" s="127"/>
    </row>
    <row r="348" customFormat="1" ht="20" customHeight="1" spans="1:35">
      <c r="A348" s="23">
        <f t="shared" si="75"/>
        <v>345</v>
      </c>
      <c r="B348" s="39" t="s">
        <v>688</v>
      </c>
      <c r="C348" s="72" t="s">
        <v>791</v>
      </c>
      <c r="D348" s="26" t="s">
        <v>792</v>
      </c>
      <c r="E348" s="24">
        <v>3245.4</v>
      </c>
      <c r="F348" s="24">
        <v>3245.4</v>
      </c>
      <c r="G348" s="24">
        <v>3245.4</v>
      </c>
      <c r="H348" s="56">
        <v>5228.42</v>
      </c>
      <c r="I348" s="27">
        <v>108</v>
      </c>
      <c r="J348" s="27">
        <v>0</v>
      </c>
      <c r="K348" s="34">
        <f t="shared" si="76"/>
        <v>58.4172</v>
      </c>
      <c r="L348" s="35">
        <f t="shared" si="77"/>
        <v>519.264</v>
      </c>
      <c r="M348" s="24">
        <f t="shared" si="78"/>
        <v>22.7178</v>
      </c>
      <c r="N348" s="27">
        <f t="shared" si="79"/>
        <v>418.27</v>
      </c>
      <c r="O348" s="27">
        <f t="shared" si="86"/>
        <v>54</v>
      </c>
      <c r="P348" s="27">
        <f t="shared" si="80"/>
        <v>0</v>
      </c>
      <c r="Q348" s="27">
        <f t="shared" si="87"/>
        <v>1072.669</v>
      </c>
      <c r="R348" s="24">
        <v>0</v>
      </c>
      <c r="S348" s="24">
        <f t="shared" si="81"/>
        <v>259.63</v>
      </c>
      <c r="T348" s="24">
        <f t="shared" si="82"/>
        <v>9.74</v>
      </c>
      <c r="U348" s="27">
        <f t="shared" si="83"/>
        <v>104.57</v>
      </c>
      <c r="V348" s="27">
        <f t="shared" si="88"/>
        <v>54</v>
      </c>
      <c r="W348" s="27">
        <f t="shared" si="84"/>
        <v>0</v>
      </c>
      <c r="X348" s="24">
        <f t="shared" si="89"/>
        <v>427.94</v>
      </c>
      <c r="Y348" s="24">
        <f t="shared" si="85"/>
        <v>1500.609</v>
      </c>
      <c r="Z348" s="24"/>
      <c r="AA348" s="9"/>
      <c r="AB348" s="9"/>
      <c r="AC348" s="9"/>
      <c r="AD348" s="127"/>
      <c r="AE348" s="9"/>
      <c r="AF348" s="9"/>
      <c r="AG348" s="9"/>
      <c r="AH348" s="9"/>
      <c r="AI348" s="9"/>
    </row>
    <row r="349" customFormat="1" ht="20" customHeight="1" spans="1:35">
      <c r="A349" s="23">
        <f t="shared" si="75"/>
        <v>346</v>
      </c>
      <c r="B349" s="39" t="s">
        <v>657</v>
      </c>
      <c r="C349" s="72" t="s">
        <v>793</v>
      </c>
      <c r="D349" s="26" t="s">
        <v>794</v>
      </c>
      <c r="E349" s="24">
        <v>3245.4</v>
      </c>
      <c r="F349" s="24">
        <v>3245.4</v>
      </c>
      <c r="G349" s="24">
        <v>3245.4</v>
      </c>
      <c r="H349" s="56">
        <v>5228.42</v>
      </c>
      <c r="I349" s="27">
        <v>108</v>
      </c>
      <c r="J349" s="27">
        <v>1790</v>
      </c>
      <c r="K349" s="34">
        <f t="shared" si="76"/>
        <v>58.4172</v>
      </c>
      <c r="L349" s="35">
        <f t="shared" si="77"/>
        <v>519.264</v>
      </c>
      <c r="M349" s="24">
        <f t="shared" si="78"/>
        <v>22.7178</v>
      </c>
      <c r="N349" s="27">
        <f t="shared" si="79"/>
        <v>418.27</v>
      </c>
      <c r="O349" s="27">
        <f t="shared" si="86"/>
        <v>54</v>
      </c>
      <c r="P349" s="27">
        <f t="shared" si="80"/>
        <v>89.5</v>
      </c>
      <c r="Q349" s="27">
        <f t="shared" si="87"/>
        <v>1162.169</v>
      </c>
      <c r="R349" s="24">
        <v>0</v>
      </c>
      <c r="S349" s="24">
        <f t="shared" si="81"/>
        <v>259.63</v>
      </c>
      <c r="T349" s="24">
        <f t="shared" si="82"/>
        <v>9.74</v>
      </c>
      <c r="U349" s="27">
        <f t="shared" si="83"/>
        <v>104.57</v>
      </c>
      <c r="V349" s="27">
        <f t="shared" si="88"/>
        <v>54</v>
      </c>
      <c r="W349" s="27">
        <f t="shared" si="84"/>
        <v>89.5</v>
      </c>
      <c r="X349" s="24">
        <f t="shared" si="89"/>
        <v>517.44</v>
      </c>
      <c r="Y349" s="24">
        <f t="shared" si="85"/>
        <v>1679.609</v>
      </c>
      <c r="Z349" s="24"/>
      <c r="AA349" s="9"/>
      <c r="AB349" s="9"/>
      <c r="AC349" s="9"/>
      <c r="AD349" s="127"/>
      <c r="AE349" s="9"/>
      <c r="AF349" s="9"/>
      <c r="AG349" s="9"/>
      <c r="AH349" s="9"/>
      <c r="AI349" s="9"/>
    </row>
    <row r="350" customFormat="1" ht="20" customHeight="1" spans="1:35">
      <c r="A350" s="23">
        <f t="shared" si="75"/>
        <v>347</v>
      </c>
      <c r="B350" s="39" t="s">
        <v>140</v>
      </c>
      <c r="C350" s="72" t="s">
        <v>795</v>
      </c>
      <c r="D350" s="26" t="s">
        <v>796</v>
      </c>
      <c r="E350" s="24">
        <v>3820</v>
      </c>
      <c r="F350" s="24">
        <v>3820</v>
      </c>
      <c r="G350" s="24">
        <v>3820</v>
      </c>
      <c r="H350" s="56">
        <v>5228.42</v>
      </c>
      <c r="I350" s="27">
        <v>108</v>
      </c>
      <c r="J350" s="27">
        <v>4180</v>
      </c>
      <c r="K350" s="34">
        <f t="shared" si="76"/>
        <v>68.76</v>
      </c>
      <c r="L350" s="35">
        <f t="shared" si="77"/>
        <v>611.2</v>
      </c>
      <c r="M350" s="24">
        <f t="shared" si="78"/>
        <v>26.74</v>
      </c>
      <c r="N350" s="27">
        <f t="shared" si="79"/>
        <v>418.27</v>
      </c>
      <c r="O350" s="27">
        <f t="shared" si="86"/>
        <v>54</v>
      </c>
      <c r="P350" s="27">
        <f t="shared" si="80"/>
        <v>209</v>
      </c>
      <c r="Q350" s="27">
        <f t="shared" si="87"/>
        <v>1387.97</v>
      </c>
      <c r="R350" s="24">
        <v>0</v>
      </c>
      <c r="S350" s="24">
        <f t="shared" si="81"/>
        <v>305.6</v>
      </c>
      <c r="T350" s="24">
        <f t="shared" si="82"/>
        <v>11.46</v>
      </c>
      <c r="U350" s="27">
        <f t="shared" si="83"/>
        <v>104.57</v>
      </c>
      <c r="V350" s="27">
        <f t="shared" si="88"/>
        <v>54</v>
      </c>
      <c r="W350" s="27">
        <f t="shared" si="84"/>
        <v>209</v>
      </c>
      <c r="X350" s="24">
        <f t="shared" si="89"/>
        <v>684.63</v>
      </c>
      <c r="Y350" s="24">
        <f t="shared" si="85"/>
        <v>2072.6</v>
      </c>
      <c r="Z350" s="24"/>
      <c r="AA350" s="9"/>
      <c r="AB350" s="9"/>
      <c r="AC350" s="9"/>
      <c r="AD350" s="127"/>
      <c r="AE350" s="9"/>
      <c r="AF350" s="9"/>
      <c r="AG350" s="9"/>
      <c r="AH350" s="9"/>
      <c r="AI350" s="9"/>
    </row>
    <row r="351" s="9" customFormat="1" ht="20" customHeight="1" spans="1:30">
      <c r="A351" s="23">
        <f t="shared" si="75"/>
        <v>348</v>
      </c>
      <c r="B351" s="39" t="s">
        <v>657</v>
      </c>
      <c r="C351" s="73" t="s">
        <v>797</v>
      </c>
      <c r="D351" s="74" t="s">
        <v>798</v>
      </c>
      <c r="E351" s="24">
        <v>3245.4</v>
      </c>
      <c r="F351" s="24">
        <v>3245.4</v>
      </c>
      <c r="G351" s="24">
        <v>3245.4</v>
      </c>
      <c r="H351" s="56">
        <v>5228.42</v>
      </c>
      <c r="I351" s="27">
        <v>108</v>
      </c>
      <c r="J351" s="27">
        <v>0</v>
      </c>
      <c r="K351" s="34">
        <f t="shared" si="76"/>
        <v>58.4172</v>
      </c>
      <c r="L351" s="35">
        <f t="shared" si="77"/>
        <v>519.264</v>
      </c>
      <c r="M351" s="24">
        <f t="shared" si="78"/>
        <v>22.7178</v>
      </c>
      <c r="N351" s="27">
        <f t="shared" si="79"/>
        <v>418.27</v>
      </c>
      <c r="O351" s="27">
        <f t="shared" si="86"/>
        <v>54</v>
      </c>
      <c r="P351" s="27">
        <f t="shared" si="80"/>
        <v>0</v>
      </c>
      <c r="Q351" s="27">
        <f t="shared" si="87"/>
        <v>1072.669</v>
      </c>
      <c r="R351" s="24">
        <v>0</v>
      </c>
      <c r="S351" s="24">
        <f t="shared" si="81"/>
        <v>259.63</v>
      </c>
      <c r="T351" s="24">
        <f t="shared" si="82"/>
        <v>9.74</v>
      </c>
      <c r="U351" s="27">
        <f t="shared" si="83"/>
        <v>104.57</v>
      </c>
      <c r="V351" s="27">
        <f t="shared" si="88"/>
        <v>54</v>
      </c>
      <c r="W351" s="27">
        <f t="shared" si="84"/>
        <v>0</v>
      </c>
      <c r="X351" s="24">
        <f t="shared" si="89"/>
        <v>427.94</v>
      </c>
      <c r="Y351" s="24">
        <f t="shared" si="85"/>
        <v>1500.609</v>
      </c>
      <c r="Z351" s="24"/>
      <c r="AD351" s="127"/>
    </row>
    <row r="352" s="9" customFormat="1" ht="20" customHeight="1" spans="1:30">
      <c r="A352" s="23">
        <f t="shared" si="75"/>
        <v>349</v>
      </c>
      <c r="B352" s="39" t="s">
        <v>76</v>
      </c>
      <c r="C352" s="73" t="s">
        <v>799</v>
      </c>
      <c r="D352" s="272" t="s">
        <v>800</v>
      </c>
      <c r="E352" s="77">
        <v>3245.4</v>
      </c>
      <c r="F352" s="77">
        <v>3245.4</v>
      </c>
      <c r="G352" s="77">
        <v>3245.4</v>
      </c>
      <c r="H352" s="78">
        <v>5228.42</v>
      </c>
      <c r="I352" s="27">
        <v>108</v>
      </c>
      <c r="J352" s="36">
        <v>0</v>
      </c>
      <c r="K352" s="34">
        <f t="shared" si="76"/>
        <v>58.4172</v>
      </c>
      <c r="L352" s="35">
        <f t="shared" si="77"/>
        <v>519.264</v>
      </c>
      <c r="M352" s="24">
        <f t="shared" si="78"/>
        <v>22.7178</v>
      </c>
      <c r="N352" s="27">
        <f t="shared" si="79"/>
        <v>418.27</v>
      </c>
      <c r="O352" s="27">
        <f t="shared" si="86"/>
        <v>54</v>
      </c>
      <c r="P352" s="27">
        <f t="shared" si="80"/>
        <v>0</v>
      </c>
      <c r="Q352" s="27">
        <f t="shared" si="87"/>
        <v>1072.669</v>
      </c>
      <c r="R352" s="24">
        <v>0</v>
      </c>
      <c r="S352" s="24">
        <f t="shared" si="81"/>
        <v>259.63</v>
      </c>
      <c r="T352" s="24">
        <f t="shared" si="82"/>
        <v>9.74</v>
      </c>
      <c r="U352" s="27">
        <f t="shared" si="83"/>
        <v>104.57</v>
      </c>
      <c r="V352" s="27">
        <f t="shared" si="88"/>
        <v>54</v>
      </c>
      <c r="W352" s="27">
        <f t="shared" si="84"/>
        <v>0</v>
      </c>
      <c r="X352" s="24">
        <f t="shared" si="89"/>
        <v>427.94</v>
      </c>
      <c r="Y352" s="24">
        <f t="shared" si="85"/>
        <v>1500.609</v>
      </c>
      <c r="Z352" s="24"/>
      <c r="AD352" s="127"/>
    </row>
    <row r="353" s="9" customFormat="1" ht="20" customHeight="1" spans="1:30">
      <c r="A353" s="23">
        <f t="shared" si="75"/>
        <v>350</v>
      </c>
      <c r="B353" s="39" t="s">
        <v>711</v>
      </c>
      <c r="C353" s="29" t="s">
        <v>801</v>
      </c>
      <c r="D353" s="74" t="s">
        <v>802</v>
      </c>
      <c r="E353" s="77">
        <v>3245.4</v>
      </c>
      <c r="F353" s="77">
        <v>3245.4</v>
      </c>
      <c r="G353" s="77">
        <v>3245.4</v>
      </c>
      <c r="H353" s="78">
        <v>5228.42</v>
      </c>
      <c r="I353" s="27">
        <v>108</v>
      </c>
      <c r="J353" s="36">
        <v>0</v>
      </c>
      <c r="K353" s="34">
        <f t="shared" si="76"/>
        <v>58.4172</v>
      </c>
      <c r="L353" s="35">
        <f t="shared" si="77"/>
        <v>519.264</v>
      </c>
      <c r="M353" s="24">
        <f t="shared" si="78"/>
        <v>22.7178</v>
      </c>
      <c r="N353" s="27">
        <f t="shared" si="79"/>
        <v>418.27</v>
      </c>
      <c r="O353" s="27">
        <f t="shared" si="86"/>
        <v>54</v>
      </c>
      <c r="P353" s="27">
        <f t="shared" si="80"/>
        <v>0</v>
      </c>
      <c r="Q353" s="27">
        <f t="shared" si="87"/>
        <v>1072.669</v>
      </c>
      <c r="R353" s="24">
        <v>0</v>
      </c>
      <c r="S353" s="24">
        <f t="shared" si="81"/>
        <v>259.63</v>
      </c>
      <c r="T353" s="24">
        <f t="shared" si="82"/>
        <v>9.74</v>
      </c>
      <c r="U353" s="27">
        <f t="shared" si="83"/>
        <v>104.57</v>
      </c>
      <c r="V353" s="27">
        <f t="shared" si="88"/>
        <v>54</v>
      </c>
      <c r="W353" s="27">
        <f t="shared" si="84"/>
        <v>0</v>
      </c>
      <c r="X353" s="24">
        <f t="shared" si="89"/>
        <v>427.94</v>
      </c>
      <c r="Y353" s="24">
        <f t="shared" si="85"/>
        <v>1500.609</v>
      </c>
      <c r="Z353" s="24"/>
      <c r="AD353" s="127"/>
    </row>
    <row r="354" s="9" customFormat="1" ht="20" customHeight="1" spans="1:30">
      <c r="A354" s="23">
        <f t="shared" si="75"/>
        <v>351</v>
      </c>
      <c r="B354" s="39" t="s">
        <v>657</v>
      </c>
      <c r="C354" s="29" t="s">
        <v>803</v>
      </c>
      <c r="D354" s="74" t="s">
        <v>804</v>
      </c>
      <c r="E354" s="77">
        <v>3245.4</v>
      </c>
      <c r="F354" s="77">
        <v>3245.4</v>
      </c>
      <c r="G354" s="24">
        <v>3245.4</v>
      </c>
      <c r="H354" s="78">
        <v>5228.42</v>
      </c>
      <c r="I354" s="27">
        <v>108</v>
      </c>
      <c r="J354" s="27">
        <v>0</v>
      </c>
      <c r="K354" s="34">
        <f t="shared" si="76"/>
        <v>58.4172</v>
      </c>
      <c r="L354" s="35">
        <f t="shared" si="77"/>
        <v>519.264</v>
      </c>
      <c r="M354" s="24">
        <f t="shared" si="78"/>
        <v>22.7178</v>
      </c>
      <c r="N354" s="27">
        <f t="shared" si="79"/>
        <v>418.27</v>
      </c>
      <c r="O354" s="27">
        <f t="shared" si="86"/>
        <v>54</v>
      </c>
      <c r="P354" s="27">
        <f t="shared" si="80"/>
        <v>0</v>
      </c>
      <c r="Q354" s="27">
        <f t="shared" si="87"/>
        <v>1072.669</v>
      </c>
      <c r="R354" s="24">
        <v>0</v>
      </c>
      <c r="S354" s="24">
        <f t="shared" si="81"/>
        <v>259.63</v>
      </c>
      <c r="T354" s="24">
        <f t="shared" si="82"/>
        <v>9.74</v>
      </c>
      <c r="U354" s="27">
        <f t="shared" si="83"/>
        <v>104.57</v>
      </c>
      <c r="V354" s="27">
        <f t="shared" si="88"/>
        <v>54</v>
      </c>
      <c r="W354" s="27">
        <f t="shared" si="84"/>
        <v>0</v>
      </c>
      <c r="X354" s="24">
        <f t="shared" si="89"/>
        <v>427.94</v>
      </c>
      <c r="Y354" s="24">
        <f t="shared" si="85"/>
        <v>1500.609</v>
      </c>
      <c r="Z354" s="24"/>
      <c r="AD354" s="127"/>
    </row>
    <row r="355" s="9" customFormat="1" ht="20" customHeight="1" spans="1:30">
      <c r="A355" s="23">
        <f t="shared" si="75"/>
        <v>352</v>
      </c>
      <c r="B355" s="39" t="s">
        <v>657</v>
      </c>
      <c r="C355" s="29" t="s">
        <v>805</v>
      </c>
      <c r="D355" s="74" t="s">
        <v>806</v>
      </c>
      <c r="E355" s="77">
        <v>3245.4</v>
      </c>
      <c r="F355" s="77">
        <v>3245.4</v>
      </c>
      <c r="G355" s="77">
        <v>3245.4</v>
      </c>
      <c r="H355" s="78">
        <v>5228.42</v>
      </c>
      <c r="I355" s="27">
        <v>108</v>
      </c>
      <c r="J355" s="27">
        <v>0</v>
      </c>
      <c r="K355" s="34">
        <f t="shared" si="76"/>
        <v>58.4172</v>
      </c>
      <c r="L355" s="35">
        <f t="shared" si="77"/>
        <v>519.264</v>
      </c>
      <c r="M355" s="24">
        <f t="shared" si="78"/>
        <v>22.7178</v>
      </c>
      <c r="N355" s="27">
        <f t="shared" si="79"/>
        <v>418.27</v>
      </c>
      <c r="O355" s="27">
        <f t="shared" si="86"/>
        <v>54</v>
      </c>
      <c r="P355" s="27">
        <f t="shared" si="80"/>
        <v>0</v>
      </c>
      <c r="Q355" s="27">
        <f t="shared" si="87"/>
        <v>1072.669</v>
      </c>
      <c r="R355" s="24">
        <v>0</v>
      </c>
      <c r="S355" s="24">
        <f t="shared" si="81"/>
        <v>259.63</v>
      </c>
      <c r="T355" s="24">
        <f t="shared" si="82"/>
        <v>9.74</v>
      </c>
      <c r="U355" s="27">
        <f t="shared" si="83"/>
        <v>104.57</v>
      </c>
      <c r="V355" s="27">
        <f t="shared" si="88"/>
        <v>54</v>
      </c>
      <c r="W355" s="27">
        <f t="shared" si="84"/>
        <v>0</v>
      </c>
      <c r="X355" s="24">
        <f t="shared" si="89"/>
        <v>427.94</v>
      </c>
      <c r="Y355" s="24">
        <f t="shared" si="85"/>
        <v>1500.609</v>
      </c>
      <c r="Z355" s="24"/>
      <c r="AD355" s="127"/>
    </row>
    <row r="356" s="9" customFormat="1" ht="20" customHeight="1" spans="1:30">
      <c r="A356" s="23">
        <f t="shared" si="75"/>
        <v>353</v>
      </c>
      <c r="B356" s="39" t="s">
        <v>657</v>
      </c>
      <c r="C356" s="29" t="s">
        <v>807</v>
      </c>
      <c r="D356" s="273" t="s">
        <v>808</v>
      </c>
      <c r="E356" s="77">
        <v>3245.4</v>
      </c>
      <c r="F356" s="77">
        <v>3245.4</v>
      </c>
      <c r="G356" s="77">
        <v>3245.4</v>
      </c>
      <c r="H356" s="78">
        <v>5228.42</v>
      </c>
      <c r="I356" s="27">
        <v>108</v>
      </c>
      <c r="J356" s="27">
        <v>0</v>
      </c>
      <c r="K356" s="34">
        <f t="shared" si="76"/>
        <v>58.4172</v>
      </c>
      <c r="L356" s="35">
        <f t="shared" si="77"/>
        <v>519.264</v>
      </c>
      <c r="M356" s="24">
        <f t="shared" si="78"/>
        <v>22.7178</v>
      </c>
      <c r="N356" s="27">
        <f t="shared" si="79"/>
        <v>418.27</v>
      </c>
      <c r="O356" s="27">
        <f t="shared" si="86"/>
        <v>54</v>
      </c>
      <c r="P356" s="27">
        <f t="shared" si="80"/>
        <v>0</v>
      </c>
      <c r="Q356" s="27">
        <f t="shared" si="87"/>
        <v>1072.669</v>
      </c>
      <c r="R356" s="24">
        <v>0</v>
      </c>
      <c r="S356" s="24">
        <f t="shared" si="81"/>
        <v>259.63</v>
      </c>
      <c r="T356" s="24">
        <f t="shared" si="82"/>
        <v>9.74</v>
      </c>
      <c r="U356" s="27">
        <f t="shared" si="83"/>
        <v>104.57</v>
      </c>
      <c r="V356" s="27">
        <f t="shared" si="88"/>
        <v>54</v>
      </c>
      <c r="W356" s="27">
        <f t="shared" si="84"/>
        <v>0</v>
      </c>
      <c r="X356" s="24">
        <f t="shared" si="89"/>
        <v>427.94</v>
      </c>
      <c r="Y356" s="24">
        <f t="shared" si="85"/>
        <v>1500.609</v>
      </c>
      <c r="Z356" s="24"/>
      <c r="AD356" s="127"/>
    </row>
    <row r="357" s="9" customFormat="1" ht="20" customHeight="1" spans="1:30">
      <c r="A357" s="23">
        <f t="shared" si="75"/>
        <v>354</v>
      </c>
      <c r="B357" s="39" t="s">
        <v>118</v>
      </c>
      <c r="C357" s="241" t="s">
        <v>809</v>
      </c>
      <c r="D357" s="242" t="s">
        <v>810</v>
      </c>
      <c r="E357" s="77">
        <v>3245.4</v>
      </c>
      <c r="F357" s="77">
        <v>3245.5</v>
      </c>
      <c r="G357" s="77">
        <v>3245.4</v>
      </c>
      <c r="H357" s="78">
        <v>5228.42</v>
      </c>
      <c r="I357" s="27">
        <v>108</v>
      </c>
      <c r="J357" s="27">
        <v>0</v>
      </c>
      <c r="K357" s="34">
        <f t="shared" si="76"/>
        <v>58.4172</v>
      </c>
      <c r="L357" s="35">
        <f t="shared" si="77"/>
        <v>519.28</v>
      </c>
      <c r="M357" s="24">
        <f t="shared" si="78"/>
        <v>22.7178</v>
      </c>
      <c r="N357" s="27">
        <f t="shared" si="79"/>
        <v>418.27</v>
      </c>
      <c r="O357" s="27">
        <f t="shared" si="86"/>
        <v>54</v>
      </c>
      <c r="P357" s="27">
        <f t="shared" si="80"/>
        <v>0</v>
      </c>
      <c r="Q357" s="27">
        <f t="shared" si="87"/>
        <v>1072.685</v>
      </c>
      <c r="R357" s="24">
        <v>0</v>
      </c>
      <c r="S357" s="24">
        <f t="shared" si="81"/>
        <v>259.64</v>
      </c>
      <c r="T357" s="24">
        <f t="shared" si="82"/>
        <v>9.74</v>
      </c>
      <c r="U357" s="27">
        <f t="shared" si="83"/>
        <v>104.57</v>
      </c>
      <c r="V357" s="27">
        <f t="shared" si="88"/>
        <v>54</v>
      </c>
      <c r="W357" s="27">
        <f t="shared" si="84"/>
        <v>0</v>
      </c>
      <c r="X357" s="24">
        <f t="shared" si="89"/>
        <v>427.95</v>
      </c>
      <c r="Y357" s="24">
        <f t="shared" si="85"/>
        <v>1500.635</v>
      </c>
      <c r="Z357" s="24"/>
      <c r="AD357" s="127"/>
    </row>
    <row r="358" s="9" customFormat="1" ht="20" customHeight="1" spans="1:30">
      <c r="A358" s="23">
        <f t="shared" si="75"/>
        <v>355</v>
      </c>
      <c r="B358" s="39" t="s">
        <v>118</v>
      </c>
      <c r="C358" s="241" t="s">
        <v>811</v>
      </c>
      <c r="D358" s="242" t="s">
        <v>812</v>
      </c>
      <c r="E358" s="77">
        <v>3245.4</v>
      </c>
      <c r="F358" s="77">
        <v>3245.5</v>
      </c>
      <c r="G358" s="77">
        <v>3245.4</v>
      </c>
      <c r="H358" s="78">
        <v>5228.42</v>
      </c>
      <c r="I358" s="27">
        <v>108</v>
      </c>
      <c r="J358" s="27">
        <v>0</v>
      </c>
      <c r="K358" s="34">
        <f t="shared" si="76"/>
        <v>58.4172</v>
      </c>
      <c r="L358" s="35">
        <f t="shared" si="77"/>
        <v>519.28</v>
      </c>
      <c r="M358" s="24">
        <f t="shared" si="78"/>
        <v>22.7178</v>
      </c>
      <c r="N358" s="27">
        <f t="shared" si="79"/>
        <v>418.27</v>
      </c>
      <c r="O358" s="27">
        <f t="shared" si="86"/>
        <v>54</v>
      </c>
      <c r="P358" s="27">
        <f t="shared" si="80"/>
        <v>0</v>
      </c>
      <c r="Q358" s="27">
        <f t="shared" si="87"/>
        <v>1072.685</v>
      </c>
      <c r="R358" s="24">
        <v>0</v>
      </c>
      <c r="S358" s="24">
        <f t="shared" si="81"/>
        <v>259.64</v>
      </c>
      <c r="T358" s="24">
        <f t="shared" si="82"/>
        <v>9.74</v>
      </c>
      <c r="U358" s="27">
        <f t="shared" si="83"/>
        <v>104.57</v>
      </c>
      <c r="V358" s="27">
        <f t="shared" si="88"/>
        <v>54</v>
      </c>
      <c r="W358" s="27">
        <f t="shared" si="84"/>
        <v>0</v>
      </c>
      <c r="X358" s="24">
        <f t="shared" si="89"/>
        <v>427.95</v>
      </c>
      <c r="Y358" s="24">
        <f t="shared" si="85"/>
        <v>1500.635</v>
      </c>
      <c r="Z358" s="24"/>
      <c r="AD358" s="127"/>
    </row>
    <row r="359" s="9" customFormat="1" ht="20" customHeight="1" spans="1:30">
      <c r="A359" s="23">
        <f t="shared" si="75"/>
        <v>356</v>
      </c>
      <c r="B359" s="39" t="s">
        <v>118</v>
      </c>
      <c r="C359" s="241" t="s">
        <v>813</v>
      </c>
      <c r="D359" s="242" t="s">
        <v>814</v>
      </c>
      <c r="E359" s="77">
        <v>3245.4</v>
      </c>
      <c r="F359" s="77">
        <v>3245.5</v>
      </c>
      <c r="G359" s="77">
        <v>3245.4</v>
      </c>
      <c r="H359" s="78">
        <v>5228.42</v>
      </c>
      <c r="I359" s="27">
        <v>108</v>
      </c>
      <c r="J359" s="27">
        <v>0</v>
      </c>
      <c r="K359" s="34">
        <f t="shared" si="76"/>
        <v>58.4172</v>
      </c>
      <c r="L359" s="35">
        <f t="shared" si="77"/>
        <v>519.28</v>
      </c>
      <c r="M359" s="24">
        <f t="shared" si="78"/>
        <v>22.7178</v>
      </c>
      <c r="N359" s="27">
        <f t="shared" si="79"/>
        <v>418.27</v>
      </c>
      <c r="O359" s="27">
        <f t="shared" si="86"/>
        <v>54</v>
      </c>
      <c r="P359" s="27">
        <f t="shared" si="80"/>
        <v>0</v>
      </c>
      <c r="Q359" s="27">
        <f t="shared" si="87"/>
        <v>1072.685</v>
      </c>
      <c r="R359" s="24">
        <v>0</v>
      </c>
      <c r="S359" s="24">
        <f t="shared" si="81"/>
        <v>259.64</v>
      </c>
      <c r="T359" s="24">
        <f t="shared" si="82"/>
        <v>9.74</v>
      </c>
      <c r="U359" s="27">
        <f t="shared" si="83"/>
        <v>104.57</v>
      </c>
      <c r="V359" s="27">
        <f t="shared" si="88"/>
        <v>54</v>
      </c>
      <c r="W359" s="27">
        <f t="shared" si="84"/>
        <v>0</v>
      </c>
      <c r="X359" s="24">
        <f t="shared" si="89"/>
        <v>427.95</v>
      </c>
      <c r="Y359" s="24">
        <f t="shared" si="85"/>
        <v>1500.635</v>
      </c>
      <c r="Z359" s="24"/>
      <c r="AD359" s="127"/>
    </row>
    <row r="360" s="9" customFormat="1" ht="20" customHeight="1" spans="1:30">
      <c r="A360" s="23">
        <f t="shared" si="75"/>
        <v>357</v>
      </c>
      <c r="B360" s="39" t="s">
        <v>143</v>
      </c>
      <c r="C360" s="237" t="s">
        <v>815</v>
      </c>
      <c r="D360" s="274" t="s">
        <v>816</v>
      </c>
      <c r="E360" s="77">
        <v>3245.4</v>
      </c>
      <c r="F360" s="77">
        <v>3245.5</v>
      </c>
      <c r="G360" s="77">
        <v>3245.4</v>
      </c>
      <c r="H360" s="78">
        <v>5228.42</v>
      </c>
      <c r="I360" s="27">
        <v>108</v>
      </c>
      <c r="J360" s="27">
        <v>0</v>
      </c>
      <c r="K360" s="34">
        <f t="shared" si="76"/>
        <v>58.4172</v>
      </c>
      <c r="L360" s="35">
        <f t="shared" si="77"/>
        <v>519.28</v>
      </c>
      <c r="M360" s="24">
        <f t="shared" si="78"/>
        <v>22.7178</v>
      </c>
      <c r="N360" s="27">
        <f t="shared" si="79"/>
        <v>418.27</v>
      </c>
      <c r="O360" s="27">
        <f t="shared" si="86"/>
        <v>54</v>
      </c>
      <c r="P360" s="27">
        <f t="shared" si="80"/>
        <v>0</v>
      </c>
      <c r="Q360" s="27">
        <f t="shared" si="87"/>
        <v>1072.685</v>
      </c>
      <c r="R360" s="24">
        <v>0</v>
      </c>
      <c r="S360" s="24">
        <f t="shared" si="81"/>
        <v>259.64</v>
      </c>
      <c r="T360" s="24">
        <f t="shared" si="82"/>
        <v>9.74</v>
      </c>
      <c r="U360" s="27">
        <f t="shared" si="83"/>
        <v>104.57</v>
      </c>
      <c r="V360" s="27">
        <f t="shared" si="88"/>
        <v>54</v>
      </c>
      <c r="W360" s="27">
        <f t="shared" si="84"/>
        <v>0</v>
      </c>
      <c r="X360" s="24">
        <f t="shared" si="89"/>
        <v>427.95</v>
      </c>
      <c r="Y360" s="24">
        <f t="shared" si="85"/>
        <v>1500.635</v>
      </c>
      <c r="Z360" s="24"/>
      <c r="AD360" s="127"/>
    </row>
    <row r="361" s="9" customFormat="1" ht="20" customHeight="1" spans="1:30">
      <c r="A361" s="23">
        <f t="shared" si="75"/>
        <v>358</v>
      </c>
      <c r="B361" s="39" t="s">
        <v>143</v>
      </c>
      <c r="C361" s="237" t="s">
        <v>817</v>
      </c>
      <c r="D361" s="274" t="s">
        <v>818</v>
      </c>
      <c r="E361" s="77">
        <v>3245.4</v>
      </c>
      <c r="F361" s="77">
        <v>3245.5</v>
      </c>
      <c r="G361" s="77">
        <v>3245.4</v>
      </c>
      <c r="H361" s="78">
        <v>5228.42</v>
      </c>
      <c r="I361" s="27">
        <v>108</v>
      </c>
      <c r="J361" s="27">
        <v>0</v>
      </c>
      <c r="K361" s="34">
        <f t="shared" si="76"/>
        <v>58.4172</v>
      </c>
      <c r="L361" s="35">
        <f t="shared" si="77"/>
        <v>519.28</v>
      </c>
      <c r="M361" s="24">
        <f t="shared" si="78"/>
        <v>22.7178</v>
      </c>
      <c r="N361" s="27">
        <f t="shared" si="79"/>
        <v>418.27</v>
      </c>
      <c r="O361" s="27">
        <f t="shared" si="86"/>
        <v>54</v>
      </c>
      <c r="P361" s="27">
        <f t="shared" si="80"/>
        <v>0</v>
      </c>
      <c r="Q361" s="27">
        <f t="shared" si="87"/>
        <v>1072.685</v>
      </c>
      <c r="R361" s="24">
        <v>0</v>
      </c>
      <c r="S361" s="24">
        <f t="shared" si="81"/>
        <v>259.64</v>
      </c>
      <c r="T361" s="24">
        <f t="shared" si="82"/>
        <v>9.74</v>
      </c>
      <c r="U361" s="27">
        <f t="shared" si="83"/>
        <v>104.57</v>
      </c>
      <c r="V361" s="27">
        <f t="shared" si="88"/>
        <v>54</v>
      </c>
      <c r="W361" s="27">
        <f t="shared" si="84"/>
        <v>0</v>
      </c>
      <c r="X361" s="24">
        <f t="shared" si="89"/>
        <v>427.95</v>
      </c>
      <c r="Y361" s="24">
        <f t="shared" si="85"/>
        <v>1500.635</v>
      </c>
      <c r="Z361" s="24"/>
      <c r="AD361" s="127"/>
    </row>
    <row r="362" s="9" customFormat="1" ht="20" customHeight="1" spans="1:30">
      <c r="A362" s="23">
        <f t="shared" si="75"/>
        <v>359</v>
      </c>
      <c r="B362" s="39" t="s">
        <v>143</v>
      </c>
      <c r="C362" s="237" t="s">
        <v>819</v>
      </c>
      <c r="D362" s="165" t="s">
        <v>820</v>
      </c>
      <c r="E362" s="77">
        <v>3245.4</v>
      </c>
      <c r="F362" s="77">
        <v>3245.5</v>
      </c>
      <c r="G362" s="77">
        <v>3245.4</v>
      </c>
      <c r="H362" s="78">
        <v>5228.42</v>
      </c>
      <c r="I362" s="27">
        <v>108</v>
      </c>
      <c r="J362" s="27">
        <v>0</v>
      </c>
      <c r="K362" s="34">
        <f t="shared" si="76"/>
        <v>58.4172</v>
      </c>
      <c r="L362" s="35">
        <f t="shared" si="77"/>
        <v>519.28</v>
      </c>
      <c r="M362" s="24">
        <f t="shared" si="78"/>
        <v>22.7178</v>
      </c>
      <c r="N362" s="27">
        <f t="shared" si="79"/>
        <v>418.27</v>
      </c>
      <c r="O362" s="27">
        <f t="shared" si="86"/>
        <v>54</v>
      </c>
      <c r="P362" s="27">
        <f t="shared" si="80"/>
        <v>0</v>
      </c>
      <c r="Q362" s="27">
        <f t="shared" si="87"/>
        <v>1072.685</v>
      </c>
      <c r="R362" s="24">
        <v>0</v>
      </c>
      <c r="S362" s="24">
        <f t="shared" si="81"/>
        <v>259.64</v>
      </c>
      <c r="T362" s="24">
        <f t="shared" si="82"/>
        <v>9.74</v>
      </c>
      <c r="U362" s="27">
        <f t="shared" si="83"/>
        <v>104.57</v>
      </c>
      <c r="V362" s="27">
        <f t="shared" si="88"/>
        <v>54</v>
      </c>
      <c r="W362" s="27">
        <f t="shared" si="84"/>
        <v>0</v>
      </c>
      <c r="X362" s="24">
        <f t="shared" si="89"/>
        <v>427.95</v>
      </c>
      <c r="Y362" s="24">
        <f t="shared" si="85"/>
        <v>1500.635</v>
      </c>
      <c r="Z362" s="24"/>
      <c r="AD362" s="127"/>
    </row>
    <row r="363" s="9" customFormat="1" ht="20" customHeight="1" spans="1:30">
      <c r="A363" s="23">
        <f t="shared" si="75"/>
        <v>360</v>
      </c>
      <c r="B363" s="39" t="s">
        <v>118</v>
      </c>
      <c r="C363" s="237" t="s">
        <v>821</v>
      </c>
      <c r="D363" s="274" t="s">
        <v>822</v>
      </c>
      <c r="E363" s="77">
        <v>3245.4</v>
      </c>
      <c r="F363" s="77">
        <v>3245.5</v>
      </c>
      <c r="G363" s="77">
        <v>3245.4</v>
      </c>
      <c r="H363" s="78">
        <v>5228.42</v>
      </c>
      <c r="I363" s="27">
        <v>108</v>
      </c>
      <c r="J363" s="27">
        <v>0</v>
      </c>
      <c r="K363" s="34">
        <f t="shared" si="76"/>
        <v>58.4172</v>
      </c>
      <c r="L363" s="35">
        <f t="shared" si="77"/>
        <v>519.28</v>
      </c>
      <c r="M363" s="24">
        <f t="shared" si="78"/>
        <v>22.7178</v>
      </c>
      <c r="N363" s="27">
        <f t="shared" si="79"/>
        <v>418.27</v>
      </c>
      <c r="O363" s="27">
        <f t="shared" si="86"/>
        <v>54</v>
      </c>
      <c r="P363" s="27">
        <f t="shared" si="80"/>
        <v>0</v>
      </c>
      <c r="Q363" s="27">
        <f t="shared" si="87"/>
        <v>1072.685</v>
      </c>
      <c r="R363" s="24">
        <v>0</v>
      </c>
      <c r="S363" s="24">
        <f t="shared" si="81"/>
        <v>259.64</v>
      </c>
      <c r="T363" s="24">
        <f t="shared" si="82"/>
        <v>9.74</v>
      </c>
      <c r="U363" s="27">
        <f t="shared" si="83"/>
        <v>104.57</v>
      </c>
      <c r="V363" s="27">
        <f t="shared" si="88"/>
        <v>54</v>
      </c>
      <c r="W363" s="27">
        <f t="shared" si="84"/>
        <v>0</v>
      </c>
      <c r="X363" s="24">
        <f t="shared" si="89"/>
        <v>427.95</v>
      </c>
      <c r="Y363" s="24">
        <f t="shared" si="85"/>
        <v>1500.635</v>
      </c>
      <c r="Z363" s="24"/>
      <c r="AD363" s="127"/>
    </row>
    <row r="364" s="9" customFormat="1" ht="20" customHeight="1" spans="1:30">
      <c r="A364" s="23">
        <f t="shared" si="75"/>
        <v>361</v>
      </c>
      <c r="B364" s="39" t="s">
        <v>140</v>
      </c>
      <c r="C364" s="237" t="s">
        <v>823</v>
      </c>
      <c r="D364" s="165" t="s">
        <v>824</v>
      </c>
      <c r="E364" s="77">
        <v>3245.4</v>
      </c>
      <c r="F364" s="77">
        <v>3245.5</v>
      </c>
      <c r="G364" s="77">
        <v>3245.4</v>
      </c>
      <c r="H364" s="78">
        <v>5228.42</v>
      </c>
      <c r="I364" s="27">
        <v>108</v>
      </c>
      <c r="J364" s="27">
        <v>0</v>
      </c>
      <c r="K364" s="34">
        <f t="shared" si="76"/>
        <v>58.4172</v>
      </c>
      <c r="L364" s="35">
        <f t="shared" si="77"/>
        <v>519.28</v>
      </c>
      <c r="M364" s="24">
        <f t="shared" si="78"/>
        <v>22.7178</v>
      </c>
      <c r="N364" s="27">
        <f t="shared" si="79"/>
        <v>418.27</v>
      </c>
      <c r="O364" s="27">
        <f t="shared" si="86"/>
        <v>54</v>
      </c>
      <c r="P364" s="27">
        <f t="shared" si="80"/>
        <v>0</v>
      </c>
      <c r="Q364" s="27">
        <f t="shared" si="87"/>
        <v>1072.685</v>
      </c>
      <c r="R364" s="24">
        <v>0</v>
      </c>
      <c r="S364" s="24">
        <f t="shared" si="81"/>
        <v>259.64</v>
      </c>
      <c r="T364" s="24">
        <f t="shared" si="82"/>
        <v>9.74</v>
      </c>
      <c r="U364" s="27">
        <f t="shared" si="83"/>
        <v>104.57</v>
      </c>
      <c r="V364" s="27">
        <f t="shared" si="88"/>
        <v>54</v>
      </c>
      <c r="W364" s="27">
        <f t="shared" si="84"/>
        <v>0</v>
      </c>
      <c r="X364" s="24">
        <f t="shared" si="89"/>
        <v>427.95</v>
      </c>
      <c r="Y364" s="24">
        <f t="shared" si="85"/>
        <v>1500.635</v>
      </c>
      <c r="Z364" s="24"/>
      <c r="AD364" s="127"/>
    </row>
    <row r="365" s="9" customFormat="1" ht="20" customHeight="1" spans="1:30">
      <c r="A365" s="23">
        <f t="shared" si="75"/>
        <v>362</v>
      </c>
      <c r="B365" s="39" t="s">
        <v>140</v>
      </c>
      <c r="C365" s="237" t="s">
        <v>825</v>
      </c>
      <c r="D365" s="165" t="s">
        <v>826</v>
      </c>
      <c r="E365" s="77">
        <v>3245.4</v>
      </c>
      <c r="F365" s="77">
        <v>3245.5</v>
      </c>
      <c r="G365" s="77">
        <v>3245.4</v>
      </c>
      <c r="H365" s="78">
        <v>5228.42</v>
      </c>
      <c r="I365" s="27">
        <v>108</v>
      </c>
      <c r="J365" s="27">
        <v>0</v>
      </c>
      <c r="K365" s="34">
        <f t="shared" si="76"/>
        <v>58.4172</v>
      </c>
      <c r="L365" s="35">
        <f t="shared" si="77"/>
        <v>519.28</v>
      </c>
      <c r="M365" s="24">
        <f t="shared" si="78"/>
        <v>22.7178</v>
      </c>
      <c r="N365" s="27">
        <f t="shared" si="79"/>
        <v>418.27</v>
      </c>
      <c r="O365" s="27">
        <f t="shared" si="86"/>
        <v>54</v>
      </c>
      <c r="P365" s="27">
        <f t="shared" si="80"/>
        <v>0</v>
      </c>
      <c r="Q365" s="27">
        <f t="shared" si="87"/>
        <v>1072.685</v>
      </c>
      <c r="R365" s="24">
        <v>0</v>
      </c>
      <c r="S365" s="24">
        <f t="shared" si="81"/>
        <v>259.64</v>
      </c>
      <c r="T365" s="24">
        <f t="shared" si="82"/>
        <v>9.74</v>
      </c>
      <c r="U365" s="27">
        <f t="shared" si="83"/>
        <v>104.57</v>
      </c>
      <c r="V365" s="27">
        <f t="shared" si="88"/>
        <v>54</v>
      </c>
      <c r="W365" s="27">
        <f t="shared" si="84"/>
        <v>0</v>
      </c>
      <c r="X365" s="24">
        <f t="shared" si="89"/>
        <v>427.95</v>
      </c>
      <c r="Y365" s="24">
        <f t="shared" si="85"/>
        <v>1500.635</v>
      </c>
      <c r="Z365" s="24"/>
      <c r="AD365" s="127"/>
    </row>
    <row r="366" s="9" customFormat="1" ht="20" customHeight="1" spans="1:30">
      <c r="A366" s="23">
        <f t="shared" si="75"/>
        <v>363</v>
      </c>
      <c r="B366" s="39" t="s">
        <v>140</v>
      </c>
      <c r="C366" s="243" t="s">
        <v>827</v>
      </c>
      <c r="D366" s="244" t="s">
        <v>828</v>
      </c>
      <c r="E366" s="77">
        <v>3245.4</v>
      </c>
      <c r="F366" s="77">
        <v>3245.5</v>
      </c>
      <c r="G366" s="77">
        <v>3245.4</v>
      </c>
      <c r="H366" s="78">
        <v>5228.42</v>
      </c>
      <c r="I366" s="27">
        <v>108</v>
      </c>
      <c r="J366" s="27">
        <v>0</v>
      </c>
      <c r="K366" s="34">
        <f t="shared" si="76"/>
        <v>58.4172</v>
      </c>
      <c r="L366" s="35">
        <f t="shared" si="77"/>
        <v>519.28</v>
      </c>
      <c r="M366" s="24">
        <f t="shared" si="78"/>
        <v>22.7178</v>
      </c>
      <c r="N366" s="27">
        <f t="shared" si="79"/>
        <v>418.27</v>
      </c>
      <c r="O366" s="27">
        <f t="shared" si="86"/>
        <v>54</v>
      </c>
      <c r="P366" s="27">
        <f t="shared" si="80"/>
        <v>0</v>
      </c>
      <c r="Q366" s="27">
        <f t="shared" si="87"/>
        <v>1072.685</v>
      </c>
      <c r="R366" s="24">
        <v>0</v>
      </c>
      <c r="S366" s="24">
        <f t="shared" si="81"/>
        <v>259.64</v>
      </c>
      <c r="T366" s="24">
        <f t="shared" si="82"/>
        <v>9.74</v>
      </c>
      <c r="U366" s="27">
        <f t="shared" si="83"/>
        <v>104.57</v>
      </c>
      <c r="V366" s="27">
        <f t="shared" si="88"/>
        <v>54</v>
      </c>
      <c r="W366" s="27">
        <f t="shared" si="84"/>
        <v>0</v>
      </c>
      <c r="X366" s="24">
        <f t="shared" si="89"/>
        <v>427.95</v>
      </c>
      <c r="Y366" s="24">
        <f t="shared" si="85"/>
        <v>1500.635</v>
      </c>
      <c r="Z366" s="24"/>
      <c r="AD366" s="127"/>
    </row>
    <row r="367" s="9" customFormat="1" ht="20" customHeight="1" spans="1:30">
      <c r="A367" s="23">
        <f t="shared" si="75"/>
        <v>364</v>
      </c>
      <c r="B367" s="39" t="s">
        <v>140</v>
      </c>
      <c r="C367" s="237" t="s">
        <v>829</v>
      </c>
      <c r="D367" s="165" t="s">
        <v>830</v>
      </c>
      <c r="E367" s="77">
        <v>3245.4</v>
      </c>
      <c r="F367" s="77">
        <v>3245.5</v>
      </c>
      <c r="G367" s="77">
        <v>0</v>
      </c>
      <c r="H367" s="78">
        <v>5228.42</v>
      </c>
      <c r="I367" s="27">
        <v>108</v>
      </c>
      <c r="J367" s="27">
        <v>0</v>
      </c>
      <c r="K367" s="34">
        <f t="shared" si="76"/>
        <v>58.4172</v>
      </c>
      <c r="L367" s="35">
        <f t="shared" si="77"/>
        <v>519.28</v>
      </c>
      <c r="M367" s="24">
        <f t="shared" si="78"/>
        <v>0</v>
      </c>
      <c r="N367" s="27">
        <f t="shared" si="79"/>
        <v>418.27</v>
      </c>
      <c r="O367" s="27">
        <f t="shared" si="86"/>
        <v>54</v>
      </c>
      <c r="P367" s="27">
        <f t="shared" si="80"/>
        <v>0</v>
      </c>
      <c r="Q367" s="27">
        <f t="shared" si="87"/>
        <v>1049.9672</v>
      </c>
      <c r="R367" s="24">
        <v>0</v>
      </c>
      <c r="S367" s="24">
        <f t="shared" si="81"/>
        <v>259.64</v>
      </c>
      <c r="T367" s="24">
        <f t="shared" si="82"/>
        <v>0</v>
      </c>
      <c r="U367" s="27">
        <f t="shared" si="83"/>
        <v>104.57</v>
      </c>
      <c r="V367" s="27">
        <f t="shared" si="88"/>
        <v>54</v>
      </c>
      <c r="W367" s="27">
        <f t="shared" si="84"/>
        <v>0</v>
      </c>
      <c r="X367" s="24">
        <f t="shared" si="89"/>
        <v>418.21</v>
      </c>
      <c r="Y367" s="24">
        <f t="shared" si="85"/>
        <v>1468.1772</v>
      </c>
      <c r="Z367" s="24"/>
      <c r="AD367" s="127"/>
    </row>
    <row r="368" s="9" customFormat="1" ht="20" customHeight="1" spans="1:30">
      <c r="A368" s="23">
        <f t="shared" si="75"/>
        <v>365</v>
      </c>
      <c r="B368" s="39" t="s">
        <v>140</v>
      </c>
      <c r="C368" s="237" t="s">
        <v>666</v>
      </c>
      <c r="D368" s="165" t="s">
        <v>831</v>
      </c>
      <c r="E368" s="77">
        <v>3245.4</v>
      </c>
      <c r="F368" s="77">
        <v>3245.5</v>
      </c>
      <c r="G368" s="77">
        <v>3245.4</v>
      </c>
      <c r="H368" s="78">
        <v>5228.42</v>
      </c>
      <c r="I368" s="27">
        <v>108</v>
      </c>
      <c r="J368" s="27">
        <v>0</v>
      </c>
      <c r="K368" s="34">
        <f t="shared" si="76"/>
        <v>58.4172</v>
      </c>
      <c r="L368" s="35">
        <f t="shared" si="77"/>
        <v>519.28</v>
      </c>
      <c r="M368" s="24">
        <f t="shared" si="78"/>
        <v>22.7178</v>
      </c>
      <c r="N368" s="27">
        <f t="shared" si="79"/>
        <v>418.27</v>
      </c>
      <c r="O368" s="27">
        <f t="shared" si="86"/>
        <v>54</v>
      </c>
      <c r="P368" s="27">
        <f t="shared" si="80"/>
        <v>0</v>
      </c>
      <c r="Q368" s="27">
        <f t="shared" si="87"/>
        <v>1072.685</v>
      </c>
      <c r="R368" s="24">
        <v>0</v>
      </c>
      <c r="S368" s="24">
        <f t="shared" si="81"/>
        <v>259.64</v>
      </c>
      <c r="T368" s="24">
        <f t="shared" si="82"/>
        <v>9.74</v>
      </c>
      <c r="U368" s="27">
        <f t="shared" si="83"/>
        <v>104.57</v>
      </c>
      <c r="V368" s="27">
        <f t="shared" si="88"/>
        <v>54</v>
      </c>
      <c r="W368" s="27">
        <f t="shared" si="84"/>
        <v>0</v>
      </c>
      <c r="X368" s="24">
        <f t="shared" si="89"/>
        <v>427.95</v>
      </c>
      <c r="Y368" s="24">
        <f t="shared" si="85"/>
        <v>1500.635</v>
      </c>
      <c r="Z368" s="24"/>
      <c r="AD368" s="127"/>
    </row>
    <row r="369" s="9" customFormat="1" ht="20" customHeight="1" spans="1:30">
      <c r="A369" s="23">
        <f t="shared" si="75"/>
        <v>366</v>
      </c>
      <c r="B369" s="39" t="s">
        <v>140</v>
      </c>
      <c r="C369" s="237" t="s">
        <v>832</v>
      </c>
      <c r="D369" s="165" t="s">
        <v>833</v>
      </c>
      <c r="E369" s="77">
        <v>3245.4</v>
      </c>
      <c r="F369" s="77">
        <v>3245.5</v>
      </c>
      <c r="G369" s="77">
        <v>3245.4</v>
      </c>
      <c r="H369" s="78">
        <v>5228.42</v>
      </c>
      <c r="I369" s="27">
        <v>108</v>
      </c>
      <c r="J369" s="27">
        <v>0</v>
      </c>
      <c r="K369" s="34">
        <f t="shared" si="76"/>
        <v>58.4172</v>
      </c>
      <c r="L369" s="35">
        <f t="shared" si="77"/>
        <v>519.28</v>
      </c>
      <c r="M369" s="24">
        <f t="shared" si="78"/>
        <v>22.7178</v>
      </c>
      <c r="N369" s="27">
        <f t="shared" si="79"/>
        <v>418.27</v>
      </c>
      <c r="O369" s="27">
        <f t="shared" si="86"/>
        <v>54</v>
      </c>
      <c r="P369" s="27">
        <f t="shared" si="80"/>
        <v>0</v>
      </c>
      <c r="Q369" s="27">
        <f t="shared" si="87"/>
        <v>1072.685</v>
      </c>
      <c r="R369" s="24">
        <v>0</v>
      </c>
      <c r="S369" s="24">
        <f t="shared" si="81"/>
        <v>259.64</v>
      </c>
      <c r="T369" s="24">
        <f t="shared" si="82"/>
        <v>9.74</v>
      </c>
      <c r="U369" s="27">
        <f t="shared" si="83"/>
        <v>104.57</v>
      </c>
      <c r="V369" s="27">
        <f t="shared" si="88"/>
        <v>54</v>
      </c>
      <c r="W369" s="27">
        <f t="shared" si="84"/>
        <v>0</v>
      </c>
      <c r="X369" s="24">
        <f t="shared" si="89"/>
        <v>427.95</v>
      </c>
      <c r="Y369" s="24">
        <f t="shared" si="85"/>
        <v>1500.635</v>
      </c>
      <c r="Z369" s="24"/>
      <c r="AD369" s="127"/>
    </row>
    <row r="370" s="9" customFormat="1" ht="20" customHeight="1" spans="1:30">
      <c r="A370" s="23">
        <f t="shared" si="75"/>
        <v>367</v>
      </c>
      <c r="B370" s="39" t="s">
        <v>476</v>
      </c>
      <c r="C370" s="237" t="s">
        <v>834</v>
      </c>
      <c r="D370" s="274" t="s">
        <v>835</v>
      </c>
      <c r="E370" s="77">
        <v>3245.4</v>
      </c>
      <c r="F370" s="77">
        <v>3245.5</v>
      </c>
      <c r="G370" s="77">
        <v>3245.4</v>
      </c>
      <c r="H370" s="78">
        <v>5228.42</v>
      </c>
      <c r="I370" s="27">
        <v>108</v>
      </c>
      <c r="J370" s="27">
        <v>0</v>
      </c>
      <c r="K370" s="34">
        <f t="shared" si="76"/>
        <v>58.4172</v>
      </c>
      <c r="L370" s="35">
        <f t="shared" si="77"/>
        <v>519.28</v>
      </c>
      <c r="M370" s="24">
        <f t="shared" si="78"/>
        <v>22.7178</v>
      </c>
      <c r="N370" s="27">
        <f t="shared" si="79"/>
        <v>418.27</v>
      </c>
      <c r="O370" s="27">
        <f t="shared" si="86"/>
        <v>54</v>
      </c>
      <c r="P370" s="27">
        <f t="shared" si="80"/>
        <v>0</v>
      </c>
      <c r="Q370" s="27">
        <f t="shared" si="87"/>
        <v>1072.685</v>
      </c>
      <c r="R370" s="24">
        <v>0</v>
      </c>
      <c r="S370" s="24">
        <f t="shared" si="81"/>
        <v>259.64</v>
      </c>
      <c r="T370" s="24">
        <f t="shared" si="82"/>
        <v>9.74</v>
      </c>
      <c r="U370" s="27">
        <f t="shared" si="83"/>
        <v>104.57</v>
      </c>
      <c r="V370" s="27">
        <f t="shared" si="88"/>
        <v>54</v>
      </c>
      <c r="W370" s="27">
        <f t="shared" si="84"/>
        <v>0</v>
      </c>
      <c r="X370" s="24">
        <f t="shared" si="89"/>
        <v>427.95</v>
      </c>
      <c r="Y370" s="24">
        <f t="shared" si="85"/>
        <v>1500.635</v>
      </c>
      <c r="Z370" s="24"/>
      <c r="AD370" s="127"/>
    </row>
    <row r="371" s="9" customFormat="1" ht="20" customHeight="1" spans="1:30">
      <c r="A371" s="23">
        <f t="shared" si="75"/>
        <v>368</v>
      </c>
      <c r="B371" s="39" t="s">
        <v>211</v>
      </c>
      <c r="C371" s="237" t="s">
        <v>836</v>
      </c>
      <c r="D371" s="274" t="s">
        <v>837</v>
      </c>
      <c r="E371" s="77">
        <v>3245.4</v>
      </c>
      <c r="F371" s="77">
        <v>3245.5</v>
      </c>
      <c r="G371" s="77">
        <v>3245.4</v>
      </c>
      <c r="H371" s="78">
        <v>5228.42</v>
      </c>
      <c r="I371" s="27">
        <v>108</v>
      </c>
      <c r="J371" s="27">
        <v>0</v>
      </c>
      <c r="K371" s="34">
        <f t="shared" si="76"/>
        <v>58.4172</v>
      </c>
      <c r="L371" s="35">
        <f t="shared" si="77"/>
        <v>519.28</v>
      </c>
      <c r="M371" s="24">
        <f t="shared" si="78"/>
        <v>22.7178</v>
      </c>
      <c r="N371" s="27">
        <f t="shared" si="79"/>
        <v>418.27</v>
      </c>
      <c r="O371" s="27">
        <f t="shared" si="86"/>
        <v>54</v>
      </c>
      <c r="P371" s="27">
        <f t="shared" si="80"/>
        <v>0</v>
      </c>
      <c r="Q371" s="27">
        <f t="shared" si="87"/>
        <v>1072.685</v>
      </c>
      <c r="R371" s="24">
        <v>0</v>
      </c>
      <c r="S371" s="24">
        <f t="shared" si="81"/>
        <v>259.64</v>
      </c>
      <c r="T371" s="24">
        <f t="shared" si="82"/>
        <v>9.74</v>
      </c>
      <c r="U371" s="27">
        <f t="shared" si="83"/>
        <v>104.57</v>
      </c>
      <c r="V371" s="27">
        <f t="shared" si="88"/>
        <v>54</v>
      </c>
      <c r="W371" s="27">
        <f t="shared" si="84"/>
        <v>0</v>
      </c>
      <c r="X371" s="24">
        <f t="shared" si="89"/>
        <v>427.95</v>
      </c>
      <c r="Y371" s="24">
        <f t="shared" si="85"/>
        <v>1500.635</v>
      </c>
      <c r="Z371" s="24"/>
      <c r="AD371" s="127"/>
    </row>
    <row r="372" s="9" customFormat="1" ht="20" customHeight="1" spans="1:30">
      <c r="A372" s="23">
        <f t="shared" si="75"/>
        <v>369</v>
      </c>
      <c r="B372" s="39" t="s">
        <v>443</v>
      </c>
      <c r="C372" s="237" t="s">
        <v>838</v>
      </c>
      <c r="D372" s="274" t="s">
        <v>839</v>
      </c>
      <c r="E372" s="77">
        <v>3245.4</v>
      </c>
      <c r="F372" s="77">
        <v>3245.5</v>
      </c>
      <c r="G372" s="77">
        <v>3245.4</v>
      </c>
      <c r="H372" s="78">
        <v>5228.42</v>
      </c>
      <c r="I372" s="27">
        <v>108</v>
      </c>
      <c r="J372" s="27">
        <v>0</v>
      </c>
      <c r="K372" s="34">
        <f t="shared" si="76"/>
        <v>58.4172</v>
      </c>
      <c r="L372" s="35">
        <f t="shared" si="77"/>
        <v>519.28</v>
      </c>
      <c r="M372" s="24">
        <f t="shared" si="78"/>
        <v>22.7178</v>
      </c>
      <c r="N372" s="27">
        <f t="shared" si="79"/>
        <v>418.27</v>
      </c>
      <c r="O372" s="27">
        <f t="shared" si="86"/>
        <v>54</v>
      </c>
      <c r="P372" s="27">
        <f t="shared" si="80"/>
        <v>0</v>
      </c>
      <c r="Q372" s="27">
        <f t="shared" si="87"/>
        <v>1072.685</v>
      </c>
      <c r="R372" s="24">
        <v>0</v>
      </c>
      <c r="S372" s="24">
        <f t="shared" si="81"/>
        <v>259.64</v>
      </c>
      <c r="T372" s="24">
        <f t="shared" si="82"/>
        <v>9.74</v>
      </c>
      <c r="U372" s="27">
        <f t="shared" si="83"/>
        <v>104.57</v>
      </c>
      <c r="V372" s="27">
        <f t="shared" si="88"/>
        <v>54</v>
      </c>
      <c r="W372" s="27">
        <f t="shared" si="84"/>
        <v>0</v>
      </c>
      <c r="X372" s="24">
        <f t="shared" si="89"/>
        <v>427.95</v>
      </c>
      <c r="Y372" s="24">
        <f t="shared" si="85"/>
        <v>1500.635</v>
      </c>
      <c r="Z372" s="24"/>
      <c r="AD372" s="127"/>
    </row>
    <row r="373" s="9" customFormat="1" ht="20" customHeight="1" spans="1:30">
      <c r="A373" s="23">
        <f t="shared" si="75"/>
        <v>370</v>
      </c>
      <c r="B373" s="39" t="s">
        <v>416</v>
      </c>
      <c r="C373" s="237" t="s">
        <v>840</v>
      </c>
      <c r="D373" s="274" t="s">
        <v>841</v>
      </c>
      <c r="E373" s="77">
        <v>3245.4</v>
      </c>
      <c r="F373" s="77">
        <v>3245.5</v>
      </c>
      <c r="G373" s="77">
        <v>3245.4</v>
      </c>
      <c r="H373" s="78">
        <v>5228.42</v>
      </c>
      <c r="I373" s="27">
        <v>108</v>
      </c>
      <c r="J373" s="27">
        <v>0</v>
      </c>
      <c r="K373" s="34">
        <f t="shared" si="76"/>
        <v>58.4172</v>
      </c>
      <c r="L373" s="35">
        <f t="shared" si="77"/>
        <v>519.28</v>
      </c>
      <c r="M373" s="24">
        <f t="shared" si="78"/>
        <v>22.7178</v>
      </c>
      <c r="N373" s="27">
        <f t="shared" si="79"/>
        <v>418.27</v>
      </c>
      <c r="O373" s="27">
        <f t="shared" si="86"/>
        <v>54</v>
      </c>
      <c r="P373" s="27">
        <f t="shared" si="80"/>
        <v>0</v>
      </c>
      <c r="Q373" s="27">
        <f t="shared" si="87"/>
        <v>1072.685</v>
      </c>
      <c r="R373" s="24">
        <v>0</v>
      </c>
      <c r="S373" s="24">
        <f t="shared" si="81"/>
        <v>259.64</v>
      </c>
      <c r="T373" s="24">
        <f t="shared" si="82"/>
        <v>9.74</v>
      </c>
      <c r="U373" s="27">
        <f t="shared" si="83"/>
        <v>104.57</v>
      </c>
      <c r="V373" s="27">
        <f t="shared" si="88"/>
        <v>54</v>
      </c>
      <c r="W373" s="27">
        <f t="shared" si="84"/>
        <v>0</v>
      </c>
      <c r="X373" s="24">
        <f t="shared" si="89"/>
        <v>427.95</v>
      </c>
      <c r="Y373" s="24">
        <f t="shared" si="85"/>
        <v>1500.635</v>
      </c>
      <c r="Z373" s="24"/>
      <c r="AD373" s="127"/>
    </row>
    <row r="374" s="9" customFormat="1" ht="20" customHeight="1" spans="1:30">
      <c r="A374" s="23">
        <f t="shared" si="75"/>
        <v>371</v>
      </c>
      <c r="B374" s="39" t="s">
        <v>190</v>
      </c>
      <c r="C374" s="237" t="s">
        <v>842</v>
      </c>
      <c r="D374" s="274" t="s">
        <v>843</v>
      </c>
      <c r="E374" s="77">
        <v>3245.4</v>
      </c>
      <c r="F374" s="77">
        <v>3245.5</v>
      </c>
      <c r="G374" s="77">
        <v>3245.4</v>
      </c>
      <c r="H374" s="78">
        <v>5228.42</v>
      </c>
      <c r="I374" s="27">
        <v>108</v>
      </c>
      <c r="J374" s="27">
        <v>0</v>
      </c>
      <c r="K374" s="34">
        <f t="shared" si="76"/>
        <v>58.4172</v>
      </c>
      <c r="L374" s="35">
        <f t="shared" si="77"/>
        <v>519.28</v>
      </c>
      <c r="M374" s="24">
        <f t="shared" si="78"/>
        <v>22.7178</v>
      </c>
      <c r="N374" s="27">
        <f t="shared" si="79"/>
        <v>418.27</v>
      </c>
      <c r="O374" s="27">
        <f t="shared" si="86"/>
        <v>54</v>
      </c>
      <c r="P374" s="27">
        <f t="shared" si="80"/>
        <v>0</v>
      </c>
      <c r="Q374" s="27">
        <f t="shared" si="87"/>
        <v>1072.685</v>
      </c>
      <c r="R374" s="24">
        <v>0</v>
      </c>
      <c r="S374" s="24">
        <f t="shared" si="81"/>
        <v>259.64</v>
      </c>
      <c r="T374" s="24">
        <f t="shared" si="82"/>
        <v>9.74</v>
      </c>
      <c r="U374" s="27">
        <f t="shared" si="83"/>
        <v>104.57</v>
      </c>
      <c r="V374" s="27">
        <f t="shared" si="88"/>
        <v>54</v>
      </c>
      <c r="W374" s="27">
        <f t="shared" si="84"/>
        <v>0</v>
      </c>
      <c r="X374" s="24">
        <f t="shared" si="89"/>
        <v>427.95</v>
      </c>
      <c r="Y374" s="24">
        <f t="shared" si="85"/>
        <v>1500.635</v>
      </c>
      <c r="Z374" s="24"/>
      <c r="AD374" s="127"/>
    </row>
    <row r="375" s="9" customFormat="1" ht="20" customHeight="1" spans="1:30">
      <c r="A375" s="23">
        <f t="shared" si="75"/>
        <v>372</v>
      </c>
      <c r="B375" s="39" t="s">
        <v>443</v>
      </c>
      <c r="C375" s="237" t="s">
        <v>844</v>
      </c>
      <c r="D375" s="274" t="s">
        <v>845</v>
      </c>
      <c r="E375" s="77">
        <v>3245.4</v>
      </c>
      <c r="F375" s="77">
        <v>3245.5</v>
      </c>
      <c r="G375" s="77">
        <v>3245.4</v>
      </c>
      <c r="H375" s="78">
        <v>5228.42</v>
      </c>
      <c r="I375" s="27">
        <v>108</v>
      </c>
      <c r="J375" s="27">
        <v>0</v>
      </c>
      <c r="K375" s="34">
        <f t="shared" si="76"/>
        <v>58.4172</v>
      </c>
      <c r="L375" s="35">
        <f t="shared" si="77"/>
        <v>519.28</v>
      </c>
      <c r="M375" s="24">
        <f t="shared" si="78"/>
        <v>22.7178</v>
      </c>
      <c r="N375" s="27">
        <f t="shared" si="79"/>
        <v>418.27</v>
      </c>
      <c r="O375" s="27">
        <f t="shared" si="86"/>
        <v>54</v>
      </c>
      <c r="P375" s="27">
        <f t="shared" si="80"/>
        <v>0</v>
      </c>
      <c r="Q375" s="27">
        <f t="shared" si="87"/>
        <v>1072.685</v>
      </c>
      <c r="R375" s="24">
        <v>0</v>
      </c>
      <c r="S375" s="24">
        <f t="shared" si="81"/>
        <v>259.64</v>
      </c>
      <c r="T375" s="24">
        <f t="shared" si="82"/>
        <v>9.74</v>
      </c>
      <c r="U375" s="27">
        <f t="shared" si="83"/>
        <v>104.57</v>
      </c>
      <c r="V375" s="27">
        <f t="shared" si="88"/>
        <v>54</v>
      </c>
      <c r="W375" s="27">
        <f t="shared" si="84"/>
        <v>0</v>
      </c>
      <c r="X375" s="24">
        <f t="shared" si="89"/>
        <v>427.95</v>
      </c>
      <c r="Y375" s="24">
        <f t="shared" si="85"/>
        <v>1500.635</v>
      </c>
      <c r="Z375" s="24"/>
      <c r="AD375" s="127"/>
    </row>
    <row r="376" s="9" customFormat="1" ht="20" customHeight="1" spans="1:30">
      <c r="A376" s="23">
        <f t="shared" si="75"/>
        <v>373</v>
      </c>
      <c r="B376" s="39" t="s">
        <v>416</v>
      </c>
      <c r="C376" s="237" t="s">
        <v>846</v>
      </c>
      <c r="D376" s="274" t="s">
        <v>847</v>
      </c>
      <c r="E376" s="77">
        <v>3245.4</v>
      </c>
      <c r="F376" s="77">
        <v>3245.5</v>
      </c>
      <c r="G376" s="77">
        <v>3245.4</v>
      </c>
      <c r="H376" s="78">
        <v>5228.42</v>
      </c>
      <c r="I376" s="27">
        <v>108</v>
      </c>
      <c r="J376" s="27">
        <v>0</v>
      </c>
      <c r="K376" s="34">
        <f t="shared" si="76"/>
        <v>58.4172</v>
      </c>
      <c r="L376" s="35">
        <f t="shared" si="77"/>
        <v>519.28</v>
      </c>
      <c r="M376" s="24">
        <f t="shared" si="78"/>
        <v>22.7178</v>
      </c>
      <c r="N376" s="27">
        <f t="shared" si="79"/>
        <v>418.27</v>
      </c>
      <c r="O376" s="27">
        <f t="shared" si="86"/>
        <v>54</v>
      </c>
      <c r="P376" s="27">
        <f t="shared" si="80"/>
        <v>0</v>
      </c>
      <c r="Q376" s="27">
        <f t="shared" si="87"/>
        <v>1072.685</v>
      </c>
      <c r="R376" s="24">
        <v>0</v>
      </c>
      <c r="S376" s="24">
        <f t="shared" si="81"/>
        <v>259.64</v>
      </c>
      <c r="T376" s="24">
        <f t="shared" si="82"/>
        <v>9.74</v>
      </c>
      <c r="U376" s="27">
        <f t="shared" si="83"/>
        <v>104.57</v>
      </c>
      <c r="V376" s="27">
        <f t="shared" si="88"/>
        <v>54</v>
      </c>
      <c r="W376" s="27">
        <f t="shared" si="84"/>
        <v>0</v>
      </c>
      <c r="X376" s="24">
        <f t="shared" si="89"/>
        <v>427.95</v>
      </c>
      <c r="Y376" s="24">
        <f t="shared" si="85"/>
        <v>1500.635</v>
      </c>
      <c r="Z376" s="24"/>
      <c r="AD376" s="127"/>
    </row>
    <row r="377" s="9" customFormat="1" ht="20" customHeight="1" spans="1:30">
      <c r="A377" s="23">
        <f t="shared" si="75"/>
        <v>374</v>
      </c>
      <c r="B377" s="39" t="s">
        <v>416</v>
      </c>
      <c r="C377" s="237" t="s">
        <v>848</v>
      </c>
      <c r="D377" s="274" t="s">
        <v>849</v>
      </c>
      <c r="E377" s="77">
        <v>3245.4</v>
      </c>
      <c r="F377" s="77">
        <v>3245.5</v>
      </c>
      <c r="G377" s="77">
        <v>3245.4</v>
      </c>
      <c r="H377" s="78">
        <v>5228.42</v>
      </c>
      <c r="I377" s="27">
        <v>108</v>
      </c>
      <c r="J377" s="27">
        <v>0</v>
      </c>
      <c r="K377" s="34">
        <f t="shared" si="76"/>
        <v>58.4172</v>
      </c>
      <c r="L377" s="35">
        <f t="shared" si="77"/>
        <v>519.28</v>
      </c>
      <c r="M377" s="24">
        <f t="shared" si="78"/>
        <v>22.7178</v>
      </c>
      <c r="N377" s="27">
        <f t="shared" si="79"/>
        <v>418.27</v>
      </c>
      <c r="O377" s="27">
        <f t="shared" si="86"/>
        <v>54</v>
      </c>
      <c r="P377" s="27">
        <f t="shared" si="80"/>
        <v>0</v>
      </c>
      <c r="Q377" s="27">
        <f t="shared" si="87"/>
        <v>1072.685</v>
      </c>
      <c r="R377" s="24">
        <v>0</v>
      </c>
      <c r="S377" s="24">
        <f t="shared" si="81"/>
        <v>259.64</v>
      </c>
      <c r="T377" s="24">
        <f t="shared" si="82"/>
        <v>9.74</v>
      </c>
      <c r="U377" s="27">
        <f t="shared" si="83"/>
        <v>104.57</v>
      </c>
      <c r="V377" s="27">
        <f t="shared" si="88"/>
        <v>54</v>
      </c>
      <c r="W377" s="27">
        <f t="shared" si="84"/>
        <v>0</v>
      </c>
      <c r="X377" s="24">
        <f t="shared" si="89"/>
        <v>427.95</v>
      </c>
      <c r="Y377" s="24">
        <f t="shared" si="85"/>
        <v>1500.635</v>
      </c>
      <c r="Z377" s="24"/>
      <c r="AD377" s="127"/>
    </row>
    <row r="378" s="12" customFormat="1" ht="22" customHeight="1" spans="1:35">
      <c r="A378" s="23" t="s">
        <v>63</v>
      </c>
      <c r="B378" s="39"/>
      <c r="C378" s="138">
        <f>A377</f>
        <v>374</v>
      </c>
      <c r="D378" s="139"/>
      <c r="E378" s="103">
        <f t="shared" ref="E378:P378" si="90">SUM(E4:E377)</f>
        <v>1224794.29</v>
      </c>
      <c r="F378" s="103">
        <f t="shared" si="90"/>
        <v>1218307.49</v>
      </c>
      <c r="G378" s="103">
        <f t="shared" si="90"/>
        <v>1215058.09</v>
      </c>
      <c r="H378" s="103">
        <f t="shared" si="90"/>
        <v>1934515.39999999</v>
      </c>
      <c r="I378" s="103">
        <f t="shared" si="90"/>
        <v>39960</v>
      </c>
      <c r="J378" s="103">
        <f t="shared" si="90"/>
        <v>790460</v>
      </c>
      <c r="K378" s="103">
        <f t="shared" si="90"/>
        <v>22046.29722</v>
      </c>
      <c r="L378" s="103">
        <f t="shared" si="90"/>
        <v>194929.198399999</v>
      </c>
      <c r="M378" s="103">
        <f t="shared" si="90"/>
        <v>8505.40663000005</v>
      </c>
      <c r="N378" s="103">
        <f t="shared" si="90"/>
        <v>154759.9</v>
      </c>
      <c r="O378" s="103">
        <f t="shared" si="90"/>
        <v>19980</v>
      </c>
      <c r="P378" s="103">
        <f t="shared" si="90"/>
        <v>39523</v>
      </c>
      <c r="Q378" s="103">
        <f t="shared" ref="Q378:Y378" si="91">SUM(Q4:Q377)</f>
        <v>439743.802249999</v>
      </c>
      <c r="R378" s="103">
        <f t="shared" si="91"/>
        <v>0</v>
      </c>
      <c r="S378" s="103">
        <f t="shared" si="91"/>
        <v>97463.9800000001</v>
      </c>
      <c r="T378" s="103">
        <f t="shared" si="91"/>
        <v>3646.50999999997</v>
      </c>
      <c r="U378" s="103">
        <f t="shared" si="91"/>
        <v>38690.8999999999</v>
      </c>
      <c r="V378" s="103">
        <f t="shared" si="91"/>
        <v>19980</v>
      </c>
      <c r="W378" s="103">
        <f t="shared" si="91"/>
        <v>39523</v>
      </c>
      <c r="X378" s="103">
        <f t="shared" si="91"/>
        <v>199304.390000001</v>
      </c>
      <c r="Y378" s="103">
        <f t="shared" si="91"/>
        <v>639048.192250002</v>
      </c>
      <c r="Z378" s="37"/>
      <c r="AA378" s="9"/>
      <c r="AB378" s="9"/>
      <c r="AD378" s="127"/>
      <c r="AF378" s="9"/>
      <c r="AG378" s="9"/>
      <c r="AH378" s="9"/>
      <c r="AI378" s="9"/>
    </row>
    <row r="379" spans="1:30">
      <c r="A379" s="104"/>
      <c r="B379" s="104"/>
      <c r="E379" s="104"/>
      <c r="AD379" s="127"/>
    </row>
    <row r="380" spans="1:30">
      <c r="A380" s="105" t="s">
        <v>850</v>
      </c>
      <c r="B380" s="105"/>
      <c r="C380" s="106" t="s">
        <v>851</v>
      </c>
      <c r="D380" s="106"/>
      <c r="E380" s="105" t="s">
        <v>852</v>
      </c>
      <c r="AD380" s="128"/>
    </row>
    <row r="381" spans="1:29">
      <c r="A381" s="105" t="s">
        <v>853</v>
      </c>
      <c r="B381" s="105"/>
      <c r="C381" s="107">
        <f>K378</f>
        <v>22046.29722</v>
      </c>
      <c r="D381" s="112"/>
      <c r="E381" s="109">
        <f>COUNTIFS(E$4:E$377,"&lt;&gt;",E$4:E$377,"&lt;&gt;0")</f>
        <v>374</v>
      </c>
      <c r="Z381" s="9"/>
      <c r="AC381" s="127"/>
    </row>
    <row r="382" spans="1:30">
      <c r="A382" s="105" t="s">
        <v>854</v>
      </c>
      <c r="B382" s="105"/>
      <c r="C382" s="107">
        <f>L378+S378</f>
        <v>292393.178399999</v>
      </c>
      <c r="D382" s="112"/>
      <c r="E382" s="109">
        <f>COUNTIFS(F$4:F$377,"&lt;&gt;",F$4:F$377,"&lt;&gt;0")</f>
        <v>372</v>
      </c>
      <c r="AD382" s="127"/>
    </row>
    <row r="383" spans="1:5">
      <c r="A383" s="105" t="s">
        <v>855</v>
      </c>
      <c r="B383" s="105"/>
      <c r="C383" s="107">
        <f>M378+T378</f>
        <v>12151.91663</v>
      </c>
      <c r="D383" s="112"/>
      <c r="E383" s="109">
        <f>COUNTIFS(G$4:G$377,"&lt;&gt;",G$4:G$377,"&lt;&gt;0")</f>
        <v>371</v>
      </c>
    </row>
    <row r="384" spans="1:28">
      <c r="A384" s="111" t="s">
        <v>856</v>
      </c>
      <c r="B384" s="111"/>
      <c r="C384" s="107">
        <f>N378+U378</f>
        <v>193450.8</v>
      </c>
      <c r="D384" s="112"/>
      <c r="E384" s="109">
        <f>COUNTIFS(H$4:H$377,"&lt;&gt;",H$4:H$377,"&lt;&gt;0")</f>
        <v>370</v>
      </c>
      <c r="Z384" s="9"/>
      <c r="AB384" s="125"/>
    </row>
    <row r="385" spans="1:5">
      <c r="A385" s="111" t="s">
        <v>857</v>
      </c>
      <c r="B385" s="111"/>
      <c r="C385" s="107">
        <f>O378+V378</f>
        <v>39960</v>
      </c>
      <c r="D385" s="112"/>
      <c r="E385" s="109">
        <f>COUNTIFS(I$4:I$377,"&lt;&gt;",I$4:I$377,"&lt;&gt;0")</f>
        <v>370</v>
      </c>
    </row>
    <row r="386" spans="1:5">
      <c r="A386" s="111" t="s">
        <v>858</v>
      </c>
      <c r="B386" s="111"/>
      <c r="C386" s="112">
        <f>P378+W378</f>
        <v>79046</v>
      </c>
      <c r="D386" s="223"/>
      <c r="E386" s="109">
        <f>COUNTIFS(J$4:J$377,"&lt;&gt;",J$4:J$377,"&lt;&gt;0")</f>
        <v>309</v>
      </c>
    </row>
    <row r="387" spans="1:5">
      <c r="A387" s="111" t="s">
        <v>859</v>
      </c>
      <c r="B387" s="111"/>
      <c r="C387" s="112">
        <f>SUM(C381:D386)</f>
        <v>639048.192249999</v>
      </c>
      <c r="D387" s="112"/>
      <c r="E387" s="111"/>
    </row>
    <row r="388" spans="1:26">
      <c r="A388" s="115" t="s">
        <v>860</v>
      </c>
      <c r="B388" s="116"/>
      <c r="C388" s="117"/>
      <c r="D388" s="224"/>
      <c r="E388" s="115"/>
      <c r="F388" s="115"/>
      <c r="G388" s="115"/>
      <c r="H388" s="115"/>
      <c r="I388" s="115"/>
      <c r="J388" s="115"/>
      <c r="K388" s="115"/>
      <c r="L388" s="123"/>
      <c r="M388" s="115"/>
      <c r="N388" s="115"/>
      <c r="O388" s="115"/>
      <c r="P388" s="115"/>
      <c r="Q388" s="115"/>
      <c r="R388" s="115"/>
      <c r="S388" s="115"/>
      <c r="T388" s="115"/>
      <c r="V388" s="9"/>
      <c r="W388" s="9"/>
      <c r="X388" s="9"/>
      <c r="Y388" s="9"/>
      <c r="Z388" s="9"/>
    </row>
    <row r="389" spans="1:26">
      <c r="A389" s="115"/>
      <c r="B389" s="116"/>
      <c r="C389" s="117"/>
      <c r="D389" s="224"/>
      <c r="E389" s="115"/>
      <c r="F389" s="115"/>
      <c r="G389" s="115"/>
      <c r="H389" s="115"/>
      <c r="I389" s="115"/>
      <c r="J389" s="115"/>
      <c r="K389" s="115"/>
      <c r="L389" s="123"/>
      <c r="M389" s="115"/>
      <c r="N389" s="115"/>
      <c r="O389" s="115"/>
      <c r="P389" s="115"/>
      <c r="Q389" s="115"/>
      <c r="R389" s="115"/>
      <c r="S389" s="115"/>
      <c r="T389" s="115"/>
      <c r="V389" s="9"/>
      <c r="W389" s="9"/>
      <c r="X389" s="9"/>
      <c r="Y389" s="9"/>
      <c r="Z389" s="9"/>
    </row>
    <row r="390" spans="1:26">
      <c r="A390" s="115"/>
      <c r="B390" s="116"/>
      <c r="C390" s="117"/>
      <c r="D390" s="224"/>
      <c r="E390" s="115"/>
      <c r="F390" s="115"/>
      <c r="G390" s="115"/>
      <c r="H390" s="115"/>
      <c r="I390" s="115"/>
      <c r="J390" s="115"/>
      <c r="K390" s="115"/>
      <c r="L390" s="123"/>
      <c r="M390" s="115"/>
      <c r="N390" s="115"/>
      <c r="O390" s="115"/>
      <c r="P390" s="115"/>
      <c r="Q390" s="115"/>
      <c r="R390" s="115"/>
      <c r="S390" s="115"/>
      <c r="T390" s="115"/>
      <c r="V390" s="9"/>
      <c r="W390" s="9"/>
      <c r="X390" s="9"/>
      <c r="Y390" s="9"/>
      <c r="Z390" s="9"/>
    </row>
    <row r="391" spans="1:26">
      <c r="A391" s="115"/>
      <c r="B391" s="116"/>
      <c r="C391" s="117"/>
      <c r="D391" s="224"/>
      <c r="E391" s="115"/>
      <c r="F391" s="115"/>
      <c r="G391" s="115"/>
      <c r="H391" s="115"/>
      <c r="I391" s="115"/>
      <c r="J391" s="115"/>
      <c r="K391" s="115"/>
      <c r="L391" s="123"/>
      <c r="M391" s="115"/>
      <c r="N391" s="115"/>
      <c r="O391" s="115"/>
      <c r="P391" s="115"/>
      <c r="Q391" s="115"/>
      <c r="R391" s="115"/>
      <c r="S391" s="115"/>
      <c r="T391" s="115"/>
      <c r="V391" s="9"/>
      <c r="W391" s="9"/>
      <c r="X391" s="9"/>
      <c r="Y391" s="9"/>
      <c r="Z391" s="9"/>
    </row>
    <row r="392" spans="1:26">
      <c r="A392" s="115"/>
      <c r="B392" s="116"/>
      <c r="C392" s="117"/>
      <c r="D392" s="224"/>
      <c r="E392" s="115"/>
      <c r="F392" s="115"/>
      <c r="G392" s="115"/>
      <c r="H392" s="115"/>
      <c r="I392" s="115"/>
      <c r="J392" s="115"/>
      <c r="K392" s="115"/>
      <c r="L392" s="123"/>
      <c r="M392" s="115"/>
      <c r="N392" s="115"/>
      <c r="O392" s="115"/>
      <c r="P392" s="115"/>
      <c r="Q392" s="115"/>
      <c r="R392" s="115"/>
      <c r="S392" s="115"/>
      <c r="T392" s="115"/>
      <c r="V392" s="9"/>
      <c r="W392" s="9"/>
      <c r="X392" s="9"/>
      <c r="Y392" s="9"/>
      <c r="Z392" s="9"/>
    </row>
    <row r="393" spans="1:25">
      <c r="A393" s="119" t="s">
        <v>861</v>
      </c>
      <c r="B393" s="119"/>
      <c r="C393" s="120"/>
      <c r="D393" s="224"/>
      <c r="E393" s="115"/>
      <c r="F393" s="115"/>
      <c r="G393" s="115"/>
      <c r="H393" s="115"/>
      <c r="I393" s="115"/>
      <c r="J393" s="115"/>
      <c r="K393" s="115"/>
      <c r="L393" s="123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</row>
    <row r="394" spans="1:3">
      <c r="A394" s="119"/>
      <c r="B394" s="119"/>
      <c r="C394" s="120"/>
    </row>
    <row r="395" s="11" customFormat="1" ht="20" customHeight="1" spans="1:30">
      <c r="A395" s="157">
        <f t="shared" ref="A395:A412" si="92">ROW()-380</f>
        <v>15</v>
      </c>
      <c r="B395" s="57" t="s">
        <v>140</v>
      </c>
      <c r="C395" s="54" t="s">
        <v>862</v>
      </c>
      <c r="D395" s="27" t="s">
        <v>863</v>
      </c>
      <c r="E395" s="27">
        <v>0</v>
      </c>
      <c r="F395" s="27">
        <v>0</v>
      </c>
      <c r="G395" s="27">
        <v>0</v>
      </c>
      <c r="H395" s="27">
        <v>5228.42</v>
      </c>
      <c r="I395" s="27"/>
      <c r="J395" s="27">
        <v>0</v>
      </c>
      <c r="K395" s="64">
        <f t="shared" ref="K395:K412" si="93">E395*0.018</f>
        <v>0</v>
      </c>
      <c r="L395" s="65">
        <f t="shared" ref="L395:L412" si="94">F395*0.16</f>
        <v>0</v>
      </c>
      <c r="M395" s="27">
        <f t="shared" ref="M395:M412" si="95">G395*0.007</f>
        <v>0</v>
      </c>
      <c r="N395" s="27">
        <f t="shared" ref="N395:N412" si="96">ROUND(H395*0.085,2)</f>
        <v>444.42</v>
      </c>
      <c r="O395" s="27"/>
      <c r="P395" s="27"/>
      <c r="Q395" s="27">
        <f t="shared" ref="Q395:Q412" si="97">SUM(K395:O395)</f>
        <v>444.42</v>
      </c>
      <c r="R395" s="27">
        <v>0</v>
      </c>
      <c r="S395" s="27">
        <f t="shared" ref="S395:S412" si="98">ROUND(F395*0.08,2)</f>
        <v>0</v>
      </c>
      <c r="T395" s="27">
        <f t="shared" ref="T395:T412" si="99">ROUND(G395*0.003,2)</f>
        <v>0</v>
      </c>
      <c r="U395" s="27">
        <f t="shared" ref="U395:U412" si="100">ROUND(H395*0.02,2)</f>
        <v>104.57</v>
      </c>
      <c r="V395" s="27"/>
      <c r="W395" s="27"/>
      <c r="X395" s="27">
        <f t="shared" ref="X395:X412" si="101">SUM(R395:V395)</f>
        <v>104.57</v>
      </c>
      <c r="Y395" s="27">
        <f t="shared" ref="Y395:Y412" si="102">Q395+X395</f>
        <v>548.99</v>
      </c>
      <c r="Z395" s="27"/>
      <c r="AD395" s="127"/>
    </row>
    <row r="396" s="11" customFormat="1" ht="20" customHeight="1" spans="1:30">
      <c r="A396" s="157">
        <f t="shared" si="92"/>
        <v>16</v>
      </c>
      <c r="B396" s="57" t="s">
        <v>140</v>
      </c>
      <c r="C396" s="54" t="s">
        <v>862</v>
      </c>
      <c r="D396" s="27">
        <v>1.30983199104105e+17</v>
      </c>
      <c r="E396" s="27">
        <v>0</v>
      </c>
      <c r="F396" s="27">
        <v>0</v>
      </c>
      <c r="G396" s="27">
        <v>0</v>
      </c>
      <c r="H396" s="27">
        <v>5228.42</v>
      </c>
      <c r="I396" s="27"/>
      <c r="J396" s="27">
        <v>0</v>
      </c>
      <c r="K396" s="64">
        <f t="shared" si="93"/>
        <v>0</v>
      </c>
      <c r="L396" s="65">
        <f t="shared" si="94"/>
        <v>0</v>
      </c>
      <c r="M396" s="27">
        <f t="shared" si="95"/>
        <v>0</v>
      </c>
      <c r="N396" s="27">
        <f t="shared" si="96"/>
        <v>444.42</v>
      </c>
      <c r="O396" s="27"/>
      <c r="P396" s="27"/>
      <c r="Q396" s="27">
        <f t="shared" si="97"/>
        <v>444.42</v>
      </c>
      <c r="R396" s="27">
        <v>0</v>
      </c>
      <c r="S396" s="27">
        <f t="shared" si="98"/>
        <v>0</v>
      </c>
      <c r="T396" s="27">
        <f t="shared" si="99"/>
        <v>0</v>
      </c>
      <c r="U396" s="27">
        <f t="shared" si="100"/>
        <v>104.57</v>
      </c>
      <c r="V396" s="27"/>
      <c r="W396" s="27"/>
      <c r="X396" s="27">
        <f t="shared" si="101"/>
        <v>104.57</v>
      </c>
      <c r="Y396" s="27">
        <f t="shared" si="102"/>
        <v>548.99</v>
      </c>
      <c r="Z396" s="27"/>
      <c r="AD396" s="127"/>
    </row>
    <row r="397" s="9" customFormat="1" ht="20" customHeight="1" spans="1:30">
      <c r="A397" s="157">
        <f t="shared" si="92"/>
        <v>17</v>
      </c>
      <c r="B397" s="247" t="s">
        <v>118</v>
      </c>
      <c r="C397" s="29" t="s">
        <v>742</v>
      </c>
      <c r="D397" s="30" t="s">
        <v>864</v>
      </c>
      <c r="E397" s="24">
        <v>3245.4</v>
      </c>
      <c r="F397" s="24">
        <f>VLOOKUP(C397,'[1]9月'!$B:$Q,16,0)</f>
        <v>3245.4</v>
      </c>
      <c r="G397" s="24">
        <v>3245.4</v>
      </c>
      <c r="H397" s="27">
        <v>5228.42</v>
      </c>
      <c r="I397" s="27"/>
      <c r="J397" s="27">
        <v>0</v>
      </c>
      <c r="K397" s="34">
        <f t="shared" si="93"/>
        <v>58.4172</v>
      </c>
      <c r="L397" s="35">
        <f t="shared" si="94"/>
        <v>519.264</v>
      </c>
      <c r="M397" s="24">
        <f t="shared" si="95"/>
        <v>22.7178</v>
      </c>
      <c r="N397" s="27">
        <f t="shared" si="96"/>
        <v>444.42</v>
      </c>
      <c r="O397" s="27"/>
      <c r="P397" s="27">
        <f t="shared" ref="P397:P411" si="103">J397*5%</f>
        <v>0</v>
      </c>
      <c r="Q397" s="27">
        <f t="shared" si="97"/>
        <v>1044.819</v>
      </c>
      <c r="R397" s="24">
        <v>0</v>
      </c>
      <c r="S397" s="24">
        <f t="shared" si="98"/>
        <v>259.63</v>
      </c>
      <c r="T397" s="24">
        <f t="shared" si="99"/>
        <v>9.74</v>
      </c>
      <c r="U397" s="27">
        <f t="shared" si="100"/>
        <v>104.57</v>
      </c>
      <c r="V397" s="27"/>
      <c r="W397" s="27">
        <f t="shared" ref="W397:W411" si="104">J397*5%</f>
        <v>0</v>
      </c>
      <c r="X397" s="24">
        <f t="shared" si="101"/>
        <v>373.94</v>
      </c>
      <c r="Y397" s="24">
        <f t="shared" si="102"/>
        <v>1418.759</v>
      </c>
      <c r="Z397" s="24"/>
      <c r="AD397" s="127"/>
    </row>
    <row r="398" s="9" customFormat="1" ht="20" customHeight="1" spans="1:30">
      <c r="A398" s="157">
        <f t="shared" si="92"/>
        <v>18</v>
      </c>
      <c r="B398" s="247" t="s">
        <v>118</v>
      </c>
      <c r="C398" s="29" t="s">
        <v>745</v>
      </c>
      <c r="D398" s="30" t="s">
        <v>865</v>
      </c>
      <c r="E398" s="24">
        <v>3245.4</v>
      </c>
      <c r="F398" s="24">
        <f>VLOOKUP(C398,'[1]9月'!$B:$Q,16,0)</f>
        <v>3245.4</v>
      </c>
      <c r="G398" s="24">
        <v>3245.4</v>
      </c>
      <c r="H398" s="27">
        <v>5228.42</v>
      </c>
      <c r="I398" s="27"/>
      <c r="J398" s="27">
        <v>0</v>
      </c>
      <c r="K398" s="34">
        <f t="shared" si="93"/>
        <v>58.4172</v>
      </c>
      <c r="L398" s="35">
        <f t="shared" si="94"/>
        <v>519.264</v>
      </c>
      <c r="M398" s="24">
        <f t="shared" si="95"/>
        <v>22.7178</v>
      </c>
      <c r="N398" s="27">
        <f t="shared" si="96"/>
        <v>444.42</v>
      </c>
      <c r="O398" s="27"/>
      <c r="P398" s="27">
        <f t="shared" si="103"/>
        <v>0</v>
      </c>
      <c r="Q398" s="27">
        <f t="shared" si="97"/>
        <v>1044.819</v>
      </c>
      <c r="R398" s="24">
        <v>0</v>
      </c>
      <c r="S398" s="24">
        <f t="shared" si="98"/>
        <v>259.63</v>
      </c>
      <c r="T398" s="24">
        <f t="shared" si="99"/>
        <v>9.74</v>
      </c>
      <c r="U398" s="27">
        <f t="shared" si="100"/>
        <v>104.57</v>
      </c>
      <c r="V398" s="27"/>
      <c r="W398" s="27">
        <f t="shared" si="104"/>
        <v>0</v>
      </c>
      <c r="X398" s="24">
        <f t="shared" si="101"/>
        <v>373.94</v>
      </c>
      <c r="Y398" s="24">
        <f t="shared" si="102"/>
        <v>1418.759</v>
      </c>
      <c r="Z398" s="24"/>
      <c r="AD398" s="127"/>
    </row>
    <row r="399" s="9" customFormat="1" ht="20" customHeight="1" spans="1:30">
      <c r="A399" s="157">
        <f t="shared" si="92"/>
        <v>19</v>
      </c>
      <c r="B399" s="247" t="s">
        <v>118</v>
      </c>
      <c r="C399" s="29" t="s">
        <v>748</v>
      </c>
      <c r="D399" s="30" t="s">
        <v>866</v>
      </c>
      <c r="E399" s="24">
        <v>3245.4</v>
      </c>
      <c r="F399" s="24">
        <f>VLOOKUP(C399,'[1]9月'!$B:$Q,16,0)</f>
        <v>3245.4</v>
      </c>
      <c r="G399" s="24">
        <v>3245.4</v>
      </c>
      <c r="H399" s="27">
        <v>5228.42</v>
      </c>
      <c r="I399" s="27"/>
      <c r="J399" s="27">
        <v>0</v>
      </c>
      <c r="K399" s="34">
        <f t="shared" si="93"/>
        <v>58.4172</v>
      </c>
      <c r="L399" s="35">
        <f t="shared" si="94"/>
        <v>519.264</v>
      </c>
      <c r="M399" s="24">
        <f t="shared" si="95"/>
        <v>22.7178</v>
      </c>
      <c r="N399" s="27">
        <f t="shared" si="96"/>
        <v>444.42</v>
      </c>
      <c r="O399" s="27"/>
      <c r="P399" s="27">
        <f t="shared" si="103"/>
        <v>0</v>
      </c>
      <c r="Q399" s="27">
        <f t="shared" si="97"/>
        <v>1044.819</v>
      </c>
      <c r="R399" s="24">
        <v>0</v>
      </c>
      <c r="S399" s="24">
        <f t="shared" si="98"/>
        <v>259.63</v>
      </c>
      <c r="T399" s="24">
        <f t="shared" si="99"/>
        <v>9.74</v>
      </c>
      <c r="U399" s="27">
        <f t="shared" si="100"/>
        <v>104.57</v>
      </c>
      <c r="V399" s="27"/>
      <c r="W399" s="27">
        <f t="shared" si="104"/>
        <v>0</v>
      </c>
      <c r="X399" s="24">
        <f t="shared" si="101"/>
        <v>373.94</v>
      </c>
      <c r="Y399" s="24">
        <f t="shared" si="102"/>
        <v>1418.759</v>
      </c>
      <c r="Z399" s="24"/>
      <c r="AD399" s="127"/>
    </row>
    <row r="400" s="9" customFormat="1" ht="20" customHeight="1" spans="1:30">
      <c r="A400" s="157">
        <f t="shared" si="92"/>
        <v>20</v>
      </c>
      <c r="B400" s="247" t="s">
        <v>172</v>
      </c>
      <c r="C400" s="25" t="s">
        <v>772</v>
      </c>
      <c r="D400" s="24">
        <v>1.30983199412142e+17</v>
      </c>
      <c r="E400" s="24">
        <v>3245.4</v>
      </c>
      <c r="F400" s="24">
        <f>VLOOKUP(C400,'[1]9月'!$B:$Q,16,0)</f>
        <v>3245.4</v>
      </c>
      <c r="G400" s="24">
        <v>3245.4</v>
      </c>
      <c r="H400" s="27">
        <v>5228.42</v>
      </c>
      <c r="I400" s="27"/>
      <c r="J400" s="27">
        <v>3180</v>
      </c>
      <c r="K400" s="34">
        <f t="shared" si="93"/>
        <v>58.4172</v>
      </c>
      <c r="L400" s="35">
        <f t="shared" si="94"/>
        <v>519.264</v>
      </c>
      <c r="M400" s="24">
        <f t="shared" si="95"/>
        <v>22.7178</v>
      </c>
      <c r="N400" s="27">
        <f t="shared" si="96"/>
        <v>444.42</v>
      </c>
      <c r="O400" s="27"/>
      <c r="P400" s="27">
        <f t="shared" si="103"/>
        <v>159</v>
      </c>
      <c r="Q400" s="27">
        <f t="shared" si="97"/>
        <v>1044.819</v>
      </c>
      <c r="R400" s="24">
        <v>0</v>
      </c>
      <c r="S400" s="24">
        <f t="shared" si="98"/>
        <v>259.63</v>
      </c>
      <c r="T400" s="24">
        <f t="shared" si="99"/>
        <v>9.74</v>
      </c>
      <c r="U400" s="27">
        <f t="shared" si="100"/>
        <v>104.57</v>
      </c>
      <c r="V400" s="27"/>
      <c r="W400" s="27">
        <f t="shared" si="104"/>
        <v>159</v>
      </c>
      <c r="X400" s="24">
        <f t="shared" si="101"/>
        <v>373.94</v>
      </c>
      <c r="Y400" s="24">
        <f t="shared" si="102"/>
        <v>1418.759</v>
      </c>
      <c r="Z400" s="24"/>
      <c r="AD400" s="127"/>
    </row>
    <row r="401" s="9" customFormat="1" ht="20" customHeight="1" spans="1:30">
      <c r="A401" s="157">
        <f t="shared" si="92"/>
        <v>21</v>
      </c>
      <c r="B401" s="248" t="s">
        <v>867</v>
      </c>
      <c r="C401" s="25" t="s">
        <v>769</v>
      </c>
      <c r="D401" s="24" t="s">
        <v>868</v>
      </c>
      <c r="E401" s="24">
        <v>3245.4</v>
      </c>
      <c r="F401" s="24">
        <f>VLOOKUP(C401,'[1]9月'!$B:$Q,16,0)</f>
        <v>3245.4</v>
      </c>
      <c r="G401" s="24">
        <v>3245.4</v>
      </c>
      <c r="H401" s="27">
        <v>5228.42</v>
      </c>
      <c r="I401" s="27"/>
      <c r="J401" s="27">
        <v>3180</v>
      </c>
      <c r="K401" s="34">
        <f t="shared" si="93"/>
        <v>58.4172</v>
      </c>
      <c r="L401" s="35">
        <f t="shared" si="94"/>
        <v>519.264</v>
      </c>
      <c r="M401" s="24">
        <f t="shared" si="95"/>
        <v>22.7178</v>
      </c>
      <c r="N401" s="27">
        <f t="shared" si="96"/>
        <v>444.42</v>
      </c>
      <c r="O401" s="27"/>
      <c r="P401" s="27">
        <f t="shared" si="103"/>
        <v>159</v>
      </c>
      <c r="Q401" s="27">
        <f t="shared" si="97"/>
        <v>1044.819</v>
      </c>
      <c r="R401" s="24">
        <v>0</v>
      </c>
      <c r="S401" s="24">
        <f t="shared" si="98"/>
        <v>259.63</v>
      </c>
      <c r="T401" s="24">
        <f t="shared" si="99"/>
        <v>9.74</v>
      </c>
      <c r="U401" s="27">
        <f t="shared" si="100"/>
        <v>104.57</v>
      </c>
      <c r="V401" s="27"/>
      <c r="W401" s="27">
        <f t="shared" si="104"/>
        <v>159</v>
      </c>
      <c r="X401" s="24">
        <f t="shared" si="101"/>
        <v>373.94</v>
      </c>
      <c r="Y401" s="24">
        <f t="shared" si="102"/>
        <v>1418.759</v>
      </c>
      <c r="Z401" s="24"/>
      <c r="AD401" s="127"/>
    </row>
    <row r="402" s="9" customFormat="1" ht="20" customHeight="1" spans="1:30">
      <c r="A402" s="157">
        <f t="shared" si="92"/>
        <v>22</v>
      </c>
      <c r="B402" s="249" t="s">
        <v>869</v>
      </c>
      <c r="C402" s="25" t="s">
        <v>760</v>
      </c>
      <c r="D402" s="24" t="s">
        <v>870</v>
      </c>
      <c r="E402" s="24">
        <v>3245.4</v>
      </c>
      <c r="F402" s="24">
        <f>VLOOKUP(C402,'[1]9月'!$B:$Q,16,0)</f>
        <v>3245.4</v>
      </c>
      <c r="G402" s="24">
        <v>3245.4</v>
      </c>
      <c r="H402" s="27">
        <v>5228.42</v>
      </c>
      <c r="I402" s="27"/>
      <c r="J402" s="27">
        <v>1790</v>
      </c>
      <c r="K402" s="34">
        <f t="shared" si="93"/>
        <v>58.4172</v>
      </c>
      <c r="L402" s="35">
        <f t="shared" si="94"/>
        <v>519.264</v>
      </c>
      <c r="M402" s="24">
        <f t="shared" si="95"/>
        <v>22.7178</v>
      </c>
      <c r="N402" s="27">
        <f t="shared" si="96"/>
        <v>444.42</v>
      </c>
      <c r="O402" s="27"/>
      <c r="P402" s="27">
        <f t="shared" si="103"/>
        <v>89.5</v>
      </c>
      <c r="Q402" s="27">
        <f t="shared" si="97"/>
        <v>1044.819</v>
      </c>
      <c r="R402" s="24">
        <v>0</v>
      </c>
      <c r="S402" s="24">
        <f t="shared" si="98"/>
        <v>259.63</v>
      </c>
      <c r="T402" s="24">
        <f t="shared" si="99"/>
        <v>9.74</v>
      </c>
      <c r="U402" s="27">
        <f t="shared" si="100"/>
        <v>104.57</v>
      </c>
      <c r="V402" s="27"/>
      <c r="W402" s="27">
        <f t="shared" si="104"/>
        <v>89.5</v>
      </c>
      <c r="X402" s="24">
        <f t="shared" si="101"/>
        <v>373.94</v>
      </c>
      <c r="Y402" s="24">
        <f t="shared" si="102"/>
        <v>1418.759</v>
      </c>
      <c r="Z402" s="24"/>
      <c r="AD402" s="127"/>
    </row>
    <row r="403" s="9" customFormat="1" ht="20" customHeight="1" spans="1:30">
      <c r="A403" s="157">
        <f t="shared" si="92"/>
        <v>23</v>
      </c>
      <c r="B403" s="249" t="s">
        <v>871</v>
      </c>
      <c r="C403" s="25" t="s">
        <v>766</v>
      </c>
      <c r="D403" s="266" t="s">
        <v>872</v>
      </c>
      <c r="E403" s="24">
        <v>3245.4</v>
      </c>
      <c r="F403" s="24">
        <f>VLOOKUP(C403,'[1]9月'!$B:$Q,16,0)</f>
        <v>3245.4</v>
      </c>
      <c r="G403" s="24">
        <v>3245.4</v>
      </c>
      <c r="H403" s="27">
        <v>5228.42</v>
      </c>
      <c r="I403" s="27"/>
      <c r="J403" s="27">
        <v>1790</v>
      </c>
      <c r="K403" s="34">
        <f t="shared" si="93"/>
        <v>58.4172</v>
      </c>
      <c r="L403" s="35">
        <f t="shared" si="94"/>
        <v>519.264</v>
      </c>
      <c r="M403" s="24">
        <f t="shared" si="95"/>
        <v>22.7178</v>
      </c>
      <c r="N403" s="27">
        <f t="shared" si="96"/>
        <v>444.42</v>
      </c>
      <c r="O403" s="27"/>
      <c r="P403" s="27">
        <f t="shared" si="103"/>
        <v>89.5</v>
      </c>
      <c r="Q403" s="27">
        <f t="shared" si="97"/>
        <v>1044.819</v>
      </c>
      <c r="R403" s="24">
        <v>0</v>
      </c>
      <c r="S403" s="24">
        <f t="shared" si="98"/>
        <v>259.63</v>
      </c>
      <c r="T403" s="24">
        <f t="shared" si="99"/>
        <v>9.74</v>
      </c>
      <c r="U403" s="27">
        <f t="shared" si="100"/>
        <v>104.57</v>
      </c>
      <c r="V403" s="27"/>
      <c r="W403" s="27">
        <f t="shared" si="104"/>
        <v>89.5</v>
      </c>
      <c r="X403" s="24">
        <f t="shared" si="101"/>
        <v>373.94</v>
      </c>
      <c r="Y403" s="24">
        <f t="shared" si="102"/>
        <v>1418.759</v>
      </c>
      <c r="Z403" s="24"/>
      <c r="AD403" s="127"/>
    </row>
    <row r="404" s="9" customFormat="1" ht="20" customHeight="1" spans="1:30">
      <c r="A404" s="157">
        <f t="shared" si="92"/>
        <v>24</v>
      </c>
      <c r="B404" s="249" t="s">
        <v>871</v>
      </c>
      <c r="C404" s="29" t="s">
        <v>763</v>
      </c>
      <c r="D404" s="30" t="s">
        <v>873</v>
      </c>
      <c r="E404" s="24">
        <v>3245.4</v>
      </c>
      <c r="F404" s="24">
        <f>VLOOKUP(C404,'[1]9月'!$B:$Q,16,0)</f>
        <v>3245.4</v>
      </c>
      <c r="G404" s="24">
        <v>3245.4</v>
      </c>
      <c r="H404" s="27">
        <v>5228.42</v>
      </c>
      <c r="I404" s="27"/>
      <c r="J404" s="27">
        <v>0</v>
      </c>
      <c r="K404" s="34">
        <f t="shared" si="93"/>
        <v>58.4172</v>
      </c>
      <c r="L404" s="35">
        <f t="shared" si="94"/>
        <v>519.264</v>
      </c>
      <c r="M404" s="24">
        <f t="shared" si="95"/>
        <v>22.7178</v>
      </c>
      <c r="N404" s="27">
        <f t="shared" si="96"/>
        <v>444.42</v>
      </c>
      <c r="O404" s="27"/>
      <c r="P404" s="27">
        <f t="shared" si="103"/>
        <v>0</v>
      </c>
      <c r="Q404" s="27">
        <f t="shared" si="97"/>
        <v>1044.819</v>
      </c>
      <c r="R404" s="24">
        <v>0</v>
      </c>
      <c r="S404" s="24">
        <f t="shared" si="98"/>
        <v>259.63</v>
      </c>
      <c r="T404" s="24">
        <f t="shared" si="99"/>
        <v>9.74</v>
      </c>
      <c r="U404" s="27">
        <f t="shared" si="100"/>
        <v>104.57</v>
      </c>
      <c r="V404" s="27"/>
      <c r="W404" s="27">
        <f t="shared" si="104"/>
        <v>0</v>
      </c>
      <c r="X404" s="24">
        <f t="shared" si="101"/>
        <v>373.94</v>
      </c>
      <c r="Y404" s="24">
        <f t="shared" si="102"/>
        <v>1418.759</v>
      </c>
      <c r="Z404" s="37"/>
      <c r="AD404" s="127"/>
    </row>
    <row r="405" s="9" customFormat="1" ht="20" customHeight="1" spans="1:30">
      <c r="A405" s="157">
        <f t="shared" si="92"/>
        <v>25</v>
      </c>
      <c r="B405" s="250" t="s">
        <v>874</v>
      </c>
      <c r="C405" s="29" t="s">
        <v>757</v>
      </c>
      <c r="D405" s="28" t="s">
        <v>875</v>
      </c>
      <c r="E405" s="24">
        <v>3245.4</v>
      </c>
      <c r="F405" s="24">
        <f>VLOOKUP(C405,'[1]9月'!$B:$Q,16,0)</f>
        <v>3245.4</v>
      </c>
      <c r="G405" s="24">
        <v>3245.4</v>
      </c>
      <c r="H405" s="27">
        <v>5228.42</v>
      </c>
      <c r="I405" s="27"/>
      <c r="J405" s="27">
        <v>1790</v>
      </c>
      <c r="K405" s="34">
        <f t="shared" si="93"/>
        <v>58.4172</v>
      </c>
      <c r="L405" s="35">
        <f t="shared" si="94"/>
        <v>519.264</v>
      </c>
      <c r="M405" s="24">
        <f t="shared" si="95"/>
        <v>22.7178</v>
      </c>
      <c r="N405" s="27">
        <f t="shared" si="96"/>
        <v>444.42</v>
      </c>
      <c r="O405" s="24"/>
      <c r="P405" s="27">
        <f t="shared" si="103"/>
        <v>89.5</v>
      </c>
      <c r="Q405" s="27">
        <f t="shared" si="97"/>
        <v>1044.819</v>
      </c>
      <c r="R405" s="24">
        <v>0</v>
      </c>
      <c r="S405" s="24">
        <f t="shared" si="98"/>
        <v>259.63</v>
      </c>
      <c r="T405" s="24">
        <f t="shared" si="99"/>
        <v>9.74</v>
      </c>
      <c r="U405" s="27">
        <f t="shared" si="100"/>
        <v>104.57</v>
      </c>
      <c r="V405" s="24"/>
      <c r="W405" s="27">
        <f t="shared" si="104"/>
        <v>89.5</v>
      </c>
      <c r="X405" s="24">
        <f t="shared" si="101"/>
        <v>373.94</v>
      </c>
      <c r="Y405" s="24">
        <f t="shared" si="102"/>
        <v>1418.759</v>
      </c>
      <c r="Z405" s="24"/>
      <c r="AD405" s="127"/>
    </row>
    <row r="406" s="9" customFormat="1" ht="20" customHeight="1" spans="1:30">
      <c r="A406" s="157">
        <f t="shared" si="92"/>
        <v>26</v>
      </c>
      <c r="B406" s="168" t="s">
        <v>140</v>
      </c>
      <c r="C406" s="29" t="s">
        <v>754</v>
      </c>
      <c r="D406" s="28" t="s">
        <v>876</v>
      </c>
      <c r="E406" s="24">
        <v>3245.4</v>
      </c>
      <c r="F406" s="24">
        <v>3245.4</v>
      </c>
      <c r="G406" s="24">
        <v>3245.4</v>
      </c>
      <c r="H406" s="27">
        <v>5228.42</v>
      </c>
      <c r="I406" s="27"/>
      <c r="J406" s="27">
        <v>0</v>
      </c>
      <c r="K406" s="34">
        <f t="shared" si="93"/>
        <v>58.4172</v>
      </c>
      <c r="L406" s="35">
        <f t="shared" si="94"/>
        <v>519.264</v>
      </c>
      <c r="M406" s="24">
        <f t="shared" si="95"/>
        <v>22.7178</v>
      </c>
      <c r="N406" s="27">
        <f t="shared" si="96"/>
        <v>444.42</v>
      </c>
      <c r="O406" s="24"/>
      <c r="P406" s="27">
        <f t="shared" si="103"/>
        <v>0</v>
      </c>
      <c r="Q406" s="27">
        <f t="shared" si="97"/>
        <v>1044.819</v>
      </c>
      <c r="R406" s="24">
        <v>0</v>
      </c>
      <c r="S406" s="24">
        <f t="shared" si="98"/>
        <v>259.63</v>
      </c>
      <c r="T406" s="24">
        <f t="shared" si="99"/>
        <v>9.74</v>
      </c>
      <c r="U406" s="27">
        <f t="shared" si="100"/>
        <v>104.57</v>
      </c>
      <c r="V406" s="24"/>
      <c r="W406" s="27">
        <f t="shared" si="104"/>
        <v>0</v>
      </c>
      <c r="X406" s="24">
        <f t="shared" si="101"/>
        <v>373.94</v>
      </c>
      <c r="Y406" s="24">
        <f t="shared" si="102"/>
        <v>1418.759</v>
      </c>
      <c r="Z406" s="24"/>
      <c r="AD406" s="127"/>
    </row>
    <row r="407" s="9" customFormat="1" ht="20" customHeight="1" spans="1:30">
      <c r="A407" s="157">
        <f t="shared" si="92"/>
        <v>27</v>
      </c>
      <c r="B407" s="168" t="s">
        <v>140</v>
      </c>
      <c r="C407" s="29" t="s">
        <v>751</v>
      </c>
      <c r="D407" s="28" t="s">
        <v>877</v>
      </c>
      <c r="E407" s="24">
        <v>3245.4</v>
      </c>
      <c r="F407" s="24">
        <v>3245.4</v>
      </c>
      <c r="G407" s="24">
        <v>3245.4</v>
      </c>
      <c r="H407" s="27">
        <v>5228.42</v>
      </c>
      <c r="I407" s="27"/>
      <c r="J407" s="27">
        <v>0</v>
      </c>
      <c r="K407" s="34">
        <f t="shared" si="93"/>
        <v>58.4172</v>
      </c>
      <c r="L407" s="35">
        <f t="shared" si="94"/>
        <v>519.264</v>
      </c>
      <c r="M407" s="24">
        <f t="shared" si="95"/>
        <v>22.7178</v>
      </c>
      <c r="N407" s="27">
        <f t="shared" si="96"/>
        <v>444.42</v>
      </c>
      <c r="O407" s="24"/>
      <c r="P407" s="27">
        <f t="shared" si="103"/>
        <v>0</v>
      </c>
      <c r="Q407" s="27">
        <f t="shared" si="97"/>
        <v>1044.819</v>
      </c>
      <c r="R407" s="24">
        <v>0</v>
      </c>
      <c r="S407" s="24">
        <f t="shared" si="98"/>
        <v>259.63</v>
      </c>
      <c r="T407" s="24">
        <f t="shared" si="99"/>
        <v>9.74</v>
      </c>
      <c r="U407" s="27">
        <f t="shared" si="100"/>
        <v>104.57</v>
      </c>
      <c r="V407" s="24"/>
      <c r="W407" s="27">
        <f t="shared" si="104"/>
        <v>0</v>
      </c>
      <c r="X407" s="24">
        <f t="shared" si="101"/>
        <v>373.94</v>
      </c>
      <c r="Y407" s="24">
        <f t="shared" si="102"/>
        <v>1418.759</v>
      </c>
      <c r="Z407" s="24"/>
      <c r="AD407" s="127"/>
    </row>
    <row r="408" ht="20" customHeight="1" spans="1:30">
      <c r="A408" s="157">
        <f t="shared" si="92"/>
        <v>28</v>
      </c>
      <c r="B408" s="251" t="s">
        <v>878</v>
      </c>
      <c r="C408" s="72" t="s">
        <v>778</v>
      </c>
      <c r="D408" s="26" t="s">
        <v>879</v>
      </c>
      <c r="E408" s="24">
        <v>3245.4</v>
      </c>
      <c r="F408" s="24">
        <f>VLOOKUP(C408,'[1]9月'!$B:$Q,16,0)</f>
        <v>3245.4</v>
      </c>
      <c r="G408" s="24">
        <v>3245.4</v>
      </c>
      <c r="H408" s="56">
        <v>5228.42</v>
      </c>
      <c r="I408" s="56"/>
      <c r="J408" s="27">
        <v>3180</v>
      </c>
      <c r="K408" s="34">
        <f t="shared" si="93"/>
        <v>58.4172</v>
      </c>
      <c r="L408" s="35">
        <f t="shared" si="94"/>
        <v>519.264</v>
      </c>
      <c r="M408" s="24">
        <f t="shared" si="95"/>
        <v>22.7178</v>
      </c>
      <c r="N408" s="27">
        <f t="shared" si="96"/>
        <v>444.42</v>
      </c>
      <c r="O408" s="27"/>
      <c r="P408" s="27">
        <f t="shared" si="103"/>
        <v>159</v>
      </c>
      <c r="Q408" s="27">
        <f t="shared" si="97"/>
        <v>1044.819</v>
      </c>
      <c r="R408" s="24">
        <v>0</v>
      </c>
      <c r="S408" s="24">
        <f t="shared" si="98"/>
        <v>259.63</v>
      </c>
      <c r="T408" s="24">
        <f t="shared" si="99"/>
        <v>9.74</v>
      </c>
      <c r="U408" s="27">
        <f t="shared" si="100"/>
        <v>104.57</v>
      </c>
      <c r="V408" s="27"/>
      <c r="W408" s="27">
        <f t="shared" si="104"/>
        <v>159</v>
      </c>
      <c r="X408" s="24">
        <f t="shared" si="101"/>
        <v>373.94</v>
      </c>
      <c r="Y408" s="24">
        <f t="shared" si="102"/>
        <v>1418.759</v>
      </c>
      <c r="Z408" s="24"/>
      <c r="AD408" s="127"/>
    </row>
    <row r="409" ht="20" customHeight="1" spans="1:30">
      <c r="A409" s="157">
        <f t="shared" si="92"/>
        <v>29</v>
      </c>
      <c r="B409" s="251" t="s">
        <v>878</v>
      </c>
      <c r="C409" s="72" t="s">
        <v>775</v>
      </c>
      <c r="D409" s="26" t="s">
        <v>880</v>
      </c>
      <c r="E409" s="24">
        <v>3245.4</v>
      </c>
      <c r="F409" s="24">
        <f>VLOOKUP(C409,'[1]9月'!$B:$Q,16,0)</f>
        <v>3245.4</v>
      </c>
      <c r="G409" s="24">
        <v>3245.4</v>
      </c>
      <c r="H409" s="56">
        <v>5228.42</v>
      </c>
      <c r="I409" s="56"/>
      <c r="J409" s="27">
        <v>3180</v>
      </c>
      <c r="K409" s="34">
        <f t="shared" si="93"/>
        <v>58.4172</v>
      </c>
      <c r="L409" s="35">
        <f t="shared" si="94"/>
        <v>519.264</v>
      </c>
      <c r="M409" s="24">
        <f t="shared" si="95"/>
        <v>22.7178</v>
      </c>
      <c r="N409" s="27">
        <f t="shared" si="96"/>
        <v>444.42</v>
      </c>
      <c r="O409" s="27"/>
      <c r="P409" s="27">
        <f t="shared" si="103"/>
        <v>159</v>
      </c>
      <c r="Q409" s="27">
        <f t="shared" si="97"/>
        <v>1044.819</v>
      </c>
      <c r="R409" s="24">
        <v>0</v>
      </c>
      <c r="S409" s="24">
        <f t="shared" si="98"/>
        <v>259.63</v>
      </c>
      <c r="T409" s="24">
        <f t="shared" si="99"/>
        <v>9.74</v>
      </c>
      <c r="U409" s="27">
        <f t="shared" si="100"/>
        <v>104.57</v>
      </c>
      <c r="V409" s="27"/>
      <c r="W409" s="27">
        <f t="shared" si="104"/>
        <v>159</v>
      </c>
      <c r="X409" s="24">
        <f t="shared" si="101"/>
        <v>373.94</v>
      </c>
      <c r="Y409" s="24">
        <f t="shared" si="102"/>
        <v>1418.759</v>
      </c>
      <c r="Z409" s="24"/>
      <c r="AD409" s="127"/>
    </row>
    <row r="410" s="9" customFormat="1" ht="20" customHeight="1" spans="1:30">
      <c r="A410" s="157">
        <f t="shared" si="92"/>
        <v>30</v>
      </c>
      <c r="B410" s="24" t="s">
        <v>881</v>
      </c>
      <c r="C410" s="29" t="s">
        <v>326</v>
      </c>
      <c r="D410" s="268" t="s">
        <v>327</v>
      </c>
      <c r="E410" s="24">
        <v>0</v>
      </c>
      <c r="F410" s="24">
        <f>VLOOKUP(C410,'[1]9月'!$B:$Q,16,0)</f>
        <v>3245.4</v>
      </c>
      <c r="G410" s="24">
        <v>3245.4</v>
      </c>
      <c r="H410" s="27">
        <v>5228.42</v>
      </c>
      <c r="I410" s="27"/>
      <c r="J410" s="27">
        <v>1790</v>
      </c>
      <c r="K410" s="34">
        <f t="shared" si="93"/>
        <v>0</v>
      </c>
      <c r="L410" s="35">
        <f t="shared" si="94"/>
        <v>519.264</v>
      </c>
      <c r="M410" s="24">
        <f t="shared" si="95"/>
        <v>22.7178</v>
      </c>
      <c r="N410" s="27">
        <f t="shared" si="96"/>
        <v>444.42</v>
      </c>
      <c r="O410" s="27"/>
      <c r="P410" s="27">
        <f t="shared" si="103"/>
        <v>89.5</v>
      </c>
      <c r="Q410" s="27">
        <f t="shared" si="97"/>
        <v>986.4018</v>
      </c>
      <c r="R410" s="24">
        <v>0</v>
      </c>
      <c r="S410" s="24">
        <f t="shared" si="98"/>
        <v>259.63</v>
      </c>
      <c r="T410" s="24">
        <f t="shared" si="99"/>
        <v>9.74</v>
      </c>
      <c r="U410" s="27">
        <f t="shared" si="100"/>
        <v>104.57</v>
      </c>
      <c r="V410" s="27"/>
      <c r="W410" s="27">
        <f t="shared" si="104"/>
        <v>89.5</v>
      </c>
      <c r="X410" s="24">
        <f t="shared" si="101"/>
        <v>373.94</v>
      </c>
      <c r="Y410" s="24">
        <f t="shared" si="102"/>
        <v>1360.3418</v>
      </c>
      <c r="Z410" s="24"/>
      <c r="AD410" s="127"/>
    </row>
    <row r="411" s="11" customFormat="1" ht="20" customHeight="1" spans="1:30">
      <c r="A411" s="157">
        <f t="shared" si="92"/>
        <v>31</v>
      </c>
      <c r="B411" s="57" t="s">
        <v>140</v>
      </c>
      <c r="C411" s="54" t="s">
        <v>607</v>
      </c>
      <c r="D411" s="183" t="s">
        <v>608</v>
      </c>
      <c r="E411" s="27">
        <v>0</v>
      </c>
      <c r="F411" s="27">
        <v>3245.5</v>
      </c>
      <c r="G411" s="27">
        <v>3245.4</v>
      </c>
      <c r="H411" s="27">
        <v>5228.42</v>
      </c>
      <c r="I411" s="27"/>
      <c r="J411" s="27">
        <v>0</v>
      </c>
      <c r="K411" s="64">
        <f t="shared" si="93"/>
        <v>0</v>
      </c>
      <c r="L411" s="65">
        <f t="shared" si="94"/>
        <v>519.28</v>
      </c>
      <c r="M411" s="27">
        <f t="shared" si="95"/>
        <v>22.7178</v>
      </c>
      <c r="N411" s="27">
        <f t="shared" si="96"/>
        <v>444.42</v>
      </c>
      <c r="O411" s="27"/>
      <c r="P411" s="27">
        <f t="shared" si="103"/>
        <v>0</v>
      </c>
      <c r="Q411" s="27">
        <f t="shared" si="97"/>
        <v>986.4178</v>
      </c>
      <c r="R411" s="27">
        <v>0</v>
      </c>
      <c r="S411" s="27">
        <f t="shared" si="98"/>
        <v>259.64</v>
      </c>
      <c r="T411" s="27">
        <f t="shared" si="99"/>
        <v>9.74</v>
      </c>
      <c r="U411" s="27">
        <f t="shared" si="100"/>
        <v>104.57</v>
      </c>
      <c r="V411" s="27"/>
      <c r="W411" s="27">
        <f t="shared" si="104"/>
        <v>0</v>
      </c>
      <c r="X411" s="27">
        <f t="shared" si="101"/>
        <v>373.95</v>
      </c>
      <c r="Y411" s="27">
        <f t="shared" si="102"/>
        <v>1360.3678</v>
      </c>
      <c r="Z411" s="27"/>
      <c r="AD411" s="127"/>
    </row>
    <row r="412" s="9" customFormat="1" ht="20" customHeight="1" spans="1:30">
      <c r="A412" s="157">
        <f t="shared" si="92"/>
        <v>32</v>
      </c>
      <c r="B412" s="37" t="s">
        <v>882</v>
      </c>
      <c r="C412" s="70" t="s">
        <v>883</v>
      </c>
      <c r="D412" s="24" t="s">
        <v>884</v>
      </c>
      <c r="E412" s="24">
        <v>0</v>
      </c>
      <c r="F412" s="24">
        <v>0</v>
      </c>
      <c r="G412" s="24">
        <v>0</v>
      </c>
      <c r="H412" s="27">
        <v>5228.42</v>
      </c>
      <c r="I412" s="27"/>
      <c r="J412" s="27"/>
      <c r="K412" s="34">
        <f t="shared" si="93"/>
        <v>0</v>
      </c>
      <c r="L412" s="35">
        <f t="shared" si="94"/>
        <v>0</v>
      </c>
      <c r="M412" s="24">
        <f t="shared" si="95"/>
        <v>0</v>
      </c>
      <c r="N412" s="27">
        <f t="shared" si="96"/>
        <v>444.42</v>
      </c>
      <c r="O412" s="24"/>
      <c r="P412" s="24"/>
      <c r="Q412" s="27">
        <f t="shared" si="97"/>
        <v>444.42</v>
      </c>
      <c r="R412" s="24">
        <v>1</v>
      </c>
      <c r="S412" s="24">
        <f t="shared" si="98"/>
        <v>0</v>
      </c>
      <c r="T412" s="24">
        <f t="shared" si="99"/>
        <v>0</v>
      </c>
      <c r="U412" s="27">
        <f t="shared" si="100"/>
        <v>104.57</v>
      </c>
      <c r="V412" s="24"/>
      <c r="W412" s="24"/>
      <c r="X412" s="24">
        <f t="shared" si="101"/>
        <v>105.57</v>
      </c>
      <c r="Y412" s="24">
        <f t="shared" si="102"/>
        <v>549.99</v>
      </c>
      <c r="Z412" s="24"/>
      <c r="AD412" s="127"/>
    </row>
  </sheetData>
  <sheetProtection password="CF66" sheet="1" sort="0" autoFilter="0" pivotTables="0" objects="1"/>
  <autoFilter ref="A3:AI378">
    <extLst/>
  </autoFilter>
  <mergeCells count="31">
    <mergeCell ref="A1:Y1"/>
    <mergeCell ref="E2:J2"/>
    <mergeCell ref="K2:Q2"/>
    <mergeCell ref="R2:X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2:A3"/>
    <mergeCell ref="B2:B3"/>
    <mergeCell ref="C2:C3"/>
    <mergeCell ref="D2:D3"/>
    <mergeCell ref="Y2:Y3"/>
    <mergeCell ref="Z2:Z3"/>
    <mergeCell ref="A393:C394"/>
    <mergeCell ref="A388:T392"/>
  </mergeCells>
  <conditionalFormatting sqref="AE340">
    <cfRule type="duplicateValues" dxfId="12" priority="22"/>
    <cfRule type="duplicateValues" dxfId="12" priority="23"/>
  </conditionalFormatting>
  <conditionalFormatting sqref="AE341">
    <cfRule type="duplicateValues" dxfId="13" priority="21"/>
  </conditionalFormatting>
  <conditionalFormatting sqref="C375">
    <cfRule type="duplicateValues" dxfId="13" priority="17"/>
  </conditionalFormatting>
  <conditionalFormatting sqref="C376">
    <cfRule type="duplicateValues" dxfId="13" priority="16"/>
  </conditionalFormatting>
  <conditionalFormatting sqref="C377">
    <cfRule type="duplicateValues" dxfId="13" priority="15"/>
  </conditionalFormatting>
  <conditionalFormatting sqref="C380">
    <cfRule type="duplicateValues" dxfId="12" priority="6"/>
    <cfRule type="duplicateValues" dxfId="12" priority="5"/>
    <cfRule type="duplicateValues" dxfId="12" priority="4"/>
    <cfRule type="duplicateValues" dxfId="14" priority="3"/>
    <cfRule type="duplicateValues" dxfId="12" priority="2"/>
    <cfRule type="duplicateValues" dxfId="12" priority="1"/>
  </conditionalFormatting>
  <conditionalFormatting sqref="C410">
    <cfRule type="duplicateValues" dxfId="12" priority="14"/>
  </conditionalFormatting>
  <conditionalFormatting sqref="C411">
    <cfRule type="duplicateValues" dxfId="12" priority="12"/>
  </conditionalFormatting>
  <conditionalFormatting sqref="C412">
    <cfRule type="duplicateValues" dxfId="12" priority="7"/>
    <cfRule type="duplicateValues" dxfId="12" priority="8"/>
    <cfRule type="duplicateValues" dxfId="12" priority="9"/>
    <cfRule type="duplicateValues" dxfId="13" priority="10"/>
  </conditionalFormatting>
  <conditionalFormatting sqref="C360:C370">
    <cfRule type="duplicateValues" dxfId="13" priority="19"/>
  </conditionalFormatting>
  <conditionalFormatting sqref="C371:C374">
    <cfRule type="duplicateValues" dxfId="13" priority="18"/>
  </conditionalFormatting>
  <conditionalFormatting sqref="AE329:AE331">
    <cfRule type="duplicateValues" dxfId="12" priority="24"/>
  </conditionalFormatting>
  <conditionalFormatting sqref="C1:C356 C378:C379 C381:C385 C395:C409 C413:C1048576 C388:C392">
    <cfRule type="duplicateValues" dxfId="12" priority="25"/>
  </conditionalFormatting>
  <conditionalFormatting sqref="AE1:AE379 AE381:AE409 C1:C356 C378:C379 C381:C385 C388:C409 AE413:AE1048576 C413:C1048576">
    <cfRule type="duplicateValues" dxfId="12" priority="20"/>
  </conditionalFormatting>
  <conditionalFormatting sqref="C279:C284 C395:C396">
    <cfRule type="duplicateValues" dxfId="13" priority="26"/>
  </conditionalFormatting>
  <conditionalFormatting sqref="C410 AE410">
    <cfRule type="duplicateValues" dxfId="12" priority="13"/>
  </conditionalFormatting>
  <conditionalFormatting sqref="C411 AE411">
    <cfRule type="duplicateValues" dxfId="12" priority="11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51"/>
  <sheetViews>
    <sheetView workbookViewId="0">
      <pane ySplit="3" topLeftCell="A159" activePane="bottomLeft" state="frozen"/>
      <selection/>
      <selection pane="bottomLeft" activeCell="K159" sqref="K159:O159"/>
    </sheetView>
  </sheetViews>
  <sheetFormatPr defaultColWidth="9" defaultRowHeight="13.5"/>
  <cols>
    <col min="1" max="1" width="6.375" style="13" customWidth="1"/>
    <col min="2" max="2" width="13.75" style="13" customWidth="1"/>
    <col min="3" max="3" width="8.75" style="14" customWidth="1"/>
    <col min="4" max="4" width="17.875" style="104" customWidth="1"/>
    <col min="5" max="5" width="11.5" style="13" customWidth="1"/>
    <col min="6" max="6" width="11.875" style="13" customWidth="1"/>
    <col min="7" max="8" width="12.625" style="13" customWidth="1"/>
    <col min="9" max="9" width="8.5" style="13" customWidth="1"/>
    <col min="10" max="10" width="12.625" style="13" customWidth="1"/>
    <col min="11" max="11" width="10.375" style="13" customWidth="1"/>
    <col min="12" max="12" width="11.5" style="16" customWidth="1"/>
    <col min="13" max="13" width="9.375" style="13" customWidth="1"/>
    <col min="14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6.375" style="9" customWidth="1"/>
    <col min="28" max="28" width="5.375" style="9" customWidth="1"/>
    <col min="29" max="30" width="7.375" style="9" customWidth="1"/>
    <col min="31" max="31" width="8.375" style="9" customWidth="1"/>
    <col min="32" max="32" width="7.375" style="9" customWidth="1"/>
    <col min="33" max="34" width="9.375" style="9" customWidth="1"/>
    <col min="35" max="35" width="9" style="9"/>
    <col min="36" max="36" width="8.875" style="9" customWidth="1"/>
    <col min="37" max="16384" width="9" style="9"/>
  </cols>
  <sheetData>
    <row r="1" ht="29" customHeight="1" spans="1:25">
      <c r="A1" s="17" t="s">
        <v>885</v>
      </c>
      <c r="B1" s="17"/>
      <c r="C1" s="18"/>
      <c r="D1" s="218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ht="20" customHeight="1" spans="1:26">
      <c r="A2" s="1" t="s">
        <v>43</v>
      </c>
      <c r="B2" s="1" t="s">
        <v>44</v>
      </c>
      <c r="C2" s="20" t="s">
        <v>45</v>
      </c>
      <c r="D2" s="1" t="s">
        <v>46</v>
      </c>
      <c r="E2" s="208" t="s">
        <v>47</v>
      </c>
      <c r="F2" s="209"/>
      <c r="G2" s="209"/>
      <c r="H2" s="209"/>
      <c r="I2" s="209"/>
      <c r="J2" s="210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8" t="s">
        <v>50</v>
      </c>
      <c r="Z2" s="38" t="s">
        <v>51</v>
      </c>
    </row>
    <row r="3" ht="24" spans="1:26">
      <c r="A3" s="1"/>
      <c r="B3" s="1"/>
      <c r="C3" s="20"/>
      <c r="D3" s="1"/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  <c r="K3" s="1" t="s">
        <v>58</v>
      </c>
      <c r="L3" s="33" t="s">
        <v>59</v>
      </c>
      <c r="M3" s="1" t="s">
        <v>60</v>
      </c>
      <c r="N3" s="1" t="s">
        <v>61</v>
      </c>
      <c r="O3" s="1" t="s">
        <v>56</v>
      </c>
      <c r="P3" s="1" t="s">
        <v>57</v>
      </c>
      <c r="Q3" s="1" t="s">
        <v>63</v>
      </c>
      <c r="R3" s="1" t="s">
        <v>64</v>
      </c>
      <c r="S3" s="1" t="s">
        <v>65</v>
      </c>
      <c r="T3" s="1" t="s">
        <v>66</v>
      </c>
      <c r="U3" s="1" t="s">
        <v>67</v>
      </c>
      <c r="V3" s="1" t="s">
        <v>56</v>
      </c>
      <c r="W3" s="1" t="s">
        <v>57</v>
      </c>
      <c r="X3" s="1" t="s">
        <v>63</v>
      </c>
      <c r="Y3" s="38"/>
      <c r="Z3" s="38"/>
    </row>
    <row r="4" s="9" customFormat="1" ht="20" customHeight="1" spans="1:30">
      <c r="A4" s="23">
        <f t="shared" ref="A4:A67" si="0">ROW()-3</f>
        <v>1</v>
      </c>
      <c r="B4" s="39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4">
        <v>3245.4</v>
      </c>
      <c r="H4" s="27">
        <v>5228.42</v>
      </c>
      <c r="I4" s="27"/>
      <c r="J4" s="27">
        <v>3180</v>
      </c>
      <c r="K4" s="34">
        <f t="shared" ref="K4:K67" si="1">E4*0.018</f>
        <v>58.4172</v>
      </c>
      <c r="L4" s="35">
        <f t="shared" ref="L4:L67" si="2">F4*0.16</f>
        <v>519.264</v>
      </c>
      <c r="M4" s="24">
        <f t="shared" ref="M4:M67" si="3">G4*0.007</f>
        <v>22.7178</v>
      </c>
      <c r="N4" s="27">
        <f t="shared" ref="N4:N67" si="4">ROUND(H4*0.08,2)</f>
        <v>418.27</v>
      </c>
      <c r="O4" s="27">
        <f>I4*50%</f>
        <v>0</v>
      </c>
      <c r="P4" s="27">
        <f t="shared" ref="P4:P67" si="5">J4*5%</f>
        <v>159</v>
      </c>
      <c r="Q4" s="27">
        <f>SUM(K4:P4)</f>
        <v>1177.669</v>
      </c>
      <c r="R4" s="24">
        <f>E4*0</f>
        <v>0</v>
      </c>
      <c r="S4" s="24">
        <f t="shared" ref="S4:S67" si="6">ROUND(F4*0.08,2)</f>
        <v>259.63</v>
      </c>
      <c r="T4" s="24">
        <f t="shared" ref="T4:T67" si="7">ROUND(G4*0.003,2)</f>
        <v>9.74</v>
      </c>
      <c r="U4" s="27">
        <f t="shared" ref="U4:U67" si="8">ROUND(H4*0.02,2)</f>
        <v>104.57</v>
      </c>
      <c r="V4" s="27">
        <f>I4*50%</f>
        <v>0</v>
      </c>
      <c r="W4" s="27">
        <f t="shared" ref="W4:W67" si="9">J4*5%</f>
        <v>159</v>
      </c>
      <c r="X4" s="24">
        <f>SUM(R4:W4)</f>
        <v>532.94</v>
      </c>
      <c r="Y4" s="24">
        <f t="shared" ref="Y4:Y67" si="10">Q4+X4</f>
        <v>1710.609</v>
      </c>
      <c r="Z4" s="24"/>
      <c r="AD4" s="127"/>
    </row>
    <row r="5" s="9" customFormat="1" ht="20" customHeight="1" spans="1:30">
      <c r="A5" s="23">
        <f t="shared" si="0"/>
        <v>2</v>
      </c>
      <c r="B5" s="39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4">
        <v>3245.4</v>
      </c>
      <c r="H5" s="27">
        <v>5228.42</v>
      </c>
      <c r="I5" s="27"/>
      <c r="J5" s="27">
        <v>3180</v>
      </c>
      <c r="K5" s="34">
        <f t="shared" si="1"/>
        <v>58.4172</v>
      </c>
      <c r="L5" s="35">
        <f t="shared" si="2"/>
        <v>519.264</v>
      </c>
      <c r="M5" s="24">
        <f t="shared" si="3"/>
        <v>22.7178</v>
      </c>
      <c r="N5" s="27">
        <f t="shared" si="4"/>
        <v>418.27</v>
      </c>
      <c r="O5" s="27">
        <f t="shared" ref="O5:O68" si="11">I5*50%</f>
        <v>0</v>
      </c>
      <c r="P5" s="27">
        <f t="shared" si="5"/>
        <v>159</v>
      </c>
      <c r="Q5" s="27">
        <f t="shared" ref="Q5:Q68" si="12">SUM(K5:P5)</f>
        <v>1177.669</v>
      </c>
      <c r="R5" s="24">
        <f t="shared" ref="R5:R68" si="13">E5*0</f>
        <v>0</v>
      </c>
      <c r="S5" s="24">
        <f t="shared" si="6"/>
        <v>259.63</v>
      </c>
      <c r="T5" s="24">
        <f t="shared" si="7"/>
        <v>9.74</v>
      </c>
      <c r="U5" s="27">
        <f t="shared" si="8"/>
        <v>104.57</v>
      </c>
      <c r="V5" s="27">
        <f t="shared" ref="V5:V68" si="14">I5*50%</f>
        <v>0</v>
      </c>
      <c r="W5" s="27">
        <f t="shared" si="9"/>
        <v>159</v>
      </c>
      <c r="X5" s="24">
        <f t="shared" ref="X5:X68" si="15">SUM(R5:W5)</f>
        <v>532.94</v>
      </c>
      <c r="Y5" s="24">
        <f t="shared" si="10"/>
        <v>1710.609</v>
      </c>
      <c r="Z5" s="24"/>
      <c r="AD5" s="127"/>
    </row>
    <row r="6" s="9" customFormat="1" ht="20" customHeight="1" spans="1:30">
      <c r="A6" s="23">
        <f t="shared" si="0"/>
        <v>3</v>
      </c>
      <c r="B6" s="39" t="s">
        <v>71</v>
      </c>
      <c r="C6" s="25" t="s">
        <v>74</v>
      </c>
      <c r="D6" s="24" t="s">
        <v>75</v>
      </c>
      <c r="E6" s="24">
        <v>3245.4</v>
      </c>
      <c r="F6" s="24">
        <f>VLOOKUP(C6,'[1]9月'!$B:$Q,16,0)</f>
        <v>3245.4</v>
      </c>
      <c r="G6" s="24">
        <v>3245.4</v>
      </c>
      <c r="H6" s="27">
        <v>5228.42</v>
      </c>
      <c r="I6" s="27"/>
      <c r="J6" s="27">
        <v>3180</v>
      </c>
      <c r="K6" s="34">
        <f t="shared" si="1"/>
        <v>58.4172</v>
      </c>
      <c r="L6" s="35">
        <f t="shared" si="2"/>
        <v>519.264</v>
      </c>
      <c r="M6" s="24">
        <f t="shared" si="3"/>
        <v>22.7178</v>
      </c>
      <c r="N6" s="27">
        <f t="shared" si="4"/>
        <v>418.27</v>
      </c>
      <c r="O6" s="27">
        <f t="shared" si="11"/>
        <v>0</v>
      </c>
      <c r="P6" s="27">
        <f t="shared" si="5"/>
        <v>159</v>
      </c>
      <c r="Q6" s="27">
        <f t="shared" si="12"/>
        <v>1177.669</v>
      </c>
      <c r="R6" s="24">
        <f t="shared" si="13"/>
        <v>0</v>
      </c>
      <c r="S6" s="24">
        <f t="shared" si="6"/>
        <v>259.63</v>
      </c>
      <c r="T6" s="24">
        <f t="shared" si="7"/>
        <v>9.74</v>
      </c>
      <c r="U6" s="27">
        <f t="shared" si="8"/>
        <v>104.57</v>
      </c>
      <c r="V6" s="27">
        <f t="shared" si="14"/>
        <v>0</v>
      </c>
      <c r="W6" s="27">
        <f t="shared" si="9"/>
        <v>159</v>
      </c>
      <c r="X6" s="24">
        <f t="shared" si="15"/>
        <v>532.94</v>
      </c>
      <c r="Y6" s="24">
        <f t="shared" si="10"/>
        <v>1710.609</v>
      </c>
      <c r="Z6" s="24"/>
      <c r="AD6" s="127"/>
    </row>
    <row r="7" s="9" customFormat="1" ht="20" customHeight="1" spans="1:30">
      <c r="A7" s="23">
        <f t="shared" si="0"/>
        <v>4</v>
      </c>
      <c r="B7" s="39" t="s">
        <v>76</v>
      </c>
      <c r="C7" s="25" t="s">
        <v>77</v>
      </c>
      <c r="D7" s="24" t="s">
        <v>78</v>
      </c>
      <c r="E7" s="24">
        <v>3245.4</v>
      </c>
      <c r="F7" s="24">
        <f>VLOOKUP(C7,'[1]9月'!$B:$Q,16,0)</f>
        <v>3245.4</v>
      </c>
      <c r="G7" s="24">
        <v>3245.4</v>
      </c>
      <c r="H7" s="27">
        <v>5228.42</v>
      </c>
      <c r="I7" s="27"/>
      <c r="J7" s="27">
        <v>3180</v>
      </c>
      <c r="K7" s="34">
        <f t="shared" si="1"/>
        <v>58.4172</v>
      </c>
      <c r="L7" s="35">
        <f t="shared" si="2"/>
        <v>519.264</v>
      </c>
      <c r="M7" s="24">
        <f t="shared" si="3"/>
        <v>22.7178</v>
      </c>
      <c r="N7" s="27">
        <f t="shared" si="4"/>
        <v>418.27</v>
      </c>
      <c r="O7" s="27">
        <f t="shared" si="11"/>
        <v>0</v>
      </c>
      <c r="P7" s="27">
        <f t="shared" si="5"/>
        <v>159</v>
      </c>
      <c r="Q7" s="27">
        <f t="shared" si="12"/>
        <v>1177.669</v>
      </c>
      <c r="R7" s="24">
        <f t="shared" si="13"/>
        <v>0</v>
      </c>
      <c r="S7" s="24">
        <f t="shared" si="6"/>
        <v>259.63</v>
      </c>
      <c r="T7" s="24">
        <f t="shared" si="7"/>
        <v>9.74</v>
      </c>
      <c r="U7" s="27">
        <f t="shared" si="8"/>
        <v>104.57</v>
      </c>
      <c r="V7" s="27">
        <f t="shared" si="14"/>
        <v>0</v>
      </c>
      <c r="W7" s="27">
        <f t="shared" si="9"/>
        <v>159</v>
      </c>
      <c r="X7" s="24">
        <f t="shared" si="15"/>
        <v>532.94</v>
      </c>
      <c r="Y7" s="24">
        <f t="shared" si="10"/>
        <v>1710.609</v>
      </c>
      <c r="Z7" s="24"/>
      <c r="AD7" s="127"/>
    </row>
    <row r="8" s="9" customFormat="1" ht="20" customHeight="1" spans="1:30">
      <c r="A8" s="23">
        <f t="shared" si="0"/>
        <v>5</v>
      </c>
      <c r="B8" s="39" t="s">
        <v>71</v>
      </c>
      <c r="C8" s="25" t="s">
        <v>79</v>
      </c>
      <c r="D8" s="24" t="s">
        <v>80</v>
      </c>
      <c r="E8" s="24">
        <v>3245.4</v>
      </c>
      <c r="F8" s="24">
        <f>VLOOKUP(C8,'[1]9月'!$B:$Q,16,0)</f>
        <v>3245.4</v>
      </c>
      <c r="G8" s="24">
        <v>3245.4</v>
      </c>
      <c r="H8" s="27">
        <v>5228.42</v>
      </c>
      <c r="I8" s="27"/>
      <c r="J8" s="27">
        <v>3180</v>
      </c>
      <c r="K8" s="34">
        <f t="shared" si="1"/>
        <v>58.4172</v>
      </c>
      <c r="L8" s="35">
        <f t="shared" si="2"/>
        <v>519.264</v>
      </c>
      <c r="M8" s="24">
        <f t="shared" si="3"/>
        <v>22.7178</v>
      </c>
      <c r="N8" s="27">
        <f t="shared" si="4"/>
        <v>418.27</v>
      </c>
      <c r="O8" s="27">
        <f t="shared" si="11"/>
        <v>0</v>
      </c>
      <c r="P8" s="27">
        <f t="shared" si="5"/>
        <v>159</v>
      </c>
      <c r="Q8" s="27">
        <f t="shared" si="12"/>
        <v>1177.669</v>
      </c>
      <c r="R8" s="24">
        <f t="shared" si="13"/>
        <v>0</v>
      </c>
      <c r="S8" s="24">
        <f t="shared" si="6"/>
        <v>259.63</v>
      </c>
      <c r="T8" s="24">
        <f t="shared" si="7"/>
        <v>9.74</v>
      </c>
      <c r="U8" s="27">
        <f t="shared" si="8"/>
        <v>104.57</v>
      </c>
      <c r="V8" s="27">
        <f t="shared" si="14"/>
        <v>0</v>
      </c>
      <c r="W8" s="27">
        <f t="shared" si="9"/>
        <v>159</v>
      </c>
      <c r="X8" s="24">
        <f t="shared" si="15"/>
        <v>532.94</v>
      </c>
      <c r="Y8" s="24">
        <f t="shared" si="10"/>
        <v>1710.609</v>
      </c>
      <c r="Z8" s="24"/>
      <c r="AD8" s="127"/>
    </row>
    <row r="9" s="9" customFormat="1" ht="20" customHeight="1" spans="1:30">
      <c r="A9" s="23">
        <f t="shared" si="0"/>
        <v>6</v>
      </c>
      <c r="B9" s="39" t="s">
        <v>71</v>
      </c>
      <c r="C9" s="25" t="s">
        <v>81</v>
      </c>
      <c r="D9" s="24" t="s">
        <v>82</v>
      </c>
      <c r="E9" s="24">
        <v>3245.4</v>
      </c>
      <c r="F9" s="24">
        <f>VLOOKUP(C9,'[1]9月'!$B:$Q,16,0)</f>
        <v>3245.4</v>
      </c>
      <c r="G9" s="24">
        <v>3245.4</v>
      </c>
      <c r="H9" s="27">
        <v>5228.42</v>
      </c>
      <c r="I9" s="27"/>
      <c r="J9" s="27">
        <v>4180</v>
      </c>
      <c r="K9" s="34">
        <f t="shared" si="1"/>
        <v>58.4172</v>
      </c>
      <c r="L9" s="35">
        <f t="shared" si="2"/>
        <v>519.264</v>
      </c>
      <c r="M9" s="24">
        <f t="shared" si="3"/>
        <v>22.7178</v>
      </c>
      <c r="N9" s="27">
        <f t="shared" si="4"/>
        <v>418.27</v>
      </c>
      <c r="O9" s="27">
        <f t="shared" si="11"/>
        <v>0</v>
      </c>
      <c r="P9" s="27">
        <f t="shared" si="5"/>
        <v>209</v>
      </c>
      <c r="Q9" s="27">
        <f t="shared" si="12"/>
        <v>1227.669</v>
      </c>
      <c r="R9" s="24">
        <f t="shared" si="13"/>
        <v>0</v>
      </c>
      <c r="S9" s="24">
        <f t="shared" si="6"/>
        <v>259.63</v>
      </c>
      <c r="T9" s="24">
        <f t="shared" si="7"/>
        <v>9.74</v>
      </c>
      <c r="U9" s="27">
        <f t="shared" si="8"/>
        <v>104.57</v>
      </c>
      <c r="V9" s="27">
        <f t="shared" si="14"/>
        <v>0</v>
      </c>
      <c r="W9" s="27">
        <f t="shared" si="9"/>
        <v>209</v>
      </c>
      <c r="X9" s="24">
        <f t="shared" si="15"/>
        <v>582.94</v>
      </c>
      <c r="Y9" s="24">
        <f t="shared" si="10"/>
        <v>1810.609</v>
      </c>
      <c r="Z9" s="24"/>
      <c r="AD9" s="127"/>
    </row>
    <row r="10" s="9" customFormat="1" ht="20" customHeight="1" spans="1:30">
      <c r="A10" s="23">
        <f t="shared" si="0"/>
        <v>7</v>
      </c>
      <c r="B10" s="39" t="s">
        <v>76</v>
      </c>
      <c r="C10" s="25" t="s">
        <v>83</v>
      </c>
      <c r="D10" s="24" t="s">
        <v>84</v>
      </c>
      <c r="E10" s="24">
        <v>3245.4</v>
      </c>
      <c r="F10" s="24">
        <f>VLOOKUP(C10,'[1]9月'!$B:$Q,16,0)</f>
        <v>3245.4</v>
      </c>
      <c r="G10" s="24">
        <v>3245.4</v>
      </c>
      <c r="H10" s="27">
        <v>5228.42</v>
      </c>
      <c r="I10" s="27"/>
      <c r="J10" s="27">
        <v>3180</v>
      </c>
      <c r="K10" s="34">
        <f t="shared" si="1"/>
        <v>58.4172</v>
      </c>
      <c r="L10" s="35">
        <f t="shared" si="2"/>
        <v>519.264</v>
      </c>
      <c r="M10" s="24">
        <f t="shared" si="3"/>
        <v>22.7178</v>
      </c>
      <c r="N10" s="27">
        <f t="shared" si="4"/>
        <v>418.27</v>
      </c>
      <c r="O10" s="27">
        <f t="shared" si="11"/>
        <v>0</v>
      </c>
      <c r="P10" s="27">
        <f t="shared" si="5"/>
        <v>159</v>
      </c>
      <c r="Q10" s="27">
        <f t="shared" si="12"/>
        <v>1177.669</v>
      </c>
      <c r="R10" s="24">
        <f t="shared" si="13"/>
        <v>0</v>
      </c>
      <c r="S10" s="24">
        <f t="shared" si="6"/>
        <v>259.63</v>
      </c>
      <c r="T10" s="24">
        <f t="shared" si="7"/>
        <v>9.74</v>
      </c>
      <c r="U10" s="27">
        <f t="shared" si="8"/>
        <v>104.57</v>
      </c>
      <c r="V10" s="27">
        <f t="shared" si="14"/>
        <v>0</v>
      </c>
      <c r="W10" s="27">
        <f t="shared" si="9"/>
        <v>159</v>
      </c>
      <c r="X10" s="24">
        <f t="shared" si="15"/>
        <v>532.94</v>
      </c>
      <c r="Y10" s="24">
        <f t="shared" si="10"/>
        <v>1710.609</v>
      </c>
      <c r="Z10" s="24"/>
      <c r="AD10" s="127"/>
    </row>
    <row r="11" s="9" customFormat="1" ht="20" customHeight="1" spans="1:30">
      <c r="A11" s="23">
        <f t="shared" si="0"/>
        <v>8</v>
      </c>
      <c r="B11" s="39" t="s">
        <v>71</v>
      </c>
      <c r="C11" s="25" t="s">
        <v>85</v>
      </c>
      <c r="D11" s="24" t="s">
        <v>86</v>
      </c>
      <c r="E11" s="24">
        <v>3245.4</v>
      </c>
      <c r="F11" s="24">
        <f>VLOOKUP(C11,'[1]9月'!$B:$Q,16,0)</f>
        <v>3245.4</v>
      </c>
      <c r="G11" s="24">
        <v>3245.4</v>
      </c>
      <c r="H11" s="27">
        <v>5228.42</v>
      </c>
      <c r="I11" s="27"/>
      <c r="J11" s="27">
        <v>4180</v>
      </c>
      <c r="K11" s="34">
        <f t="shared" si="1"/>
        <v>58.4172</v>
      </c>
      <c r="L11" s="35">
        <f t="shared" si="2"/>
        <v>519.264</v>
      </c>
      <c r="M11" s="24">
        <f t="shared" si="3"/>
        <v>22.7178</v>
      </c>
      <c r="N11" s="27">
        <f t="shared" si="4"/>
        <v>418.27</v>
      </c>
      <c r="O11" s="27">
        <f t="shared" si="11"/>
        <v>0</v>
      </c>
      <c r="P11" s="27">
        <f t="shared" si="5"/>
        <v>209</v>
      </c>
      <c r="Q11" s="27">
        <f t="shared" si="12"/>
        <v>1227.669</v>
      </c>
      <c r="R11" s="24">
        <f t="shared" si="13"/>
        <v>0</v>
      </c>
      <c r="S11" s="24">
        <f t="shared" si="6"/>
        <v>259.63</v>
      </c>
      <c r="T11" s="24">
        <f t="shared" si="7"/>
        <v>9.74</v>
      </c>
      <c r="U11" s="27">
        <f t="shared" si="8"/>
        <v>104.57</v>
      </c>
      <c r="V11" s="27">
        <f t="shared" si="14"/>
        <v>0</v>
      </c>
      <c r="W11" s="27">
        <f t="shared" si="9"/>
        <v>209</v>
      </c>
      <c r="X11" s="24">
        <f t="shared" si="15"/>
        <v>582.94</v>
      </c>
      <c r="Y11" s="24">
        <f t="shared" si="10"/>
        <v>1810.609</v>
      </c>
      <c r="Z11" s="24"/>
      <c r="AD11" s="127"/>
    </row>
    <row r="12" s="9" customFormat="1" ht="20" customHeight="1" spans="1:30">
      <c r="A12" s="23">
        <f t="shared" si="0"/>
        <v>9</v>
      </c>
      <c r="B12" s="39" t="s">
        <v>76</v>
      </c>
      <c r="C12" s="25" t="s">
        <v>87</v>
      </c>
      <c r="D12" s="24" t="s">
        <v>88</v>
      </c>
      <c r="E12" s="24">
        <v>3245.4</v>
      </c>
      <c r="F12" s="24">
        <f>VLOOKUP(C12,'[1]9月'!$B:$Q,16,0)</f>
        <v>3245.4</v>
      </c>
      <c r="G12" s="24">
        <v>3245.4</v>
      </c>
      <c r="H12" s="27">
        <v>5228.42</v>
      </c>
      <c r="I12" s="27"/>
      <c r="J12" s="27">
        <v>4180</v>
      </c>
      <c r="K12" s="34">
        <f t="shared" si="1"/>
        <v>58.4172</v>
      </c>
      <c r="L12" s="35">
        <f t="shared" si="2"/>
        <v>519.264</v>
      </c>
      <c r="M12" s="24">
        <f t="shared" si="3"/>
        <v>22.7178</v>
      </c>
      <c r="N12" s="27">
        <f t="shared" si="4"/>
        <v>418.27</v>
      </c>
      <c r="O12" s="27">
        <f t="shared" si="11"/>
        <v>0</v>
      </c>
      <c r="P12" s="27">
        <f t="shared" si="5"/>
        <v>209</v>
      </c>
      <c r="Q12" s="27">
        <f t="shared" si="12"/>
        <v>1227.669</v>
      </c>
      <c r="R12" s="24">
        <f t="shared" si="13"/>
        <v>0</v>
      </c>
      <c r="S12" s="24">
        <f t="shared" si="6"/>
        <v>259.63</v>
      </c>
      <c r="T12" s="24">
        <f t="shared" si="7"/>
        <v>9.74</v>
      </c>
      <c r="U12" s="27">
        <f t="shared" si="8"/>
        <v>104.57</v>
      </c>
      <c r="V12" s="27">
        <f t="shared" si="14"/>
        <v>0</v>
      </c>
      <c r="W12" s="27">
        <f t="shared" si="9"/>
        <v>209</v>
      </c>
      <c r="X12" s="24">
        <f t="shared" si="15"/>
        <v>582.94</v>
      </c>
      <c r="Y12" s="24">
        <f t="shared" si="10"/>
        <v>1810.609</v>
      </c>
      <c r="Z12" s="24"/>
      <c r="AD12" s="127"/>
    </row>
    <row r="13" s="9" customFormat="1" ht="20" customHeight="1" spans="1:30">
      <c r="A13" s="23">
        <f t="shared" si="0"/>
        <v>10</v>
      </c>
      <c r="B13" s="39" t="s">
        <v>71</v>
      </c>
      <c r="C13" s="25" t="s">
        <v>89</v>
      </c>
      <c r="D13" s="24" t="s">
        <v>90</v>
      </c>
      <c r="E13" s="24">
        <v>3820</v>
      </c>
      <c r="F13" s="24">
        <f>VLOOKUP(C13,'[1]9月'!$B:$Q,16,0)</f>
        <v>3820</v>
      </c>
      <c r="G13" s="24">
        <v>3820</v>
      </c>
      <c r="H13" s="27">
        <v>5228.42</v>
      </c>
      <c r="I13" s="27"/>
      <c r="J13" s="27">
        <v>4180</v>
      </c>
      <c r="K13" s="34">
        <f t="shared" si="1"/>
        <v>68.76</v>
      </c>
      <c r="L13" s="35">
        <f t="shared" si="2"/>
        <v>611.2</v>
      </c>
      <c r="M13" s="24">
        <f t="shared" si="3"/>
        <v>26.74</v>
      </c>
      <c r="N13" s="27">
        <f t="shared" si="4"/>
        <v>418.27</v>
      </c>
      <c r="O13" s="27">
        <f t="shared" si="11"/>
        <v>0</v>
      </c>
      <c r="P13" s="27">
        <f t="shared" si="5"/>
        <v>209</v>
      </c>
      <c r="Q13" s="27">
        <f t="shared" si="12"/>
        <v>1333.97</v>
      </c>
      <c r="R13" s="24">
        <f t="shared" si="13"/>
        <v>0</v>
      </c>
      <c r="S13" s="24">
        <f t="shared" si="6"/>
        <v>305.6</v>
      </c>
      <c r="T13" s="24">
        <f t="shared" si="7"/>
        <v>11.46</v>
      </c>
      <c r="U13" s="27">
        <f t="shared" si="8"/>
        <v>104.57</v>
      </c>
      <c r="V13" s="27">
        <f t="shared" si="14"/>
        <v>0</v>
      </c>
      <c r="W13" s="27">
        <f t="shared" si="9"/>
        <v>209</v>
      </c>
      <c r="X13" s="24">
        <f t="shared" si="15"/>
        <v>630.63</v>
      </c>
      <c r="Y13" s="24">
        <f t="shared" si="10"/>
        <v>1964.6</v>
      </c>
      <c r="Z13" s="24"/>
      <c r="AD13" s="127"/>
    </row>
    <row r="14" s="9" customFormat="1" ht="20" customHeight="1" spans="1:30">
      <c r="A14" s="23">
        <f t="shared" si="0"/>
        <v>11</v>
      </c>
      <c r="B14" s="39" t="s">
        <v>76</v>
      </c>
      <c r="C14" s="25" t="s">
        <v>91</v>
      </c>
      <c r="D14" s="24" t="s">
        <v>92</v>
      </c>
      <c r="E14" s="24">
        <v>3820</v>
      </c>
      <c r="F14" s="24">
        <f>VLOOKUP(C14,'[1]9月'!$B:$Q,16,0)</f>
        <v>3820</v>
      </c>
      <c r="G14" s="24">
        <v>3820</v>
      </c>
      <c r="H14" s="27">
        <v>5228.42</v>
      </c>
      <c r="I14" s="27"/>
      <c r="J14" s="27">
        <v>4180</v>
      </c>
      <c r="K14" s="34">
        <f t="shared" si="1"/>
        <v>68.76</v>
      </c>
      <c r="L14" s="35">
        <f t="shared" si="2"/>
        <v>611.2</v>
      </c>
      <c r="M14" s="24">
        <f t="shared" si="3"/>
        <v>26.74</v>
      </c>
      <c r="N14" s="27">
        <f t="shared" si="4"/>
        <v>418.27</v>
      </c>
      <c r="O14" s="27">
        <f t="shared" si="11"/>
        <v>0</v>
      </c>
      <c r="P14" s="27">
        <f t="shared" si="5"/>
        <v>209</v>
      </c>
      <c r="Q14" s="27">
        <f t="shared" si="12"/>
        <v>1333.97</v>
      </c>
      <c r="R14" s="24">
        <f t="shared" si="13"/>
        <v>0</v>
      </c>
      <c r="S14" s="24">
        <f t="shared" si="6"/>
        <v>305.6</v>
      </c>
      <c r="T14" s="24">
        <f t="shared" si="7"/>
        <v>11.46</v>
      </c>
      <c r="U14" s="27">
        <f t="shared" si="8"/>
        <v>104.57</v>
      </c>
      <c r="V14" s="27">
        <f t="shared" si="14"/>
        <v>0</v>
      </c>
      <c r="W14" s="27">
        <f t="shared" si="9"/>
        <v>209</v>
      </c>
      <c r="X14" s="24">
        <f t="shared" si="15"/>
        <v>630.63</v>
      </c>
      <c r="Y14" s="24">
        <f t="shared" si="10"/>
        <v>1964.6</v>
      </c>
      <c r="Z14" s="24"/>
      <c r="AD14" s="127"/>
    </row>
    <row r="15" s="9" customFormat="1" ht="20" customHeight="1" spans="1:30">
      <c r="A15" s="23">
        <f t="shared" si="0"/>
        <v>12</v>
      </c>
      <c r="B15" s="39" t="s">
        <v>71</v>
      </c>
      <c r="C15" s="25" t="s">
        <v>93</v>
      </c>
      <c r="D15" s="28" t="s">
        <v>94</v>
      </c>
      <c r="E15" s="24">
        <v>3245.4</v>
      </c>
      <c r="F15" s="24">
        <f>VLOOKUP(C15,'[1]9月'!$B:$Q,16,0)</f>
        <v>3245.4</v>
      </c>
      <c r="G15" s="24">
        <v>3245.4</v>
      </c>
      <c r="H15" s="27">
        <v>5228.42</v>
      </c>
      <c r="I15" s="27"/>
      <c r="J15" s="27">
        <v>3180</v>
      </c>
      <c r="K15" s="34">
        <f t="shared" si="1"/>
        <v>58.4172</v>
      </c>
      <c r="L15" s="35">
        <f t="shared" si="2"/>
        <v>519.264</v>
      </c>
      <c r="M15" s="24">
        <f t="shared" si="3"/>
        <v>22.7178</v>
      </c>
      <c r="N15" s="27">
        <f t="shared" si="4"/>
        <v>418.27</v>
      </c>
      <c r="O15" s="27">
        <f t="shared" si="11"/>
        <v>0</v>
      </c>
      <c r="P15" s="27">
        <f t="shared" si="5"/>
        <v>159</v>
      </c>
      <c r="Q15" s="27">
        <f t="shared" si="12"/>
        <v>1177.669</v>
      </c>
      <c r="R15" s="24">
        <f t="shared" si="13"/>
        <v>0</v>
      </c>
      <c r="S15" s="24">
        <f t="shared" si="6"/>
        <v>259.63</v>
      </c>
      <c r="T15" s="24">
        <f t="shared" si="7"/>
        <v>9.74</v>
      </c>
      <c r="U15" s="27">
        <f t="shared" si="8"/>
        <v>104.57</v>
      </c>
      <c r="V15" s="27">
        <f t="shared" si="14"/>
        <v>0</v>
      </c>
      <c r="W15" s="27">
        <f t="shared" si="9"/>
        <v>159</v>
      </c>
      <c r="X15" s="24">
        <f t="shared" si="15"/>
        <v>532.94</v>
      </c>
      <c r="Y15" s="24">
        <f t="shared" si="10"/>
        <v>1710.609</v>
      </c>
      <c r="Z15" s="24"/>
      <c r="AD15" s="127"/>
    </row>
    <row r="16" s="9" customFormat="1" ht="20" customHeight="1" spans="1:30">
      <c r="A16" s="23">
        <f t="shared" si="0"/>
        <v>13</v>
      </c>
      <c r="B16" s="39" t="s">
        <v>71</v>
      </c>
      <c r="C16" s="25" t="s">
        <v>95</v>
      </c>
      <c r="D16" s="28" t="s">
        <v>96</v>
      </c>
      <c r="E16" s="24">
        <v>3245.4</v>
      </c>
      <c r="F16" s="24">
        <v>3245.4</v>
      </c>
      <c r="G16" s="24">
        <v>3245.4</v>
      </c>
      <c r="H16" s="27">
        <v>5228.42</v>
      </c>
      <c r="I16" s="27"/>
      <c r="J16" s="27">
        <v>3180</v>
      </c>
      <c r="K16" s="34">
        <f t="shared" si="1"/>
        <v>58.4172</v>
      </c>
      <c r="L16" s="35">
        <f t="shared" si="2"/>
        <v>519.264</v>
      </c>
      <c r="M16" s="24">
        <f t="shared" si="3"/>
        <v>22.7178</v>
      </c>
      <c r="N16" s="27">
        <f t="shared" si="4"/>
        <v>418.27</v>
      </c>
      <c r="O16" s="27">
        <f t="shared" si="11"/>
        <v>0</v>
      </c>
      <c r="P16" s="27">
        <f t="shared" si="5"/>
        <v>159</v>
      </c>
      <c r="Q16" s="27">
        <f t="shared" si="12"/>
        <v>1177.669</v>
      </c>
      <c r="R16" s="24">
        <f t="shared" si="13"/>
        <v>0</v>
      </c>
      <c r="S16" s="24">
        <f t="shared" si="6"/>
        <v>259.63</v>
      </c>
      <c r="T16" s="24">
        <f t="shared" si="7"/>
        <v>9.74</v>
      </c>
      <c r="U16" s="27">
        <f t="shared" si="8"/>
        <v>104.57</v>
      </c>
      <c r="V16" s="27">
        <f t="shared" si="14"/>
        <v>0</v>
      </c>
      <c r="W16" s="27">
        <f t="shared" si="9"/>
        <v>159</v>
      </c>
      <c r="X16" s="24">
        <f t="shared" si="15"/>
        <v>532.94</v>
      </c>
      <c r="Y16" s="24">
        <f t="shared" si="10"/>
        <v>1710.609</v>
      </c>
      <c r="Z16" s="24"/>
      <c r="AD16" s="127"/>
    </row>
    <row r="17" s="9" customFormat="1" ht="20" customHeight="1" spans="1:30">
      <c r="A17" s="23">
        <f t="shared" si="0"/>
        <v>14</v>
      </c>
      <c r="B17" s="39" t="s">
        <v>97</v>
      </c>
      <c r="C17" s="25" t="s">
        <v>98</v>
      </c>
      <c r="D17" s="24" t="s">
        <v>99</v>
      </c>
      <c r="E17" s="24">
        <v>3245.4</v>
      </c>
      <c r="F17" s="24">
        <f>VLOOKUP(C17,'[1]9月'!$B:$Q,16,0)</f>
        <v>3245.4</v>
      </c>
      <c r="G17" s="24">
        <v>3245.4</v>
      </c>
      <c r="H17" s="27">
        <v>5228.42</v>
      </c>
      <c r="I17" s="27"/>
      <c r="J17" s="27">
        <v>1790</v>
      </c>
      <c r="K17" s="34">
        <f t="shared" si="1"/>
        <v>58.4172</v>
      </c>
      <c r="L17" s="35">
        <f t="shared" si="2"/>
        <v>519.264</v>
      </c>
      <c r="M17" s="24">
        <f t="shared" si="3"/>
        <v>22.7178</v>
      </c>
      <c r="N17" s="27">
        <f t="shared" si="4"/>
        <v>418.27</v>
      </c>
      <c r="O17" s="27">
        <f t="shared" si="11"/>
        <v>0</v>
      </c>
      <c r="P17" s="27">
        <f t="shared" si="5"/>
        <v>89.5</v>
      </c>
      <c r="Q17" s="27">
        <f t="shared" si="12"/>
        <v>1108.169</v>
      </c>
      <c r="R17" s="24">
        <f t="shared" si="13"/>
        <v>0</v>
      </c>
      <c r="S17" s="24">
        <f t="shared" si="6"/>
        <v>259.63</v>
      </c>
      <c r="T17" s="24">
        <f t="shared" si="7"/>
        <v>9.74</v>
      </c>
      <c r="U17" s="27">
        <f t="shared" si="8"/>
        <v>104.57</v>
      </c>
      <c r="V17" s="27">
        <f t="shared" si="14"/>
        <v>0</v>
      </c>
      <c r="W17" s="27">
        <f t="shared" si="9"/>
        <v>89.5</v>
      </c>
      <c r="X17" s="24">
        <f t="shared" si="15"/>
        <v>463.44</v>
      </c>
      <c r="Y17" s="24">
        <f t="shared" si="10"/>
        <v>1571.609</v>
      </c>
      <c r="Z17" s="24"/>
      <c r="AD17" s="127"/>
    </row>
    <row r="18" s="9" customFormat="1" ht="20" customHeight="1" spans="1:30">
      <c r="A18" s="23">
        <f t="shared" si="0"/>
        <v>15</v>
      </c>
      <c r="B18" s="39" t="s">
        <v>71</v>
      </c>
      <c r="C18" s="25" t="s">
        <v>100</v>
      </c>
      <c r="D18" s="24" t="s">
        <v>101</v>
      </c>
      <c r="E18" s="24">
        <v>3245.4</v>
      </c>
      <c r="F18" s="24">
        <f>VLOOKUP(C18,'[1]9月'!$B:$Q,16,0)</f>
        <v>3245.4</v>
      </c>
      <c r="G18" s="24">
        <v>3245.4</v>
      </c>
      <c r="H18" s="27">
        <v>5228.42</v>
      </c>
      <c r="I18" s="27"/>
      <c r="J18" s="27">
        <v>1790</v>
      </c>
      <c r="K18" s="34">
        <f t="shared" si="1"/>
        <v>58.4172</v>
      </c>
      <c r="L18" s="35">
        <f t="shared" si="2"/>
        <v>519.264</v>
      </c>
      <c r="M18" s="24">
        <f t="shared" si="3"/>
        <v>22.7178</v>
      </c>
      <c r="N18" s="27">
        <f t="shared" si="4"/>
        <v>418.27</v>
      </c>
      <c r="O18" s="27">
        <f t="shared" si="11"/>
        <v>0</v>
      </c>
      <c r="P18" s="27">
        <f t="shared" si="5"/>
        <v>89.5</v>
      </c>
      <c r="Q18" s="27">
        <f t="shared" si="12"/>
        <v>1108.169</v>
      </c>
      <c r="R18" s="24">
        <f t="shared" si="13"/>
        <v>0</v>
      </c>
      <c r="S18" s="24">
        <f t="shared" si="6"/>
        <v>259.63</v>
      </c>
      <c r="T18" s="24">
        <f t="shared" si="7"/>
        <v>9.74</v>
      </c>
      <c r="U18" s="27">
        <f t="shared" si="8"/>
        <v>104.57</v>
      </c>
      <c r="V18" s="27">
        <f t="shared" si="14"/>
        <v>0</v>
      </c>
      <c r="W18" s="27">
        <f t="shared" si="9"/>
        <v>89.5</v>
      </c>
      <c r="X18" s="24">
        <f t="shared" si="15"/>
        <v>463.44</v>
      </c>
      <c r="Y18" s="24">
        <f t="shared" si="10"/>
        <v>1571.609</v>
      </c>
      <c r="Z18" s="24"/>
      <c r="AD18" s="127"/>
    </row>
    <row r="19" s="9" customFormat="1" ht="20" customHeight="1" spans="1:30">
      <c r="A19" s="23">
        <f t="shared" si="0"/>
        <v>16</v>
      </c>
      <c r="B19" s="39" t="s">
        <v>71</v>
      </c>
      <c r="C19" s="25" t="s">
        <v>102</v>
      </c>
      <c r="D19" s="24" t="s">
        <v>103</v>
      </c>
      <c r="E19" s="24">
        <v>3245.4</v>
      </c>
      <c r="F19" s="24">
        <f>VLOOKUP(C19,'[1]9月'!$B:$Q,16,0)</f>
        <v>3245.4</v>
      </c>
      <c r="G19" s="24">
        <v>3245.4</v>
      </c>
      <c r="H19" s="27">
        <v>5228.42</v>
      </c>
      <c r="I19" s="27"/>
      <c r="J19" s="27">
        <v>1790</v>
      </c>
      <c r="K19" s="34">
        <f t="shared" si="1"/>
        <v>58.4172</v>
      </c>
      <c r="L19" s="35">
        <f t="shared" si="2"/>
        <v>519.264</v>
      </c>
      <c r="M19" s="24">
        <f t="shared" si="3"/>
        <v>22.7178</v>
      </c>
      <c r="N19" s="27">
        <f t="shared" si="4"/>
        <v>418.27</v>
      </c>
      <c r="O19" s="27">
        <f t="shared" si="11"/>
        <v>0</v>
      </c>
      <c r="P19" s="27">
        <f t="shared" si="5"/>
        <v>89.5</v>
      </c>
      <c r="Q19" s="27">
        <f t="shared" si="12"/>
        <v>1108.169</v>
      </c>
      <c r="R19" s="24">
        <f t="shared" si="13"/>
        <v>0</v>
      </c>
      <c r="S19" s="24">
        <f t="shared" si="6"/>
        <v>259.63</v>
      </c>
      <c r="T19" s="24">
        <f t="shared" si="7"/>
        <v>9.74</v>
      </c>
      <c r="U19" s="27">
        <f t="shared" si="8"/>
        <v>104.57</v>
      </c>
      <c r="V19" s="27">
        <f t="shared" si="14"/>
        <v>0</v>
      </c>
      <c r="W19" s="27">
        <f t="shared" si="9"/>
        <v>89.5</v>
      </c>
      <c r="X19" s="24">
        <f t="shared" si="15"/>
        <v>463.44</v>
      </c>
      <c r="Y19" s="24">
        <f t="shared" si="10"/>
        <v>1571.609</v>
      </c>
      <c r="Z19" s="24"/>
      <c r="AD19" s="127"/>
    </row>
    <row r="20" s="9" customFormat="1" ht="20" customHeight="1" spans="1:30">
      <c r="A20" s="23">
        <f t="shared" si="0"/>
        <v>17</v>
      </c>
      <c r="B20" s="39" t="s">
        <v>71</v>
      </c>
      <c r="C20" s="25" t="s">
        <v>104</v>
      </c>
      <c r="D20" s="24" t="s">
        <v>105</v>
      </c>
      <c r="E20" s="24">
        <v>3245.4</v>
      </c>
      <c r="F20" s="24">
        <f>VLOOKUP(C20,'[1]9月'!$B:$Q,16,0)</f>
        <v>3245.4</v>
      </c>
      <c r="G20" s="24">
        <v>3245.4</v>
      </c>
      <c r="H20" s="27">
        <v>5228.42</v>
      </c>
      <c r="I20" s="27"/>
      <c r="J20" s="27">
        <v>1790</v>
      </c>
      <c r="K20" s="34">
        <f t="shared" si="1"/>
        <v>58.4172</v>
      </c>
      <c r="L20" s="35">
        <f t="shared" si="2"/>
        <v>519.264</v>
      </c>
      <c r="M20" s="24">
        <f t="shared" si="3"/>
        <v>22.7178</v>
      </c>
      <c r="N20" s="27">
        <f t="shared" si="4"/>
        <v>418.27</v>
      </c>
      <c r="O20" s="27">
        <f t="shared" si="11"/>
        <v>0</v>
      </c>
      <c r="P20" s="27">
        <f t="shared" si="5"/>
        <v>89.5</v>
      </c>
      <c r="Q20" s="27">
        <f t="shared" si="12"/>
        <v>1108.169</v>
      </c>
      <c r="R20" s="24">
        <f t="shared" si="13"/>
        <v>0</v>
      </c>
      <c r="S20" s="24">
        <f t="shared" si="6"/>
        <v>259.63</v>
      </c>
      <c r="T20" s="24">
        <f t="shared" si="7"/>
        <v>9.74</v>
      </c>
      <c r="U20" s="27">
        <f t="shared" si="8"/>
        <v>104.57</v>
      </c>
      <c r="V20" s="27">
        <f t="shared" si="14"/>
        <v>0</v>
      </c>
      <c r="W20" s="27">
        <f t="shared" si="9"/>
        <v>89.5</v>
      </c>
      <c r="X20" s="24">
        <f t="shared" si="15"/>
        <v>463.44</v>
      </c>
      <c r="Y20" s="24">
        <f t="shared" si="10"/>
        <v>1571.609</v>
      </c>
      <c r="Z20" s="24"/>
      <c r="AD20" s="127"/>
    </row>
    <row r="21" s="9" customFormat="1" ht="20" customHeight="1" spans="1:30">
      <c r="A21" s="23">
        <f t="shared" si="0"/>
        <v>18</v>
      </c>
      <c r="B21" s="39" t="s">
        <v>71</v>
      </c>
      <c r="C21" s="25" t="s">
        <v>106</v>
      </c>
      <c r="D21" s="24" t="s">
        <v>107</v>
      </c>
      <c r="E21" s="24">
        <v>3245.4</v>
      </c>
      <c r="F21" s="24">
        <f>VLOOKUP(C21,'[1]9月'!$B:$Q,16,0)</f>
        <v>3245.4</v>
      </c>
      <c r="G21" s="24">
        <v>3245.4</v>
      </c>
      <c r="H21" s="27">
        <v>5228.42</v>
      </c>
      <c r="I21" s="27"/>
      <c r="J21" s="27">
        <v>1790</v>
      </c>
      <c r="K21" s="34">
        <f t="shared" si="1"/>
        <v>58.4172</v>
      </c>
      <c r="L21" s="35">
        <f t="shared" si="2"/>
        <v>519.264</v>
      </c>
      <c r="M21" s="24">
        <f t="shared" si="3"/>
        <v>22.7178</v>
      </c>
      <c r="N21" s="27">
        <f t="shared" si="4"/>
        <v>418.27</v>
      </c>
      <c r="O21" s="27">
        <f t="shared" si="11"/>
        <v>0</v>
      </c>
      <c r="P21" s="27">
        <f t="shared" si="5"/>
        <v>89.5</v>
      </c>
      <c r="Q21" s="27">
        <f t="shared" si="12"/>
        <v>1108.169</v>
      </c>
      <c r="R21" s="24">
        <f t="shared" si="13"/>
        <v>0</v>
      </c>
      <c r="S21" s="24">
        <f t="shared" si="6"/>
        <v>259.63</v>
      </c>
      <c r="T21" s="24">
        <f t="shared" si="7"/>
        <v>9.74</v>
      </c>
      <c r="U21" s="27">
        <f t="shared" si="8"/>
        <v>104.57</v>
      </c>
      <c r="V21" s="27">
        <f t="shared" si="14"/>
        <v>0</v>
      </c>
      <c r="W21" s="27">
        <f t="shared" si="9"/>
        <v>89.5</v>
      </c>
      <c r="X21" s="24">
        <f t="shared" si="15"/>
        <v>463.44</v>
      </c>
      <c r="Y21" s="24">
        <f t="shared" si="10"/>
        <v>1571.609</v>
      </c>
      <c r="Z21" s="24"/>
      <c r="AD21" s="127"/>
    </row>
    <row r="22" s="9" customFormat="1" ht="20" customHeight="1" spans="1:30">
      <c r="A22" s="23">
        <f t="shared" si="0"/>
        <v>19</v>
      </c>
      <c r="B22" s="39" t="s">
        <v>71</v>
      </c>
      <c r="C22" s="25" t="s">
        <v>108</v>
      </c>
      <c r="D22" s="24" t="s">
        <v>109</v>
      </c>
      <c r="E22" s="24">
        <v>3245.4</v>
      </c>
      <c r="F22" s="24">
        <f>VLOOKUP(C22,'[1]9月'!$B:$Q,16,0)</f>
        <v>3245.4</v>
      </c>
      <c r="G22" s="24">
        <v>3245.4</v>
      </c>
      <c r="H22" s="27">
        <v>5228.42</v>
      </c>
      <c r="I22" s="27"/>
      <c r="J22" s="27">
        <v>3180</v>
      </c>
      <c r="K22" s="34">
        <f t="shared" si="1"/>
        <v>58.4172</v>
      </c>
      <c r="L22" s="35">
        <f t="shared" si="2"/>
        <v>519.264</v>
      </c>
      <c r="M22" s="24">
        <f t="shared" si="3"/>
        <v>22.7178</v>
      </c>
      <c r="N22" s="27">
        <f t="shared" si="4"/>
        <v>418.27</v>
      </c>
      <c r="O22" s="27">
        <f t="shared" si="11"/>
        <v>0</v>
      </c>
      <c r="P22" s="27">
        <f t="shared" si="5"/>
        <v>159</v>
      </c>
      <c r="Q22" s="27">
        <f t="shared" si="12"/>
        <v>1177.669</v>
      </c>
      <c r="R22" s="24">
        <f t="shared" si="13"/>
        <v>0</v>
      </c>
      <c r="S22" s="24">
        <f t="shared" si="6"/>
        <v>259.63</v>
      </c>
      <c r="T22" s="24">
        <f t="shared" si="7"/>
        <v>9.74</v>
      </c>
      <c r="U22" s="27">
        <f t="shared" si="8"/>
        <v>104.57</v>
      </c>
      <c r="V22" s="27">
        <f t="shared" si="14"/>
        <v>0</v>
      </c>
      <c r="W22" s="27">
        <f t="shared" si="9"/>
        <v>159</v>
      </c>
      <c r="X22" s="24">
        <f t="shared" si="15"/>
        <v>532.94</v>
      </c>
      <c r="Y22" s="24">
        <f t="shared" si="10"/>
        <v>1710.609</v>
      </c>
      <c r="Z22" s="24"/>
      <c r="AD22" s="127"/>
    </row>
    <row r="23" s="9" customFormat="1" ht="20" customHeight="1" spans="1:30">
      <c r="A23" s="23">
        <f t="shared" si="0"/>
        <v>20</v>
      </c>
      <c r="B23" s="39" t="s">
        <v>71</v>
      </c>
      <c r="C23" s="25" t="s">
        <v>110</v>
      </c>
      <c r="D23" s="24" t="s">
        <v>111</v>
      </c>
      <c r="E23" s="24">
        <v>3245.4</v>
      </c>
      <c r="F23" s="24">
        <f>VLOOKUP(C23,'[1]9月'!$B:$Q,16,0)</f>
        <v>3245.4</v>
      </c>
      <c r="G23" s="24">
        <v>3245.4</v>
      </c>
      <c r="H23" s="27">
        <v>5228.42</v>
      </c>
      <c r="I23" s="27"/>
      <c r="J23" s="27">
        <v>3180</v>
      </c>
      <c r="K23" s="34">
        <f t="shared" si="1"/>
        <v>58.4172</v>
      </c>
      <c r="L23" s="35">
        <f t="shared" si="2"/>
        <v>519.264</v>
      </c>
      <c r="M23" s="24">
        <f t="shared" si="3"/>
        <v>22.7178</v>
      </c>
      <c r="N23" s="27">
        <f t="shared" si="4"/>
        <v>418.27</v>
      </c>
      <c r="O23" s="27">
        <f t="shared" si="11"/>
        <v>0</v>
      </c>
      <c r="P23" s="27">
        <f t="shared" si="5"/>
        <v>159</v>
      </c>
      <c r="Q23" s="27">
        <f t="shared" si="12"/>
        <v>1177.669</v>
      </c>
      <c r="R23" s="24">
        <f t="shared" si="13"/>
        <v>0</v>
      </c>
      <c r="S23" s="24">
        <f t="shared" si="6"/>
        <v>259.63</v>
      </c>
      <c r="T23" s="24">
        <f t="shared" si="7"/>
        <v>9.74</v>
      </c>
      <c r="U23" s="27">
        <f t="shared" si="8"/>
        <v>104.57</v>
      </c>
      <c r="V23" s="27">
        <f t="shared" si="14"/>
        <v>0</v>
      </c>
      <c r="W23" s="27">
        <f t="shared" si="9"/>
        <v>159</v>
      </c>
      <c r="X23" s="24">
        <f t="shared" si="15"/>
        <v>532.94</v>
      </c>
      <c r="Y23" s="24">
        <f t="shared" si="10"/>
        <v>1710.609</v>
      </c>
      <c r="Z23" s="24"/>
      <c r="AD23" s="127"/>
    </row>
    <row r="24" s="9" customFormat="1" ht="20" customHeight="1" spans="1:30">
      <c r="A24" s="23">
        <f t="shared" si="0"/>
        <v>21</v>
      </c>
      <c r="B24" s="39" t="s">
        <v>71</v>
      </c>
      <c r="C24" s="25" t="s">
        <v>112</v>
      </c>
      <c r="D24" s="266" t="s">
        <v>113</v>
      </c>
      <c r="E24" s="24">
        <v>3245.4</v>
      </c>
      <c r="F24" s="24">
        <f>VLOOKUP(C24,'[1]9月'!$B:$Q,16,0)</f>
        <v>3245.4</v>
      </c>
      <c r="G24" s="24">
        <v>3245.4</v>
      </c>
      <c r="H24" s="27">
        <v>5228.42</v>
      </c>
      <c r="I24" s="27"/>
      <c r="J24" s="27">
        <v>3180</v>
      </c>
      <c r="K24" s="34">
        <f t="shared" si="1"/>
        <v>58.4172</v>
      </c>
      <c r="L24" s="35">
        <f t="shared" si="2"/>
        <v>519.264</v>
      </c>
      <c r="M24" s="24">
        <f t="shared" si="3"/>
        <v>22.7178</v>
      </c>
      <c r="N24" s="27">
        <f t="shared" si="4"/>
        <v>418.27</v>
      </c>
      <c r="O24" s="27">
        <f t="shared" si="11"/>
        <v>0</v>
      </c>
      <c r="P24" s="27">
        <f t="shared" si="5"/>
        <v>159</v>
      </c>
      <c r="Q24" s="27">
        <f t="shared" si="12"/>
        <v>1177.669</v>
      </c>
      <c r="R24" s="24">
        <f t="shared" si="13"/>
        <v>0</v>
      </c>
      <c r="S24" s="24">
        <f t="shared" si="6"/>
        <v>259.63</v>
      </c>
      <c r="T24" s="24">
        <f t="shared" si="7"/>
        <v>9.74</v>
      </c>
      <c r="U24" s="27">
        <f t="shared" si="8"/>
        <v>104.57</v>
      </c>
      <c r="V24" s="27">
        <f t="shared" si="14"/>
        <v>0</v>
      </c>
      <c r="W24" s="27">
        <f t="shared" si="9"/>
        <v>159</v>
      </c>
      <c r="X24" s="24">
        <f t="shared" si="15"/>
        <v>532.94</v>
      </c>
      <c r="Y24" s="24">
        <f t="shared" si="10"/>
        <v>1710.609</v>
      </c>
      <c r="Z24" s="24"/>
      <c r="AD24" s="127"/>
    </row>
    <row r="25" s="9" customFormat="1" ht="20" customHeight="1" spans="1:30">
      <c r="A25" s="23">
        <f t="shared" si="0"/>
        <v>22</v>
      </c>
      <c r="B25" s="39" t="s">
        <v>71</v>
      </c>
      <c r="C25" s="25" t="s">
        <v>114</v>
      </c>
      <c r="D25" s="24" t="s">
        <v>115</v>
      </c>
      <c r="E25" s="24">
        <v>3245.4</v>
      </c>
      <c r="F25" s="24">
        <f>VLOOKUP(C25,'[1]9月'!$B:$Q,16,0)</f>
        <v>3245.4</v>
      </c>
      <c r="G25" s="24">
        <v>3245.4</v>
      </c>
      <c r="H25" s="27">
        <v>5228.42</v>
      </c>
      <c r="I25" s="27"/>
      <c r="J25" s="27">
        <v>3180</v>
      </c>
      <c r="K25" s="34">
        <f t="shared" si="1"/>
        <v>58.4172</v>
      </c>
      <c r="L25" s="35">
        <f t="shared" si="2"/>
        <v>519.264</v>
      </c>
      <c r="M25" s="24">
        <f t="shared" si="3"/>
        <v>22.7178</v>
      </c>
      <c r="N25" s="27">
        <f t="shared" si="4"/>
        <v>418.27</v>
      </c>
      <c r="O25" s="27">
        <f t="shared" si="11"/>
        <v>0</v>
      </c>
      <c r="P25" s="27">
        <f t="shared" si="5"/>
        <v>159</v>
      </c>
      <c r="Q25" s="27">
        <f t="shared" si="12"/>
        <v>1177.669</v>
      </c>
      <c r="R25" s="24">
        <f t="shared" si="13"/>
        <v>0</v>
      </c>
      <c r="S25" s="24">
        <f t="shared" si="6"/>
        <v>259.63</v>
      </c>
      <c r="T25" s="24">
        <f t="shared" si="7"/>
        <v>9.74</v>
      </c>
      <c r="U25" s="27">
        <f t="shared" si="8"/>
        <v>104.57</v>
      </c>
      <c r="V25" s="27">
        <f t="shared" si="14"/>
        <v>0</v>
      </c>
      <c r="W25" s="27">
        <f t="shared" si="9"/>
        <v>159</v>
      </c>
      <c r="X25" s="24">
        <f t="shared" si="15"/>
        <v>532.94</v>
      </c>
      <c r="Y25" s="24">
        <f t="shared" si="10"/>
        <v>1710.609</v>
      </c>
      <c r="Z25" s="24"/>
      <c r="AD25" s="127"/>
    </row>
    <row r="26" s="9" customFormat="1" ht="20" customHeight="1" spans="1:30">
      <c r="A26" s="23">
        <f t="shared" si="0"/>
        <v>23</v>
      </c>
      <c r="B26" s="39" t="s">
        <v>71</v>
      </c>
      <c r="C26" s="25" t="s">
        <v>116</v>
      </c>
      <c r="D26" s="24" t="s">
        <v>117</v>
      </c>
      <c r="E26" s="24">
        <v>3245.4</v>
      </c>
      <c r="F26" s="24">
        <f>VLOOKUP(C26,'[1]9月'!$B:$Q,16,0)</f>
        <v>3245.4</v>
      </c>
      <c r="G26" s="24">
        <v>3245.4</v>
      </c>
      <c r="H26" s="27">
        <v>5228.42</v>
      </c>
      <c r="I26" s="27"/>
      <c r="J26" s="27">
        <v>3180</v>
      </c>
      <c r="K26" s="34">
        <f t="shared" si="1"/>
        <v>58.4172</v>
      </c>
      <c r="L26" s="35">
        <f t="shared" si="2"/>
        <v>519.264</v>
      </c>
      <c r="M26" s="24">
        <f t="shared" si="3"/>
        <v>22.7178</v>
      </c>
      <c r="N26" s="27">
        <f t="shared" si="4"/>
        <v>418.27</v>
      </c>
      <c r="O26" s="27">
        <f t="shared" si="11"/>
        <v>0</v>
      </c>
      <c r="P26" s="27">
        <f t="shared" si="5"/>
        <v>159</v>
      </c>
      <c r="Q26" s="27">
        <f t="shared" si="12"/>
        <v>1177.669</v>
      </c>
      <c r="R26" s="24">
        <f t="shared" si="13"/>
        <v>0</v>
      </c>
      <c r="S26" s="24">
        <f t="shared" si="6"/>
        <v>259.63</v>
      </c>
      <c r="T26" s="24">
        <f t="shared" si="7"/>
        <v>9.74</v>
      </c>
      <c r="U26" s="27">
        <f t="shared" si="8"/>
        <v>104.57</v>
      </c>
      <c r="V26" s="27">
        <f t="shared" si="14"/>
        <v>0</v>
      </c>
      <c r="W26" s="27">
        <f t="shared" si="9"/>
        <v>159</v>
      </c>
      <c r="X26" s="24">
        <f t="shared" si="15"/>
        <v>532.94</v>
      </c>
      <c r="Y26" s="24">
        <f t="shared" si="10"/>
        <v>1710.609</v>
      </c>
      <c r="Z26" s="24"/>
      <c r="AD26" s="127"/>
    </row>
    <row r="27" s="9" customFormat="1" ht="20" customHeight="1" spans="1:30">
      <c r="A27" s="23">
        <f t="shared" si="0"/>
        <v>24</v>
      </c>
      <c r="B27" s="39" t="s">
        <v>118</v>
      </c>
      <c r="C27" s="25" t="s">
        <v>119</v>
      </c>
      <c r="D27" s="24" t="s">
        <v>120</v>
      </c>
      <c r="E27" s="24">
        <v>3820</v>
      </c>
      <c r="F27" s="24">
        <f>VLOOKUP(C27,'[1]9月'!$B:$Q,16,0)</f>
        <v>3820</v>
      </c>
      <c r="G27" s="24">
        <v>3820</v>
      </c>
      <c r="H27" s="27">
        <v>5228.42</v>
      </c>
      <c r="I27" s="27"/>
      <c r="J27" s="27">
        <v>4180</v>
      </c>
      <c r="K27" s="34">
        <f t="shared" si="1"/>
        <v>68.76</v>
      </c>
      <c r="L27" s="35">
        <f t="shared" si="2"/>
        <v>611.2</v>
      </c>
      <c r="M27" s="24">
        <f t="shared" si="3"/>
        <v>26.74</v>
      </c>
      <c r="N27" s="27">
        <f t="shared" si="4"/>
        <v>418.27</v>
      </c>
      <c r="O27" s="27">
        <f t="shared" si="11"/>
        <v>0</v>
      </c>
      <c r="P27" s="27">
        <f t="shared" si="5"/>
        <v>209</v>
      </c>
      <c r="Q27" s="27">
        <f t="shared" si="12"/>
        <v>1333.97</v>
      </c>
      <c r="R27" s="24">
        <f t="shared" si="13"/>
        <v>0</v>
      </c>
      <c r="S27" s="24">
        <f t="shared" si="6"/>
        <v>305.6</v>
      </c>
      <c r="T27" s="24">
        <f t="shared" si="7"/>
        <v>11.46</v>
      </c>
      <c r="U27" s="27">
        <f t="shared" si="8"/>
        <v>104.57</v>
      </c>
      <c r="V27" s="27">
        <f t="shared" si="14"/>
        <v>0</v>
      </c>
      <c r="W27" s="27">
        <f t="shared" si="9"/>
        <v>209</v>
      </c>
      <c r="X27" s="24">
        <f t="shared" si="15"/>
        <v>630.63</v>
      </c>
      <c r="Y27" s="24">
        <f t="shared" si="10"/>
        <v>1964.6</v>
      </c>
      <c r="Z27" s="24"/>
      <c r="AD27" s="127"/>
    </row>
    <row r="28" s="9" customFormat="1" ht="20" customHeight="1" spans="1:30">
      <c r="A28" s="23">
        <f t="shared" si="0"/>
        <v>25</v>
      </c>
      <c r="B28" s="39" t="s">
        <v>118</v>
      </c>
      <c r="C28" s="25" t="s">
        <v>121</v>
      </c>
      <c r="D28" s="24" t="s">
        <v>122</v>
      </c>
      <c r="E28" s="24">
        <v>3245.4</v>
      </c>
      <c r="F28" s="24">
        <f>VLOOKUP(C28,'[1]9月'!$B:$Q,16,0)</f>
        <v>3245.4</v>
      </c>
      <c r="G28" s="24">
        <v>3245.4</v>
      </c>
      <c r="H28" s="27">
        <v>5228.42</v>
      </c>
      <c r="I28" s="27"/>
      <c r="J28" s="27">
        <v>3180</v>
      </c>
      <c r="K28" s="34">
        <f t="shared" si="1"/>
        <v>58.4172</v>
      </c>
      <c r="L28" s="35">
        <f t="shared" si="2"/>
        <v>519.264</v>
      </c>
      <c r="M28" s="24">
        <f t="shared" si="3"/>
        <v>22.7178</v>
      </c>
      <c r="N28" s="27">
        <f t="shared" si="4"/>
        <v>418.27</v>
      </c>
      <c r="O28" s="27">
        <f t="shared" si="11"/>
        <v>0</v>
      </c>
      <c r="P28" s="27">
        <f t="shared" si="5"/>
        <v>159</v>
      </c>
      <c r="Q28" s="27">
        <f t="shared" si="12"/>
        <v>1177.669</v>
      </c>
      <c r="R28" s="24">
        <f t="shared" si="13"/>
        <v>0</v>
      </c>
      <c r="S28" s="24">
        <f t="shared" si="6"/>
        <v>259.63</v>
      </c>
      <c r="T28" s="24">
        <f t="shared" si="7"/>
        <v>9.74</v>
      </c>
      <c r="U28" s="27">
        <f t="shared" si="8"/>
        <v>104.57</v>
      </c>
      <c r="V28" s="27">
        <f t="shared" si="14"/>
        <v>0</v>
      </c>
      <c r="W28" s="27">
        <f t="shared" si="9"/>
        <v>159</v>
      </c>
      <c r="X28" s="24">
        <f t="shared" si="15"/>
        <v>532.94</v>
      </c>
      <c r="Y28" s="24">
        <f t="shared" si="10"/>
        <v>1710.609</v>
      </c>
      <c r="Z28" s="24"/>
      <c r="AD28" s="127"/>
    </row>
    <row r="29" s="9" customFormat="1" ht="20" customHeight="1" spans="1:30">
      <c r="A29" s="23">
        <f t="shared" si="0"/>
        <v>26</v>
      </c>
      <c r="B29" s="39" t="s">
        <v>118</v>
      </c>
      <c r="C29" s="25" t="s">
        <v>123</v>
      </c>
      <c r="D29" s="24" t="s">
        <v>124</v>
      </c>
      <c r="E29" s="24">
        <v>3245.4</v>
      </c>
      <c r="F29" s="24">
        <f>VLOOKUP(C29,'[1]9月'!$B:$Q,16,0)</f>
        <v>3245.4</v>
      </c>
      <c r="G29" s="24">
        <v>3245.4</v>
      </c>
      <c r="H29" s="27">
        <v>5228.42</v>
      </c>
      <c r="I29" s="27"/>
      <c r="J29" s="27">
        <v>3180</v>
      </c>
      <c r="K29" s="34">
        <f t="shared" si="1"/>
        <v>58.4172</v>
      </c>
      <c r="L29" s="35">
        <f t="shared" si="2"/>
        <v>519.264</v>
      </c>
      <c r="M29" s="24">
        <f t="shared" si="3"/>
        <v>22.7178</v>
      </c>
      <c r="N29" s="27">
        <f t="shared" si="4"/>
        <v>418.27</v>
      </c>
      <c r="O29" s="27">
        <f t="shared" si="11"/>
        <v>0</v>
      </c>
      <c r="P29" s="27">
        <f t="shared" si="5"/>
        <v>159</v>
      </c>
      <c r="Q29" s="27">
        <f t="shared" si="12"/>
        <v>1177.669</v>
      </c>
      <c r="R29" s="24">
        <f t="shared" si="13"/>
        <v>0</v>
      </c>
      <c r="S29" s="24">
        <f t="shared" si="6"/>
        <v>259.63</v>
      </c>
      <c r="T29" s="24">
        <f t="shared" si="7"/>
        <v>9.74</v>
      </c>
      <c r="U29" s="27">
        <f t="shared" si="8"/>
        <v>104.57</v>
      </c>
      <c r="V29" s="27">
        <f t="shared" si="14"/>
        <v>0</v>
      </c>
      <c r="W29" s="27">
        <f t="shared" si="9"/>
        <v>159</v>
      </c>
      <c r="X29" s="24">
        <f t="shared" si="15"/>
        <v>532.94</v>
      </c>
      <c r="Y29" s="24">
        <f t="shared" si="10"/>
        <v>1710.609</v>
      </c>
      <c r="Z29" s="24"/>
      <c r="AD29" s="127"/>
    </row>
    <row r="30" s="9" customFormat="1" ht="20" customHeight="1" spans="1:30">
      <c r="A30" s="23">
        <f t="shared" si="0"/>
        <v>27</v>
      </c>
      <c r="B30" s="39" t="s">
        <v>118</v>
      </c>
      <c r="C30" s="25" t="s">
        <v>125</v>
      </c>
      <c r="D30" s="24" t="s">
        <v>126</v>
      </c>
      <c r="E30" s="24">
        <v>3245.4</v>
      </c>
      <c r="F30" s="24">
        <f>VLOOKUP(C30,'[1]9月'!$B:$Q,16,0)</f>
        <v>3245.4</v>
      </c>
      <c r="G30" s="24">
        <v>3245.4</v>
      </c>
      <c r="H30" s="27">
        <v>5228.42</v>
      </c>
      <c r="I30" s="27"/>
      <c r="J30" s="27">
        <v>3180</v>
      </c>
      <c r="K30" s="34">
        <f t="shared" si="1"/>
        <v>58.4172</v>
      </c>
      <c r="L30" s="35">
        <f t="shared" si="2"/>
        <v>519.264</v>
      </c>
      <c r="M30" s="24">
        <f t="shared" si="3"/>
        <v>22.7178</v>
      </c>
      <c r="N30" s="27">
        <f t="shared" si="4"/>
        <v>418.27</v>
      </c>
      <c r="O30" s="27">
        <f t="shared" si="11"/>
        <v>0</v>
      </c>
      <c r="P30" s="27">
        <f t="shared" si="5"/>
        <v>159</v>
      </c>
      <c r="Q30" s="27">
        <f t="shared" si="12"/>
        <v>1177.669</v>
      </c>
      <c r="R30" s="24">
        <f t="shared" si="13"/>
        <v>0</v>
      </c>
      <c r="S30" s="24">
        <f t="shared" si="6"/>
        <v>259.63</v>
      </c>
      <c r="T30" s="24">
        <f t="shared" si="7"/>
        <v>9.74</v>
      </c>
      <c r="U30" s="27">
        <f t="shared" si="8"/>
        <v>104.57</v>
      </c>
      <c r="V30" s="27">
        <f t="shared" si="14"/>
        <v>0</v>
      </c>
      <c r="W30" s="27">
        <f t="shared" si="9"/>
        <v>159</v>
      </c>
      <c r="X30" s="24">
        <f t="shared" si="15"/>
        <v>532.94</v>
      </c>
      <c r="Y30" s="24">
        <f t="shared" si="10"/>
        <v>1710.609</v>
      </c>
      <c r="Z30" s="24"/>
      <c r="AD30" s="127"/>
    </row>
    <row r="31" s="9" customFormat="1" ht="20" customHeight="1" spans="1:30">
      <c r="A31" s="23">
        <f t="shared" si="0"/>
        <v>28</v>
      </c>
      <c r="B31" s="39" t="s">
        <v>118</v>
      </c>
      <c r="C31" s="25" t="s">
        <v>127</v>
      </c>
      <c r="D31" s="24" t="s">
        <v>128</v>
      </c>
      <c r="E31" s="24">
        <v>3245.4</v>
      </c>
      <c r="F31" s="24">
        <f>VLOOKUP(C31,'[1]9月'!$B:$Q,16,0)</f>
        <v>3245.4</v>
      </c>
      <c r="G31" s="24">
        <v>3245.4</v>
      </c>
      <c r="H31" s="27">
        <v>5228.42</v>
      </c>
      <c r="I31" s="27"/>
      <c r="J31" s="27">
        <v>3180</v>
      </c>
      <c r="K31" s="34">
        <f t="shared" si="1"/>
        <v>58.4172</v>
      </c>
      <c r="L31" s="35">
        <f t="shared" si="2"/>
        <v>519.264</v>
      </c>
      <c r="M31" s="24">
        <f t="shared" si="3"/>
        <v>22.7178</v>
      </c>
      <c r="N31" s="27">
        <f t="shared" si="4"/>
        <v>418.27</v>
      </c>
      <c r="O31" s="27">
        <f t="shared" si="11"/>
        <v>0</v>
      </c>
      <c r="P31" s="27">
        <f t="shared" si="5"/>
        <v>159</v>
      </c>
      <c r="Q31" s="27">
        <f t="shared" si="12"/>
        <v>1177.669</v>
      </c>
      <c r="R31" s="24">
        <f t="shared" si="13"/>
        <v>0</v>
      </c>
      <c r="S31" s="24">
        <f t="shared" si="6"/>
        <v>259.63</v>
      </c>
      <c r="T31" s="24">
        <f t="shared" si="7"/>
        <v>9.74</v>
      </c>
      <c r="U31" s="27">
        <f t="shared" si="8"/>
        <v>104.57</v>
      </c>
      <c r="V31" s="27">
        <f t="shared" si="14"/>
        <v>0</v>
      </c>
      <c r="W31" s="27">
        <f t="shared" si="9"/>
        <v>159</v>
      </c>
      <c r="X31" s="24">
        <f t="shared" si="15"/>
        <v>532.94</v>
      </c>
      <c r="Y31" s="24">
        <f t="shared" si="10"/>
        <v>1710.609</v>
      </c>
      <c r="Z31" s="24"/>
      <c r="AD31" s="127"/>
    </row>
    <row r="32" s="9" customFormat="1" ht="20" customHeight="1" spans="1:30">
      <c r="A32" s="23">
        <f t="shared" si="0"/>
        <v>29</v>
      </c>
      <c r="B32" s="39" t="s">
        <v>118</v>
      </c>
      <c r="C32" s="25" t="s">
        <v>129</v>
      </c>
      <c r="D32" s="24" t="s">
        <v>130</v>
      </c>
      <c r="E32" s="24">
        <v>3245.4</v>
      </c>
      <c r="F32" s="24">
        <f>VLOOKUP(C32,'[1]9月'!$B:$Q,16,0)</f>
        <v>3245.4</v>
      </c>
      <c r="G32" s="24">
        <v>3245.4</v>
      </c>
      <c r="H32" s="27">
        <v>5228.42</v>
      </c>
      <c r="I32" s="27"/>
      <c r="J32" s="27">
        <v>3180</v>
      </c>
      <c r="K32" s="34">
        <f t="shared" si="1"/>
        <v>58.4172</v>
      </c>
      <c r="L32" s="35">
        <f t="shared" si="2"/>
        <v>519.264</v>
      </c>
      <c r="M32" s="24">
        <f t="shared" si="3"/>
        <v>22.7178</v>
      </c>
      <c r="N32" s="27">
        <f t="shared" si="4"/>
        <v>418.27</v>
      </c>
      <c r="O32" s="27">
        <f t="shared" si="11"/>
        <v>0</v>
      </c>
      <c r="P32" s="27">
        <f t="shared" si="5"/>
        <v>159</v>
      </c>
      <c r="Q32" s="27">
        <f t="shared" si="12"/>
        <v>1177.669</v>
      </c>
      <c r="R32" s="24">
        <f t="shared" si="13"/>
        <v>0</v>
      </c>
      <c r="S32" s="24">
        <f t="shared" si="6"/>
        <v>259.63</v>
      </c>
      <c r="T32" s="24">
        <f t="shared" si="7"/>
        <v>9.74</v>
      </c>
      <c r="U32" s="27">
        <f t="shared" si="8"/>
        <v>104.57</v>
      </c>
      <c r="V32" s="27">
        <f t="shared" si="14"/>
        <v>0</v>
      </c>
      <c r="W32" s="27">
        <f t="shared" si="9"/>
        <v>159</v>
      </c>
      <c r="X32" s="24">
        <f t="shared" si="15"/>
        <v>532.94</v>
      </c>
      <c r="Y32" s="24">
        <f t="shared" si="10"/>
        <v>1710.609</v>
      </c>
      <c r="Z32" s="24"/>
      <c r="AD32" s="127"/>
    </row>
    <row r="33" s="9" customFormat="1" ht="20" customHeight="1" spans="1:30">
      <c r="A33" s="23">
        <f t="shared" si="0"/>
        <v>30</v>
      </c>
      <c r="B33" s="39" t="s">
        <v>118</v>
      </c>
      <c r="C33" s="25" t="s">
        <v>131</v>
      </c>
      <c r="D33" s="266" t="s">
        <v>132</v>
      </c>
      <c r="E33" s="24">
        <v>3245.4</v>
      </c>
      <c r="F33" s="24">
        <f>VLOOKUP(C33,'[1]9月'!$B:$Q,16,0)</f>
        <v>3245.4</v>
      </c>
      <c r="G33" s="24">
        <v>3245.4</v>
      </c>
      <c r="H33" s="27">
        <v>5228.42</v>
      </c>
      <c r="I33" s="27"/>
      <c r="J33" s="27">
        <v>3180</v>
      </c>
      <c r="K33" s="34">
        <f t="shared" si="1"/>
        <v>58.4172</v>
      </c>
      <c r="L33" s="35">
        <f t="shared" si="2"/>
        <v>519.264</v>
      </c>
      <c r="M33" s="24">
        <f t="shared" si="3"/>
        <v>22.7178</v>
      </c>
      <c r="N33" s="27">
        <f t="shared" si="4"/>
        <v>418.27</v>
      </c>
      <c r="O33" s="27">
        <f t="shared" si="11"/>
        <v>0</v>
      </c>
      <c r="P33" s="27">
        <f t="shared" si="5"/>
        <v>159</v>
      </c>
      <c r="Q33" s="27">
        <f t="shared" si="12"/>
        <v>1177.669</v>
      </c>
      <c r="R33" s="24">
        <f t="shared" si="13"/>
        <v>0</v>
      </c>
      <c r="S33" s="24">
        <f t="shared" si="6"/>
        <v>259.63</v>
      </c>
      <c r="T33" s="24">
        <f t="shared" si="7"/>
        <v>9.74</v>
      </c>
      <c r="U33" s="27">
        <f t="shared" si="8"/>
        <v>104.57</v>
      </c>
      <c r="V33" s="27">
        <f t="shared" si="14"/>
        <v>0</v>
      </c>
      <c r="W33" s="27">
        <f t="shared" si="9"/>
        <v>159</v>
      </c>
      <c r="X33" s="24">
        <f t="shared" si="15"/>
        <v>532.94</v>
      </c>
      <c r="Y33" s="24">
        <f t="shared" si="10"/>
        <v>1710.609</v>
      </c>
      <c r="Z33" s="24"/>
      <c r="AD33" s="127"/>
    </row>
    <row r="34" s="9" customFormat="1" ht="20" customHeight="1" spans="1:30">
      <c r="A34" s="23">
        <f t="shared" si="0"/>
        <v>31</v>
      </c>
      <c r="B34" s="39" t="s">
        <v>118</v>
      </c>
      <c r="C34" s="29" t="s">
        <v>133</v>
      </c>
      <c r="D34" s="30" t="s">
        <v>134</v>
      </c>
      <c r="E34" s="24">
        <v>3245.4</v>
      </c>
      <c r="F34" s="24">
        <f>VLOOKUP(C34,'[1]9月'!$B:$Q,16,0)</f>
        <v>3245.4</v>
      </c>
      <c r="G34" s="24">
        <v>3245.4</v>
      </c>
      <c r="H34" s="27">
        <v>5228.42</v>
      </c>
      <c r="I34" s="27"/>
      <c r="J34" s="27">
        <v>3180</v>
      </c>
      <c r="K34" s="34">
        <f t="shared" si="1"/>
        <v>58.4172</v>
      </c>
      <c r="L34" s="35">
        <f t="shared" si="2"/>
        <v>519.264</v>
      </c>
      <c r="M34" s="24">
        <f t="shared" si="3"/>
        <v>22.7178</v>
      </c>
      <c r="N34" s="27">
        <f t="shared" si="4"/>
        <v>418.27</v>
      </c>
      <c r="O34" s="27">
        <f t="shared" si="11"/>
        <v>0</v>
      </c>
      <c r="P34" s="27">
        <f t="shared" si="5"/>
        <v>159</v>
      </c>
      <c r="Q34" s="27">
        <f t="shared" si="12"/>
        <v>1177.669</v>
      </c>
      <c r="R34" s="24">
        <f t="shared" si="13"/>
        <v>0</v>
      </c>
      <c r="S34" s="24">
        <f t="shared" si="6"/>
        <v>259.63</v>
      </c>
      <c r="T34" s="24">
        <f t="shared" si="7"/>
        <v>9.74</v>
      </c>
      <c r="U34" s="27">
        <f t="shared" si="8"/>
        <v>104.57</v>
      </c>
      <c r="V34" s="27">
        <f t="shared" si="14"/>
        <v>0</v>
      </c>
      <c r="W34" s="27">
        <f t="shared" si="9"/>
        <v>159</v>
      </c>
      <c r="X34" s="24">
        <f t="shared" si="15"/>
        <v>532.94</v>
      </c>
      <c r="Y34" s="24">
        <f t="shared" si="10"/>
        <v>1710.609</v>
      </c>
      <c r="Z34" s="24"/>
      <c r="AD34" s="127"/>
    </row>
    <row r="35" s="9" customFormat="1" ht="20" customHeight="1" spans="1:30">
      <c r="A35" s="23">
        <f t="shared" si="0"/>
        <v>32</v>
      </c>
      <c r="B35" s="39" t="s">
        <v>118</v>
      </c>
      <c r="C35" s="29" t="s">
        <v>135</v>
      </c>
      <c r="D35" s="30" t="s">
        <v>136</v>
      </c>
      <c r="E35" s="24">
        <v>3245.4</v>
      </c>
      <c r="F35" s="24">
        <f>VLOOKUP(C35,'[1]9月'!$B:$Q,16,0)</f>
        <v>3245.4</v>
      </c>
      <c r="G35" s="24">
        <v>3245.4</v>
      </c>
      <c r="H35" s="27">
        <v>5228.42</v>
      </c>
      <c r="I35" s="27"/>
      <c r="J35" s="27">
        <v>3180</v>
      </c>
      <c r="K35" s="34">
        <f t="shared" si="1"/>
        <v>58.4172</v>
      </c>
      <c r="L35" s="35">
        <f t="shared" si="2"/>
        <v>519.264</v>
      </c>
      <c r="M35" s="24">
        <f t="shared" si="3"/>
        <v>22.7178</v>
      </c>
      <c r="N35" s="27">
        <f t="shared" si="4"/>
        <v>418.27</v>
      </c>
      <c r="O35" s="27">
        <f t="shared" si="11"/>
        <v>0</v>
      </c>
      <c r="P35" s="27">
        <f t="shared" si="5"/>
        <v>159</v>
      </c>
      <c r="Q35" s="27">
        <f t="shared" si="12"/>
        <v>1177.669</v>
      </c>
      <c r="R35" s="24">
        <f t="shared" si="13"/>
        <v>0</v>
      </c>
      <c r="S35" s="24">
        <f t="shared" si="6"/>
        <v>259.63</v>
      </c>
      <c r="T35" s="24">
        <f t="shared" si="7"/>
        <v>9.74</v>
      </c>
      <c r="U35" s="27">
        <f t="shared" si="8"/>
        <v>104.57</v>
      </c>
      <c r="V35" s="27">
        <f t="shared" si="14"/>
        <v>0</v>
      </c>
      <c r="W35" s="27">
        <f t="shared" si="9"/>
        <v>159</v>
      </c>
      <c r="X35" s="24">
        <f t="shared" si="15"/>
        <v>532.94</v>
      </c>
      <c r="Y35" s="24">
        <f t="shared" si="10"/>
        <v>1710.609</v>
      </c>
      <c r="Z35" s="24"/>
      <c r="AD35" s="127"/>
    </row>
    <row r="36" s="9" customFormat="1" ht="20" customHeight="1" spans="1:30">
      <c r="A36" s="23">
        <f t="shared" si="0"/>
        <v>33</v>
      </c>
      <c r="B36" s="39" t="s">
        <v>137</v>
      </c>
      <c r="C36" s="25" t="s">
        <v>138</v>
      </c>
      <c r="D36" s="24" t="s">
        <v>139</v>
      </c>
      <c r="E36" s="24">
        <v>3245.4</v>
      </c>
      <c r="F36" s="24">
        <f>VLOOKUP(C36,'[1]9月'!$B:$Q,16,0)</f>
        <v>3245.4</v>
      </c>
      <c r="G36" s="24">
        <v>3245.4</v>
      </c>
      <c r="H36" s="27">
        <v>5228.42</v>
      </c>
      <c r="I36" s="27"/>
      <c r="J36" s="27">
        <v>3180</v>
      </c>
      <c r="K36" s="34">
        <f t="shared" si="1"/>
        <v>58.4172</v>
      </c>
      <c r="L36" s="35">
        <f t="shared" si="2"/>
        <v>519.264</v>
      </c>
      <c r="M36" s="24">
        <f t="shared" si="3"/>
        <v>22.7178</v>
      </c>
      <c r="N36" s="27">
        <f t="shared" si="4"/>
        <v>418.27</v>
      </c>
      <c r="O36" s="27">
        <f t="shared" si="11"/>
        <v>0</v>
      </c>
      <c r="P36" s="27">
        <f t="shared" si="5"/>
        <v>159</v>
      </c>
      <c r="Q36" s="27">
        <f t="shared" si="12"/>
        <v>1177.669</v>
      </c>
      <c r="R36" s="24">
        <f t="shared" si="13"/>
        <v>0</v>
      </c>
      <c r="S36" s="24">
        <f t="shared" si="6"/>
        <v>259.63</v>
      </c>
      <c r="T36" s="24">
        <f t="shared" si="7"/>
        <v>9.74</v>
      </c>
      <c r="U36" s="27">
        <f t="shared" si="8"/>
        <v>104.57</v>
      </c>
      <c r="V36" s="27">
        <f t="shared" si="14"/>
        <v>0</v>
      </c>
      <c r="W36" s="27">
        <f t="shared" si="9"/>
        <v>159</v>
      </c>
      <c r="X36" s="24">
        <f t="shared" si="15"/>
        <v>532.94</v>
      </c>
      <c r="Y36" s="24">
        <f t="shared" si="10"/>
        <v>1710.609</v>
      </c>
      <c r="Z36" s="24"/>
      <c r="AD36" s="127"/>
    </row>
    <row r="37" s="9" customFormat="1" ht="20" customHeight="1" spans="1:30">
      <c r="A37" s="23">
        <f t="shared" si="0"/>
        <v>34</v>
      </c>
      <c r="B37" s="39" t="s">
        <v>143</v>
      </c>
      <c r="C37" s="25" t="s">
        <v>144</v>
      </c>
      <c r="D37" s="24" t="s">
        <v>145</v>
      </c>
      <c r="E37" s="24">
        <v>3245.4</v>
      </c>
      <c r="F37" s="24">
        <f>VLOOKUP(C37,'[1]9月'!$B:$Q,16,0)</f>
        <v>3245.4</v>
      </c>
      <c r="G37" s="24">
        <v>3245.4</v>
      </c>
      <c r="H37" s="27">
        <v>5228.42</v>
      </c>
      <c r="I37" s="27"/>
      <c r="J37" s="27">
        <v>3180</v>
      </c>
      <c r="K37" s="34">
        <f t="shared" si="1"/>
        <v>58.4172</v>
      </c>
      <c r="L37" s="35">
        <f t="shared" si="2"/>
        <v>519.264</v>
      </c>
      <c r="M37" s="24">
        <f t="shared" si="3"/>
        <v>22.7178</v>
      </c>
      <c r="N37" s="27">
        <f t="shared" si="4"/>
        <v>418.27</v>
      </c>
      <c r="O37" s="27">
        <f t="shared" si="11"/>
        <v>0</v>
      </c>
      <c r="P37" s="27">
        <f t="shared" si="5"/>
        <v>159</v>
      </c>
      <c r="Q37" s="27">
        <f t="shared" si="12"/>
        <v>1177.669</v>
      </c>
      <c r="R37" s="24">
        <f t="shared" si="13"/>
        <v>0</v>
      </c>
      <c r="S37" s="24">
        <f t="shared" si="6"/>
        <v>259.63</v>
      </c>
      <c r="T37" s="24">
        <f t="shared" si="7"/>
        <v>9.74</v>
      </c>
      <c r="U37" s="27">
        <f t="shared" si="8"/>
        <v>104.57</v>
      </c>
      <c r="V37" s="27">
        <f t="shared" si="14"/>
        <v>0</v>
      </c>
      <c r="W37" s="27">
        <f t="shared" si="9"/>
        <v>159</v>
      </c>
      <c r="X37" s="24">
        <f t="shared" si="15"/>
        <v>532.94</v>
      </c>
      <c r="Y37" s="24">
        <f t="shared" si="10"/>
        <v>1710.609</v>
      </c>
      <c r="Z37" s="24"/>
      <c r="AD37" s="127"/>
    </row>
    <row r="38" s="9" customFormat="1" ht="20" customHeight="1" spans="1:30">
      <c r="A38" s="23">
        <f t="shared" si="0"/>
        <v>35</v>
      </c>
      <c r="B38" s="39" t="s">
        <v>146</v>
      </c>
      <c r="C38" s="25" t="s">
        <v>147</v>
      </c>
      <c r="D38" s="24" t="s">
        <v>148</v>
      </c>
      <c r="E38" s="24">
        <v>3245.4</v>
      </c>
      <c r="F38" s="24">
        <f>VLOOKUP(C38,'[1]9月'!$B:$Q,16,0)</f>
        <v>3245.4</v>
      </c>
      <c r="G38" s="24">
        <v>3245.4</v>
      </c>
      <c r="H38" s="27">
        <v>5228.42</v>
      </c>
      <c r="I38" s="27"/>
      <c r="J38" s="27">
        <v>3180</v>
      </c>
      <c r="K38" s="34">
        <f t="shared" si="1"/>
        <v>58.4172</v>
      </c>
      <c r="L38" s="35">
        <f t="shared" si="2"/>
        <v>519.264</v>
      </c>
      <c r="M38" s="24">
        <f t="shared" si="3"/>
        <v>22.7178</v>
      </c>
      <c r="N38" s="27">
        <f t="shared" si="4"/>
        <v>418.27</v>
      </c>
      <c r="O38" s="27">
        <f t="shared" si="11"/>
        <v>0</v>
      </c>
      <c r="P38" s="27">
        <f t="shared" si="5"/>
        <v>159</v>
      </c>
      <c r="Q38" s="27">
        <f t="shared" si="12"/>
        <v>1177.669</v>
      </c>
      <c r="R38" s="24">
        <f t="shared" si="13"/>
        <v>0</v>
      </c>
      <c r="S38" s="24">
        <f t="shared" si="6"/>
        <v>259.63</v>
      </c>
      <c r="T38" s="24">
        <f t="shared" si="7"/>
        <v>9.74</v>
      </c>
      <c r="U38" s="27">
        <f t="shared" si="8"/>
        <v>104.57</v>
      </c>
      <c r="V38" s="27">
        <f t="shared" si="14"/>
        <v>0</v>
      </c>
      <c r="W38" s="27">
        <f t="shared" si="9"/>
        <v>159</v>
      </c>
      <c r="X38" s="24">
        <f t="shared" si="15"/>
        <v>532.94</v>
      </c>
      <c r="Y38" s="24">
        <f t="shared" si="10"/>
        <v>1710.609</v>
      </c>
      <c r="Z38" s="24"/>
      <c r="AD38" s="127"/>
    </row>
    <row r="39" s="9" customFormat="1" ht="20" customHeight="1" spans="1:30">
      <c r="A39" s="23">
        <f t="shared" si="0"/>
        <v>36</v>
      </c>
      <c r="B39" s="39" t="s">
        <v>146</v>
      </c>
      <c r="C39" s="29" t="s">
        <v>149</v>
      </c>
      <c r="D39" s="267" t="s">
        <v>150</v>
      </c>
      <c r="E39" s="24">
        <v>3245.4</v>
      </c>
      <c r="F39" s="24">
        <f>VLOOKUP(C39,'[1]9月'!$B:$Q,16,0)</f>
        <v>3245.4</v>
      </c>
      <c r="G39" s="24">
        <v>3245.4</v>
      </c>
      <c r="H39" s="27">
        <v>5228.42</v>
      </c>
      <c r="I39" s="27"/>
      <c r="J39" s="27">
        <v>3180</v>
      </c>
      <c r="K39" s="34">
        <f t="shared" si="1"/>
        <v>58.4172</v>
      </c>
      <c r="L39" s="35">
        <f t="shared" si="2"/>
        <v>519.264</v>
      </c>
      <c r="M39" s="24">
        <f t="shared" si="3"/>
        <v>22.7178</v>
      </c>
      <c r="N39" s="27">
        <f t="shared" si="4"/>
        <v>418.27</v>
      </c>
      <c r="O39" s="27">
        <f t="shared" si="11"/>
        <v>0</v>
      </c>
      <c r="P39" s="27">
        <f t="shared" si="5"/>
        <v>159</v>
      </c>
      <c r="Q39" s="27">
        <f t="shared" si="12"/>
        <v>1177.669</v>
      </c>
      <c r="R39" s="24">
        <f t="shared" si="13"/>
        <v>0</v>
      </c>
      <c r="S39" s="24">
        <f t="shared" si="6"/>
        <v>259.63</v>
      </c>
      <c r="T39" s="24">
        <f t="shared" si="7"/>
        <v>9.74</v>
      </c>
      <c r="U39" s="27">
        <f t="shared" si="8"/>
        <v>104.57</v>
      </c>
      <c r="V39" s="27">
        <f t="shared" si="14"/>
        <v>0</v>
      </c>
      <c r="W39" s="27">
        <f t="shared" si="9"/>
        <v>159</v>
      </c>
      <c r="X39" s="24">
        <f t="shared" si="15"/>
        <v>532.94</v>
      </c>
      <c r="Y39" s="24">
        <f t="shared" si="10"/>
        <v>1710.609</v>
      </c>
      <c r="Z39" s="24"/>
      <c r="AD39" s="127"/>
    </row>
    <row r="40" s="9" customFormat="1" ht="20" customHeight="1" spans="1:30">
      <c r="A40" s="23">
        <f t="shared" si="0"/>
        <v>37</v>
      </c>
      <c r="B40" s="39" t="s">
        <v>146</v>
      </c>
      <c r="C40" s="29" t="s">
        <v>151</v>
      </c>
      <c r="D40" s="267" t="s">
        <v>152</v>
      </c>
      <c r="E40" s="24">
        <v>3245.4</v>
      </c>
      <c r="F40" s="24">
        <f>VLOOKUP(C40,'[1]9月'!$B:$Q,16,0)</f>
        <v>3245.4</v>
      </c>
      <c r="G40" s="24">
        <v>3245.4</v>
      </c>
      <c r="H40" s="27">
        <v>5228.42</v>
      </c>
      <c r="I40" s="27"/>
      <c r="J40" s="27">
        <v>3180</v>
      </c>
      <c r="K40" s="34">
        <f t="shared" si="1"/>
        <v>58.4172</v>
      </c>
      <c r="L40" s="35">
        <f t="shared" si="2"/>
        <v>519.264</v>
      </c>
      <c r="M40" s="24">
        <f t="shared" si="3"/>
        <v>22.7178</v>
      </c>
      <c r="N40" s="27">
        <f t="shared" si="4"/>
        <v>418.27</v>
      </c>
      <c r="O40" s="27">
        <f t="shared" si="11"/>
        <v>0</v>
      </c>
      <c r="P40" s="27">
        <f t="shared" si="5"/>
        <v>159</v>
      </c>
      <c r="Q40" s="27">
        <f t="shared" si="12"/>
        <v>1177.669</v>
      </c>
      <c r="R40" s="24">
        <f t="shared" si="13"/>
        <v>0</v>
      </c>
      <c r="S40" s="24">
        <f t="shared" si="6"/>
        <v>259.63</v>
      </c>
      <c r="T40" s="24">
        <f t="shared" si="7"/>
        <v>9.74</v>
      </c>
      <c r="U40" s="27">
        <f t="shared" si="8"/>
        <v>104.57</v>
      </c>
      <c r="V40" s="27">
        <f t="shared" si="14"/>
        <v>0</v>
      </c>
      <c r="W40" s="27">
        <f t="shared" si="9"/>
        <v>159</v>
      </c>
      <c r="X40" s="24">
        <f t="shared" si="15"/>
        <v>532.94</v>
      </c>
      <c r="Y40" s="24">
        <f t="shared" si="10"/>
        <v>1710.609</v>
      </c>
      <c r="Z40" s="24"/>
      <c r="AD40" s="127"/>
    </row>
    <row r="41" s="9" customFormat="1" ht="20" customHeight="1" spans="1:30">
      <c r="A41" s="23">
        <f t="shared" si="0"/>
        <v>38</v>
      </c>
      <c r="B41" s="39" t="s">
        <v>146</v>
      </c>
      <c r="C41" s="29" t="s">
        <v>153</v>
      </c>
      <c r="D41" s="267" t="s">
        <v>154</v>
      </c>
      <c r="E41" s="24">
        <v>3245.4</v>
      </c>
      <c r="F41" s="24">
        <f>VLOOKUP(C41,'[1]9月'!$B:$Q,16,0)</f>
        <v>3245.4</v>
      </c>
      <c r="G41" s="24">
        <v>3245.4</v>
      </c>
      <c r="H41" s="27">
        <v>5228.42</v>
      </c>
      <c r="I41" s="27"/>
      <c r="J41" s="27">
        <v>3180</v>
      </c>
      <c r="K41" s="34">
        <f t="shared" si="1"/>
        <v>58.4172</v>
      </c>
      <c r="L41" s="35">
        <f t="shared" si="2"/>
        <v>519.264</v>
      </c>
      <c r="M41" s="24">
        <f t="shared" si="3"/>
        <v>22.7178</v>
      </c>
      <c r="N41" s="27">
        <f t="shared" si="4"/>
        <v>418.27</v>
      </c>
      <c r="O41" s="27">
        <f t="shared" si="11"/>
        <v>0</v>
      </c>
      <c r="P41" s="27">
        <f t="shared" si="5"/>
        <v>159</v>
      </c>
      <c r="Q41" s="27">
        <f t="shared" si="12"/>
        <v>1177.669</v>
      </c>
      <c r="R41" s="24">
        <f t="shared" si="13"/>
        <v>0</v>
      </c>
      <c r="S41" s="24">
        <f t="shared" si="6"/>
        <v>259.63</v>
      </c>
      <c r="T41" s="24">
        <f t="shared" si="7"/>
        <v>9.74</v>
      </c>
      <c r="U41" s="27">
        <f t="shared" si="8"/>
        <v>104.57</v>
      </c>
      <c r="V41" s="27">
        <f t="shared" si="14"/>
        <v>0</v>
      </c>
      <c r="W41" s="27">
        <f t="shared" si="9"/>
        <v>159</v>
      </c>
      <c r="X41" s="24">
        <f t="shared" si="15"/>
        <v>532.94</v>
      </c>
      <c r="Y41" s="24">
        <f t="shared" si="10"/>
        <v>1710.609</v>
      </c>
      <c r="Z41" s="24"/>
      <c r="AD41" s="127"/>
    </row>
    <row r="42" s="9" customFormat="1" ht="20" customHeight="1" spans="1:30">
      <c r="A42" s="23">
        <f t="shared" si="0"/>
        <v>39</v>
      </c>
      <c r="B42" s="39" t="s">
        <v>146</v>
      </c>
      <c r="C42" s="29" t="s">
        <v>155</v>
      </c>
      <c r="D42" s="267" t="s">
        <v>156</v>
      </c>
      <c r="E42" s="24">
        <v>3245.4</v>
      </c>
      <c r="F42" s="24">
        <f>VLOOKUP(C42,'[1]9月'!$B:$Q,16,0)</f>
        <v>3245.4</v>
      </c>
      <c r="G42" s="24">
        <v>3245.4</v>
      </c>
      <c r="H42" s="27">
        <v>5228.42</v>
      </c>
      <c r="I42" s="27"/>
      <c r="J42" s="27">
        <v>3180</v>
      </c>
      <c r="K42" s="34">
        <f t="shared" si="1"/>
        <v>58.4172</v>
      </c>
      <c r="L42" s="35">
        <f t="shared" si="2"/>
        <v>519.264</v>
      </c>
      <c r="M42" s="24">
        <f t="shared" si="3"/>
        <v>22.7178</v>
      </c>
      <c r="N42" s="27">
        <f t="shared" si="4"/>
        <v>418.27</v>
      </c>
      <c r="O42" s="27">
        <f t="shared" si="11"/>
        <v>0</v>
      </c>
      <c r="P42" s="27">
        <f t="shared" si="5"/>
        <v>159</v>
      </c>
      <c r="Q42" s="27">
        <f t="shared" si="12"/>
        <v>1177.669</v>
      </c>
      <c r="R42" s="24">
        <f t="shared" si="13"/>
        <v>0</v>
      </c>
      <c r="S42" s="24">
        <f t="shared" si="6"/>
        <v>259.63</v>
      </c>
      <c r="T42" s="24">
        <f t="shared" si="7"/>
        <v>9.74</v>
      </c>
      <c r="U42" s="27">
        <f t="shared" si="8"/>
        <v>104.57</v>
      </c>
      <c r="V42" s="27">
        <f t="shared" si="14"/>
        <v>0</v>
      </c>
      <c r="W42" s="27">
        <f t="shared" si="9"/>
        <v>159</v>
      </c>
      <c r="X42" s="24">
        <f t="shared" si="15"/>
        <v>532.94</v>
      </c>
      <c r="Y42" s="24">
        <f t="shared" si="10"/>
        <v>1710.609</v>
      </c>
      <c r="Z42" s="24"/>
      <c r="AD42" s="127"/>
    </row>
    <row r="43" s="9" customFormat="1" ht="20" customHeight="1" spans="1:30">
      <c r="A43" s="23">
        <f t="shared" si="0"/>
        <v>40</v>
      </c>
      <c r="B43" s="39" t="s">
        <v>157</v>
      </c>
      <c r="C43" s="25" t="s">
        <v>158</v>
      </c>
      <c r="D43" s="24" t="s">
        <v>159</v>
      </c>
      <c r="E43" s="24">
        <v>3245.4</v>
      </c>
      <c r="F43" s="24">
        <f>VLOOKUP(C43,'[1]9月'!$B:$Q,16,0)</f>
        <v>3245.4</v>
      </c>
      <c r="G43" s="24">
        <v>3245.4</v>
      </c>
      <c r="H43" s="27">
        <v>5228.42</v>
      </c>
      <c r="I43" s="27"/>
      <c r="J43" s="27">
        <v>0</v>
      </c>
      <c r="K43" s="34">
        <f t="shared" si="1"/>
        <v>58.4172</v>
      </c>
      <c r="L43" s="35">
        <f t="shared" si="2"/>
        <v>519.264</v>
      </c>
      <c r="M43" s="24">
        <f t="shared" si="3"/>
        <v>22.7178</v>
      </c>
      <c r="N43" s="27">
        <f t="shared" si="4"/>
        <v>418.27</v>
      </c>
      <c r="O43" s="27">
        <f t="shared" si="11"/>
        <v>0</v>
      </c>
      <c r="P43" s="27">
        <f t="shared" si="5"/>
        <v>0</v>
      </c>
      <c r="Q43" s="27">
        <f t="shared" si="12"/>
        <v>1018.669</v>
      </c>
      <c r="R43" s="24">
        <f t="shared" si="13"/>
        <v>0</v>
      </c>
      <c r="S43" s="24">
        <f t="shared" si="6"/>
        <v>259.63</v>
      </c>
      <c r="T43" s="24">
        <f t="shared" si="7"/>
        <v>9.74</v>
      </c>
      <c r="U43" s="27">
        <f t="shared" si="8"/>
        <v>104.57</v>
      </c>
      <c r="V43" s="27">
        <f t="shared" si="14"/>
        <v>0</v>
      </c>
      <c r="W43" s="27">
        <f t="shared" si="9"/>
        <v>0</v>
      </c>
      <c r="X43" s="24">
        <f t="shared" si="15"/>
        <v>373.94</v>
      </c>
      <c r="Y43" s="24">
        <f t="shared" si="10"/>
        <v>1392.609</v>
      </c>
      <c r="Z43" s="24"/>
      <c r="AD43" s="127"/>
    </row>
    <row r="44" s="9" customFormat="1" ht="20" customHeight="1" spans="1:30">
      <c r="A44" s="23">
        <f t="shared" si="0"/>
        <v>41</v>
      </c>
      <c r="B44" s="39" t="s">
        <v>157</v>
      </c>
      <c r="C44" s="25" t="s">
        <v>160</v>
      </c>
      <c r="D44" s="24" t="s">
        <v>161</v>
      </c>
      <c r="E44" s="24">
        <v>3245.4</v>
      </c>
      <c r="F44" s="24">
        <f>VLOOKUP(C44,'[1]9月'!$B:$Q,16,0)</f>
        <v>3245.4</v>
      </c>
      <c r="G44" s="24">
        <v>3245.4</v>
      </c>
      <c r="H44" s="27">
        <v>5228.42</v>
      </c>
      <c r="I44" s="27"/>
      <c r="J44" s="27">
        <v>3180</v>
      </c>
      <c r="K44" s="34">
        <f t="shared" si="1"/>
        <v>58.4172</v>
      </c>
      <c r="L44" s="35">
        <f t="shared" si="2"/>
        <v>519.264</v>
      </c>
      <c r="M44" s="24">
        <f t="shared" si="3"/>
        <v>22.7178</v>
      </c>
      <c r="N44" s="27">
        <f t="shared" si="4"/>
        <v>418.27</v>
      </c>
      <c r="O44" s="27">
        <f t="shared" si="11"/>
        <v>0</v>
      </c>
      <c r="P44" s="27">
        <f t="shared" si="5"/>
        <v>159</v>
      </c>
      <c r="Q44" s="27">
        <f t="shared" si="12"/>
        <v>1177.669</v>
      </c>
      <c r="R44" s="24">
        <f t="shared" si="13"/>
        <v>0</v>
      </c>
      <c r="S44" s="24">
        <f t="shared" si="6"/>
        <v>259.63</v>
      </c>
      <c r="T44" s="24">
        <f t="shared" si="7"/>
        <v>9.74</v>
      </c>
      <c r="U44" s="27">
        <f t="shared" si="8"/>
        <v>104.57</v>
      </c>
      <c r="V44" s="27">
        <f t="shared" si="14"/>
        <v>0</v>
      </c>
      <c r="W44" s="27">
        <f t="shared" si="9"/>
        <v>159</v>
      </c>
      <c r="X44" s="24">
        <f t="shared" si="15"/>
        <v>532.94</v>
      </c>
      <c r="Y44" s="24">
        <f t="shared" si="10"/>
        <v>1710.609</v>
      </c>
      <c r="Z44" s="24"/>
      <c r="AD44" s="127"/>
    </row>
    <row r="45" s="9" customFormat="1" ht="20" customHeight="1" spans="1:30">
      <c r="A45" s="23">
        <f t="shared" si="0"/>
        <v>42</v>
      </c>
      <c r="B45" s="39" t="s">
        <v>157</v>
      </c>
      <c r="C45" s="25" t="s">
        <v>162</v>
      </c>
      <c r="D45" s="24" t="s">
        <v>163</v>
      </c>
      <c r="E45" s="24">
        <v>3245.4</v>
      </c>
      <c r="F45" s="24">
        <f>VLOOKUP(C45,'[1]9月'!$B:$Q,16,0)</f>
        <v>3245.4</v>
      </c>
      <c r="G45" s="24">
        <v>3245.4</v>
      </c>
      <c r="H45" s="27">
        <v>5228.42</v>
      </c>
      <c r="I45" s="27"/>
      <c r="J45" s="27">
        <v>3180</v>
      </c>
      <c r="K45" s="34">
        <f t="shared" si="1"/>
        <v>58.4172</v>
      </c>
      <c r="L45" s="35">
        <f t="shared" si="2"/>
        <v>519.264</v>
      </c>
      <c r="M45" s="24">
        <f t="shared" si="3"/>
        <v>22.7178</v>
      </c>
      <c r="N45" s="27">
        <f t="shared" si="4"/>
        <v>418.27</v>
      </c>
      <c r="O45" s="27">
        <f t="shared" si="11"/>
        <v>0</v>
      </c>
      <c r="P45" s="27">
        <f t="shared" si="5"/>
        <v>159</v>
      </c>
      <c r="Q45" s="27">
        <f t="shared" si="12"/>
        <v>1177.669</v>
      </c>
      <c r="R45" s="24">
        <f t="shared" si="13"/>
        <v>0</v>
      </c>
      <c r="S45" s="24">
        <f t="shared" si="6"/>
        <v>259.63</v>
      </c>
      <c r="T45" s="24">
        <f t="shared" si="7"/>
        <v>9.74</v>
      </c>
      <c r="U45" s="27">
        <f t="shared" si="8"/>
        <v>104.57</v>
      </c>
      <c r="V45" s="27">
        <f t="shared" si="14"/>
        <v>0</v>
      </c>
      <c r="W45" s="27">
        <f t="shared" si="9"/>
        <v>159</v>
      </c>
      <c r="X45" s="24">
        <f t="shared" si="15"/>
        <v>532.94</v>
      </c>
      <c r="Y45" s="24">
        <f t="shared" si="10"/>
        <v>1710.609</v>
      </c>
      <c r="Z45" s="24"/>
      <c r="AD45" s="127"/>
    </row>
    <row r="46" s="9" customFormat="1" ht="20" customHeight="1" spans="1:30">
      <c r="A46" s="23">
        <f t="shared" si="0"/>
        <v>43</v>
      </c>
      <c r="B46" s="39" t="s">
        <v>157</v>
      </c>
      <c r="C46" s="25" t="s">
        <v>164</v>
      </c>
      <c r="D46" s="24" t="s">
        <v>165</v>
      </c>
      <c r="E46" s="24">
        <v>3245.4</v>
      </c>
      <c r="F46" s="24">
        <f>VLOOKUP(C46,'[1]9月'!$B:$Q,16,0)</f>
        <v>3245.4</v>
      </c>
      <c r="G46" s="24">
        <v>3245.4</v>
      </c>
      <c r="H46" s="27">
        <v>5228.42</v>
      </c>
      <c r="I46" s="27"/>
      <c r="J46" s="27">
        <v>3180</v>
      </c>
      <c r="K46" s="34">
        <f t="shared" si="1"/>
        <v>58.4172</v>
      </c>
      <c r="L46" s="35">
        <f t="shared" si="2"/>
        <v>519.264</v>
      </c>
      <c r="M46" s="24">
        <f t="shared" si="3"/>
        <v>22.7178</v>
      </c>
      <c r="N46" s="27">
        <f t="shared" si="4"/>
        <v>418.27</v>
      </c>
      <c r="O46" s="27">
        <f t="shared" si="11"/>
        <v>0</v>
      </c>
      <c r="P46" s="27">
        <f t="shared" si="5"/>
        <v>159</v>
      </c>
      <c r="Q46" s="27">
        <f t="shared" si="12"/>
        <v>1177.669</v>
      </c>
      <c r="R46" s="24">
        <f t="shared" si="13"/>
        <v>0</v>
      </c>
      <c r="S46" s="24">
        <f t="shared" si="6"/>
        <v>259.63</v>
      </c>
      <c r="T46" s="24">
        <f t="shared" si="7"/>
        <v>9.74</v>
      </c>
      <c r="U46" s="27">
        <f t="shared" si="8"/>
        <v>104.57</v>
      </c>
      <c r="V46" s="27">
        <f t="shared" si="14"/>
        <v>0</v>
      </c>
      <c r="W46" s="27">
        <f t="shared" si="9"/>
        <v>159</v>
      </c>
      <c r="X46" s="24">
        <f t="shared" si="15"/>
        <v>532.94</v>
      </c>
      <c r="Y46" s="24">
        <f t="shared" si="10"/>
        <v>1710.609</v>
      </c>
      <c r="Z46" s="24"/>
      <c r="AD46" s="127"/>
    </row>
    <row r="47" s="9" customFormat="1" ht="20" customHeight="1" spans="1:30">
      <c r="A47" s="23">
        <f t="shared" si="0"/>
        <v>44</v>
      </c>
      <c r="B47" s="39" t="s">
        <v>157</v>
      </c>
      <c r="C47" s="25" t="s">
        <v>166</v>
      </c>
      <c r="D47" s="24" t="s">
        <v>167</v>
      </c>
      <c r="E47" s="24">
        <v>3245.4</v>
      </c>
      <c r="F47" s="24">
        <f>VLOOKUP(C47,'[1]9月'!$B:$Q,16,0)</f>
        <v>3245.4</v>
      </c>
      <c r="G47" s="24">
        <v>3245.4</v>
      </c>
      <c r="H47" s="27">
        <v>5228.42</v>
      </c>
      <c r="I47" s="27"/>
      <c r="J47" s="27">
        <v>3180</v>
      </c>
      <c r="K47" s="34">
        <f t="shared" si="1"/>
        <v>58.4172</v>
      </c>
      <c r="L47" s="35">
        <f t="shared" si="2"/>
        <v>519.264</v>
      </c>
      <c r="M47" s="24">
        <f t="shared" si="3"/>
        <v>22.7178</v>
      </c>
      <c r="N47" s="27">
        <f t="shared" si="4"/>
        <v>418.27</v>
      </c>
      <c r="O47" s="27">
        <f t="shared" si="11"/>
        <v>0</v>
      </c>
      <c r="P47" s="27">
        <f t="shared" si="5"/>
        <v>159</v>
      </c>
      <c r="Q47" s="27">
        <f t="shared" si="12"/>
        <v>1177.669</v>
      </c>
      <c r="R47" s="24">
        <f t="shared" si="13"/>
        <v>0</v>
      </c>
      <c r="S47" s="24">
        <f t="shared" si="6"/>
        <v>259.63</v>
      </c>
      <c r="T47" s="24">
        <f t="shared" si="7"/>
        <v>9.74</v>
      </c>
      <c r="U47" s="27">
        <f t="shared" si="8"/>
        <v>104.57</v>
      </c>
      <c r="V47" s="27">
        <f t="shared" si="14"/>
        <v>0</v>
      </c>
      <c r="W47" s="27">
        <f t="shared" si="9"/>
        <v>159</v>
      </c>
      <c r="X47" s="24">
        <f t="shared" si="15"/>
        <v>532.94</v>
      </c>
      <c r="Y47" s="24">
        <f t="shared" si="10"/>
        <v>1710.609</v>
      </c>
      <c r="Z47" s="24"/>
      <c r="AD47" s="127"/>
    </row>
    <row r="48" s="9" customFormat="1" ht="20" customHeight="1" spans="1:30">
      <c r="A48" s="23">
        <f t="shared" si="0"/>
        <v>45</v>
      </c>
      <c r="B48" s="39" t="s">
        <v>157</v>
      </c>
      <c r="C48" s="29" t="s">
        <v>168</v>
      </c>
      <c r="D48" s="28" t="s">
        <v>169</v>
      </c>
      <c r="E48" s="24">
        <v>3245.4</v>
      </c>
      <c r="F48" s="24">
        <f>VLOOKUP(C48,'[1]9月'!$B:$Q,16,0)</f>
        <v>3245.4</v>
      </c>
      <c r="G48" s="24">
        <v>3245.4</v>
      </c>
      <c r="H48" s="27">
        <v>5228.42</v>
      </c>
      <c r="I48" s="27"/>
      <c r="J48" s="27">
        <v>3180</v>
      </c>
      <c r="K48" s="34">
        <f t="shared" si="1"/>
        <v>58.4172</v>
      </c>
      <c r="L48" s="35">
        <f t="shared" si="2"/>
        <v>519.264</v>
      </c>
      <c r="M48" s="24">
        <f t="shared" si="3"/>
        <v>22.7178</v>
      </c>
      <c r="N48" s="27">
        <f t="shared" si="4"/>
        <v>418.27</v>
      </c>
      <c r="O48" s="27">
        <f t="shared" si="11"/>
        <v>0</v>
      </c>
      <c r="P48" s="27">
        <f t="shared" si="5"/>
        <v>159</v>
      </c>
      <c r="Q48" s="27">
        <f t="shared" si="12"/>
        <v>1177.669</v>
      </c>
      <c r="R48" s="24">
        <f t="shared" si="13"/>
        <v>0</v>
      </c>
      <c r="S48" s="24">
        <f t="shared" si="6"/>
        <v>259.63</v>
      </c>
      <c r="T48" s="24">
        <f t="shared" si="7"/>
        <v>9.74</v>
      </c>
      <c r="U48" s="27">
        <f t="shared" si="8"/>
        <v>104.57</v>
      </c>
      <c r="V48" s="27">
        <f t="shared" si="14"/>
        <v>0</v>
      </c>
      <c r="W48" s="27">
        <f t="shared" si="9"/>
        <v>159</v>
      </c>
      <c r="X48" s="24">
        <f t="shared" si="15"/>
        <v>532.94</v>
      </c>
      <c r="Y48" s="24">
        <f t="shared" si="10"/>
        <v>1710.609</v>
      </c>
      <c r="Z48" s="24"/>
      <c r="AD48" s="127"/>
    </row>
    <row r="49" s="9" customFormat="1" ht="20" customHeight="1" spans="1:30">
      <c r="A49" s="23">
        <f t="shared" si="0"/>
        <v>46</v>
      </c>
      <c r="B49" s="39" t="s">
        <v>71</v>
      </c>
      <c r="C49" s="25" t="s">
        <v>170</v>
      </c>
      <c r="D49" s="24" t="s">
        <v>171</v>
      </c>
      <c r="E49" s="24">
        <v>3245.4</v>
      </c>
      <c r="F49" s="24">
        <f>VLOOKUP(C49,'[1]9月'!$B:$Q,16,0)</f>
        <v>3245.4</v>
      </c>
      <c r="G49" s="24">
        <v>3245.4</v>
      </c>
      <c r="H49" s="27">
        <v>5228.42</v>
      </c>
      <c r="I49" s="27"/>
      <c r="J49" s="27">
        <v>3180</v>
      </c>
      <c r="K49" s="34">
        <f t="shared" si="1"/>
        <v>58.4172</v>
      </c>
      <c r="L49" s="35">
        <f t="shared" si="2"/>
        <v>519.264</v>
      </c>
      <c r="M49" s="24">
        <f t="shared" si="3"/>
        <v>22.7178</v>
      </c>
      <c r="N49" s="27">
        <f t="shared" si="4"/>
        <v>418.27</v>
      </c>
      <c r="O49" s="27">
        <f t="shared" si="11"/>
        <v>0</v>
      </c>
      <c r="P49" s="27">
        <f t="shared" si="5"/>
        <v>159</v>
      </c>
      <c r="Q49" s="27">
        <f t="shared" si="12"/>
        <v>1177.669</v>
      </c>
      <c r="R49" s="24">
        <f t="shared" si="13"/>
        <v>0</v>
      </c>
      <c r="S49" s="24">
        <f t="shared" si="6"/>
        <v>259.63</v>
      </c>
      <c r="T49" s="24">
        <f t="shared" si="7"/>
        <v>9.74</v>
      </c>
      <c r="U49" s="27">
        <f t="shared" si="8"/>
        <v>104.57</v>
      </c>
      <c r="V49" s="27">
        <f t="shared" si="14"/>
        <v>0</v>
      </c>
      <c r="W49" s="27">
        <f t="shared" si="9"/>
        <v>159</v>
      </c>
      <c r="X49" s="24">
        <f t="shared" si="15"/>
        <v>532.94</v>
      </c>
      <c r="Y49" s="24">
        <f t="shared" si="10"/>
        <v>1710.609</v>
      </c>
      <c r="Z49" s="24"/>
      <c r="AD49" s="127"/>
    </row>
    <row r="50" s="9" customFormat="1" ht="20" customHeight="1" spans="1:30">
      <c r="A50" s="23">
        <f t="shared" si="0"/>
        <v>47</v>
      </c>
      <c r="B50" s="39" t="s">
        <v>172</v>
      </c>
      <c r="C50" s="25" t="s">
        <v>173</v>
      </c>
      <c r="D50" s="24" t="s">
        <v>174</v>
      </c>
      <c r="E50" s="24">
        <v>3820</v>
      </c>
      <c r="F50" s="24">
        <f>VLOOKUP(C50,'[1]9月'!$B:$Q,16,0)</f>
        <v>3820</v>
      </c>
      <c r="G50" s="24">
        <v>3820</v>
      </c>
      <c r="H50" s="27">
        <v>5228.42</v>
      </c>
      <c r="I50" s="27"/>
      <c r="J50" s="27">
        <v>3180</v>
      </c>
      <c r="K50" s="34">
        <f t="shared" si="1"/>
        <v>68.76</v>
      </c>
      <c r="L50" s="35">
        <f t="shared" si="2"/>
        <v>611.2</v>
      </c>
      <c r="M50" s="24">
        <f t="shared" si="3"/>
        <v>26.74</v>
      </c>
      <c r="N50" s="27">
        <f t="shared" si="4"/>
        <v>418.27</v>
      </c>
      <c r="O50" s="27">
        <f t="shared" si="11"/>
        <v>0</v>
      </c>
      <c r="P50" s="27">
        <f t="shared" si="5"/>
        <v>159</v>
      </c>
      <c r="Q50" s="27">
        <f t="shared" si="12"/>
        <v>1283.97</v>
      </c>
      <c r="R50" s="24">
        <f t="shared" si="13"/>
        <v>0</v>
      </c>
      <c r="S50" s="24">
        <f t="shared" si="6"/>
        <v>305.6</v>
      </c>
      <c r="T50" s="24">
        <f t="shared" si="7"/>
        <v>11.46</v>
      </c>
      <c r="U50" s="27">
        <f t="shared" si="8"/>
        <v>104.57</v>
      </c>
      <c r="V50" s="27">
        <f t="shared" si="14"/>
        <v>0</v>
      </c>
      <c r="W50" s="27">
        <f t="shared" si="9"/>
        <v>159</v>
      </c>
      <c r="X50" s="24">
        <f t="shared" si="15"/>
        <v>580.63</v>
      </c>
      <c r="Y50" s="24">
        <f t="shared" si="10"/>
        <v>1864.6</v>
      </c>
      <c r="Z50" s="24"/>
      <c r="AD50" s="127"/>
    </row>
    <row r="51" s="9" customFormat="1" ht="20" customHeight="1" spans="1:30">
      <c r="A51" s="23">
        <f t="shared" si="0"/>
        <v>48</v>
      </c>
      <c r="B51" s="39" t="s">
        <v>172</v>
      </c>
      <c r="C51" s="25" t="s">
        <v>175</v>
      </c>
      <c r="D51" s="24" t="s">
        <v>176</v>
      </c>
      <c r="E51" s="24">
        <v>3820</v>
      </c>
      <c r="F51" s="24">
        <f>VLOOKUP(C51,'[1]9月'!$B:$Q,16,0)</f>
        <v>3820</v>
      </c>
      <c r="G51" s="24">
        <v>3820</v>
      </c>
      <c r="H51" s="27">
        <v>5228.42</v>
      </c>
      <c r="I51" s="27"/>
      <c r="J51" s="27">
        <v>4180</v>
      </c>
      <c r="K51" s="34">
        <f t="shared" si="1"/>
        <v>68.76</v>
      </c>
      <c r="L51" s="35">
        <f t="shared" si="2"/>
        <v>611.2</v>
      </c>
      <c r="M51" s="24">
        <f t="shared" si="3"/>
        <v>26.74</v>
      </c>
      <c r="N51" s="27">
        <f t="shared" si="4"/>
        <v>418.27</v>
      </c>
      <c r="O51" s="27">
        <f t="shared" si="11"/>
        <v>0</v>
      </c>
      <c r="P51" s="27">
        <f t="shared" si="5"/>
        <v>209</v>
      </c>
      <c r="Q51" s="27">
        <f t="shared" si="12"/>
        <v>1333.97</v>
      </c>
      <c r="R51" s="24">
        <f t="shared" si="13"/>
        <v>0</v>
      </c>
      <c r="S51" s="24">
        <f t="shared" si="6"/>
        <v>305.6</v>
      </c>
      <c r="T51" s="24">
        <f t="shared" si="7"/>
        <v>11.46</v>
      </c>
      <c r="U51" s="27">
        <f t="shared" si="8"/>
        <v>104.57</v>
      </c>
      <c r="V51" s="27">
        <f t="shared" si="14"/>
        <v>0</v>
      </c>
      <c r="W51" s="27">
        <f t="shared" si="9"/>
        <v>209</v>
      </c>
      <c r="X51" s="24">
        <f t="shared" si="15"/>
        <v>630.63</v>
      </c>
      <c r="Y51" s="24">
        <f t="shared" si="10"/>
        <v>1964.6</v>
      </c>
      <c r="Z51" s="24"/>
      <c r="AD51" s="127"/>
    </row>
    <row r="52" s="9" customFormat="1" ht="20" customHeight="1" spans="1:30">
      <c r="A52" s="23">
        <f t="shared" si="0"/>
        <v>49</v>
      </c>
      <c r="B52" s="39" t="s">
        <v>76</v>
      </c>
      <c r="C52" s="25" t="s">
        <v>177</v>
      </c>
      <c r="D52" s="24" t="s">
        <v>178</v>
      </c>
      <c r="E52" s="24">
        <v>3245.4</v>
      </c>
      <c r="F52" s="24">
        <f>VLOOKUP(C52,'[1]9月'!$B:$Q,16,0)</f>
        <v>3245.4</v>
      </c>
      <c r="G52" s="24">
        <v>3245.4</v>
      </c>
      <c r="H52" s="27">
        <v>5228.42</v>
      </c>
      <c r="I52" s="27"/>
      <c r="J52" s="27">
        <v>3180</v>
      </c>
      <c r="K52" s="34">
        <f t="shared" si="1"/>
        <v>58.4172</v>
      </c>
      <c r="L52" s="35">
        <f t="shared" si="2"/>
        <v>519.264</v>
      </c>
      <c r="M52" s="24">
        <f t="shared" si="3"/>
        <v>22.7178</v>
      </c>
      <c r="N52" s="27">
        <f t="shared" si="4"/>
        <v>418.27</v>
      </c>
      <c r="O52" s="27">
        <f t="shared" si="11"/>
        <v>0</v>
      </c>
      <c r="P52" s="27">
        <f t="shared" si="5"/>
        <v>159</v>
      </c>
      <c r="Q52" s="27">
        <f t="shared" si="12"/>
        <v>1177.669</v>
      </c>
      <c r="R52" s="24">
        <f t="shared" si="13"/>
        <v>0</v>
      </c>
      <c r="S52" s="24">
        <f t="shared" si="6"/>
        <v>259.63</v>
      </c>
      <c r="T52" s="24">
        <f t="shared" si="7"/>
        <v>9.74</v>
      </c>
      <c r="U52" s="27">
        <f t="shared" si="8"/>
        <v>104.57</v>
      </c>
      <c r="V52" s="27">
        <f t="shared" si="14"/>
        <v>0</v>
      </c>
      <c r="W52" s="27">
        <f t="shared" si="9"/>
        <v>159</v>
      </c>
      <c r="X52" s="24">
        <f t="shared" si="15"/>
        <v>532.94</v>
      </c>
      <c r="Y52" s="24">
        <f t="shared" si="10"/>
        <v>1710.609</v>
      </c>
      <c r="Z52" s="24"/>
      <c r="AD52" s="127"/>
    </row>
    <row r="53" s="9" customFormat="1" ht="20" customHeight="1" spans="1:30">
      <c r="A53" s="23">
        <f t="shared" si="0"/>
        <v>50</v>
      </c>
      <c r="B53" s="39" t="s">
        <v>172</v>
      </c>
      <c r="C53" s="25" t="s">
        <v>179</v>
      </c>
      <c r="D53" s="24" t="s">
        <v>180</v>
      </c>
      <c r="E53" s="24">
        <v>3245.4</v>
      </c>
      <c r="F53" s="24">
        <f>VLOOKUP(C53,'[1]9月'!$B:$Q,16,0)</f>
        <v>3245.4</v>
      </c>
      <c r="G53" s="24">
        <v>3245.4</v>
      </c>
      <c r="H53" s="27">
        <v>5228.42</v>
      </c>
      <c r="I53" s="27"/>
      <c r="J53" s="27">
        <v>3180</v>
      </c>
      <c r="K53" s="34">
        <f t="shared" si="1"/>
        <v>58.4172</v>
      </c>
      <c r="L53" s="35">
        <f t="shared" si="2"/>
        <v>519.264</v>
      </c>
      <c r="M53" s="24">
        <f t="shared" si="3"/>
        <v>22.7178</v>
      </c>
      <c r="N53" s="27">
        <f t="shared" si="4"/>
        <v>418.27</v>
      </c>
      <c r="O53" s="27">
        <f t="shared" si="11"/>
        <v>0</v>
      </c>
      <c r="P53" s="27">
        <f t="shared" si="5"/>
        <v>159</v>
      </c>
      <c r="Q53" s="27">
        <f t="shared" si="12"/>
        <v>1177.669</v>
      </c>
      <c r="R53" s="24">
        <f t="shared" si="13"/>
        <v>0</v>
      </c>
      <c r="S53" s="24">
        <f t="shared" si="6"/>
        <v>259.63</v>
      </c>
      <c r="T53" s="24">
        <f t="shared" si="7"/>
        <v>9.74</v>
      </c>
      <c r="U53" s="27">
        <f t="shared" si="8"/>
        <v>104.57</v>
      </c>
      <c r="V53" s="27">
        <f t="shared" si="14"/>
        <v>0</v>
      </c>
      <c r="W53" s="27">
        <f t="shared" si="9"/>
        <v>159</v>
      </c>
      <c r="X53" s="24">
        <f t="shared" si="15"/>
        <v>532.94</v>
      </c>
      <c r="Y53" s="24">
        <f t="shared" si="10"/>
        <v>1710.609</v>
      </c>
      <c r="Z53" s="24"/>
      <c r="AD53" s="127"/>
    </row>
    <row r="54" s="9" customFormat="1" ht="20" customHeight="1" spans="1:30">
      <c r="A54" s="23">
        <f t="shared" si="0"/>
        <v>51</v>
      </c>
      <c r="B54" s="39" t="s">
        <v>76</v>
      </c>
      <c r="C54" s="31" t="s">
        <v>181</v>
      </c>
      <c r="D54" s="24" t="s">
        <v>182</v>
      </c>
      <c r="E54" s="24">
        <v>3820</v>
      </c>
      <c r="F54" s="24">
        <f>VLOOKUP(C54,'[1]9月'!$B:$Q,16,0)</f>
        <v>3820</v>
      </c>
      <c r="G54" s="24">
        <v>3820</v>
      </c>
      <c r="H54" s="27">
        <v>5228.42</v>
      </c>
      <c r="I54" s="27"/>
      <c r="J54" s="27">
        <v>4180</v>
      </c>
      <c r="K54" s="34">
        <f t="shared" si="1"/>
        <v>68.76</v>
      </c>
      <c r="L54" s="35">
        <f t="shared" si="2"/>
        <v>611.2</v>
      </c>
      <c r="M54" s="24">
        <f t="shared" si="3"/>
        <v>26.74</v>
      </c>
      <c r="N54" s="27">
        <f t="shared" si="4"/>
        <v>418.27</v>
      </c>
      <c r="O54" s="27">
        <f t="shared" si="11"/>
        <v>0</v>
      </c>
      <c r="P54" s="27">
        <f t="shared" si="5"/>
        <v>209</v>
      </c>
      <c r="Q54" s="27">
        <f t="shared" si="12"/>
        <v>1333.97</v>
      </c>
      <c r="R54" s="24">
        <f t="shared" si="13"/>
        <v>0</v>
      </c>
      <c r="S54" s="24">
        <f t="shared" si="6"/>
        <v>305.6</v>
      </c>
      <c r="T54" s="24">
        <f t="shared" si="7"/>
        <v>11.46</v>
      </c>
      <c r="U54" s="27">
        <f t="shared" si="8"/>
        <v>104.57</v>
      </c>
      <c r="V54" s="27">
        <f t="shared" si="14"/>
        <v>0</v>
      </c>
      <c r="W54" s="27">
        <f t="shared" si="9"/>
        <v>209</v>
      </c>
      <c r="X54" s="24">
        <f t="shared" si="15"/>
        <v>630.63</v>
      </c>
      <c r="Y54" s="24">
        <f t="shared" si="10"/>
        <v>1964.6</v>
      </c>
      <c r="Z54" s="24"/>
      <c r="AD54" s="127"/>
    </row>
    <row r="55" s="9" customFormat="1" ht="20" customHeight="1" spans="1:30">
      <c r="A55" s="23">
        <f t="shared" si="0"/>
        <v>52</v>
      </c>
      <c r="B55" s="39" t="s">
        <v>76</v>
      </c>
      <c r="C55" s="29" t="s">
        <v>183</v>
      </c>
      <c r="D55" s="30" t="s">
        <v>184</v>
      </c>
      <c r="E55" s="24">
        <v>3245.4</v>
      </c>
      <c r="F55" s="24">
        <f>VLOOKUP(C55,'[1]9月'!$B:$Q,16,0)</f>
        <v>3245.4</v>
      </c>
      <c r="G55" s="24">
        <v>3245.4</v>
      </c>
      <c r="H55" s="27">
        <v>5228.42</v>
      </c>
      <c r="I55" s="27"/>
      <c r="J55" s="27">
        <v>3180</v>
      </c>
      <c r="K55" s="34">
        <f t="shared" si="1"/>
        <v>58.4172</v>
      </c>
      <c r="L55" s="35">
        <f t="shared" si="2"/>
        <v>519.264</v>
      </c>
      <c r="M55" s="24">
        <f t="shared" si="3"/>
        <v>22.7178</v>
      </c>
      <c r="N55" s="27">
        <f t="shared" si="4"/>
        <v>418.27</v>
      </c>
      <c r="O55" s="27">
        <f t="shared" si="11"/>
        <v>0</v>
      </c>
      <c r="P55" s="27">
        <f t="shared" si="5"/>
        <v>159</v>
      </c>
      <c r="Q55" s="27">
        <f t="shared" si="12"/>
        <v>1177.669</v>
      </c>
      <c r="R55" s="24">
        <f t="shared" si="13"/>
        <v>0</v>
      </c>
      <c r="S55" s="24">
        <f t="shared" si="6"/>
        <v>259.63</v>
      </c>
      <c r="T55" s="24">
        <f t="shared" si="7"/>
        <v>9.74</v>
      </c>
      <c r="U55" s="27">
        <f t="shared" si="8"/>
        <v>104.57</v>
      </c>
      <c r="V55" s="27">
        <f t="shared" si="14"/>
        <v>0</v>
      </c>
      <c r="W55" s="27">
        <f t="shared" si="9"/>
        <v>159</v>
      </c>
      <c r="X55" s="24">
        <f t="shared" si="15"/>
        <v>532.94</v>
      </c>
      <c r="Y55" s="24">
        <f t="shared" si="10"/>
        <v>1710.609</v>
      </c>
      <c r="Z55" s="24"/>
      <c r="AD55" s="127"/>
    </row>
    <row r="56" s="9" customFormat="1" ht="20" customHeight="1" spans="1:30">
      <c r="A56" s="23">
        <f t="shared" si="0"/>
        <v>53</v>
      </c>
      <c r="B56" s="39" t="s">
        <v>185</v>
      </c>
      <c r="C56" s="25" t="s">
        <v>186</v>
      </c>
      <c r="D56" s="24" t="s">
        <v>187</v>
      </c>
      <c r="E56" s="24">
        <v>3245.4</v>
      </c>
      <c r="F56" s="24">
        <f>VLOOKUP(C56,'[1]9月'!$B:$Q,16,0)</f>
        <v>3245.4</v>
      </c>
      <c r="G56" s="24">
        <v>3245.4</v>
      </c>
      <c r="H56" s="27">
        <v>5228.42</v>
      </c>
      <c r="I56" s="27"/>
      <c r="J56" s="27">
        <v>3180</v>
      </c>
      <c r="K56" s="34">
        <f t="shared" si="1"/>
        <v>58.4172</v>
      </c>
      <c r="L56" s="35">
        <f t="shared" si="2"/>
        <v>519.264</v>
      </c>
      <c r="M56" s="24">
        <f t="shared" si="3"/>
        <v>22.7178</v>
      </c>
      <c r="N56" s="27">
        <f t="shared" si="4"/>
        <v>418.27</v>
      </c>
      <c r="O56" s="27">
        <f t="shared" si="11"/>
        <v>0</v>
      </c>
      <c r="P56" s="27">
        <f t="shared" si="5"/>
        <v>159</v>
      </c>
      <c r="Q56" s="27">
        <f t="shared" si="12"/>
        <v>1177.669</v>
      </c>
      <c r="R56" s="24">
        <f t="shared" si="13"/>
        <v>0</v>
      </c>
      <c r="S56" s="24">
        <f t="shared" si="6"/>
        <v>259.63</v>
      </c>
      <c r="T56" s="24">
        <f t="shared" si="7"/>
        <v>9.74</v>
      </c>
      <c r="U56" s="27">
        <f t="shared" si="8"/>
        <v>104.57</v>
      </c>
      <c r="V56" s="27">
        <f t="shared" si="14"/>
        <v>0</v>
      </c>
      <c r="W56" s="27">
        <f t="shared" si="9"/>
        <v>159</v>
      </c>
      <c r="X56" s="24">
        <f t="shared" si="15"/>
        <v>532.94</v>
      </c>
      <c r="Y56" s="24">
        <f t="shared" si="10"/>
        <v>1710.609</v>
      </c>
      <c r="Z56" s="24"/>
      <c r="AD56" s="127"/>
    </row>
    <row r="57" s="9" customFormat="1" ht="20" customHeight="1" spans="1:30">
      <c r="A57" s="23">
        <f t="shared" si="0"/>
        <v>54</v>
      </c>
      <c r="B57" s="39" t="s">
        <v>76</v>
      </c>
      <c r="C57" s="25" t="s">
        <v>188</v>
      </c>
      <c r="D57" s="24" t="s">
        <v>189</v>
      </c>
      <c r="E57" s="24">
        <v>3245.4</v>
      </c>
      <c r="F57" s="24">
        <f>VLOOKUP(C57,'[1]9月'!$B:$Q,16,0)</f>
        <v>3245.4</v>
      </c>
      <c r="G57" s="24">
        <v>3245.4</v>
      </c>
      <c r="H57" s="27">
        <v>5228.42</v>
      </c>
      <c r="I57" s="27"/>
      <c r="J57" s="27">
        <v>4180</v>
      </c>
      <c r="K57" s="34">
        <f t="shared" si="1"/>
        <v>58.4172</v>
      </c>
      <c r="L57" s="35">
        <f t="shared" si="2"/>
        <v>519.264</v>
      </c>
      <c r="M57" s="24">
        <f t="shared" si="3"/>
        <v>22.7178</v>
      </c>
      <c r="N57" s="27">
        <f t="shared" si="4"/>
        <v>418.27</v>
      </c>
      <c r="O57" s="27">
        <f t="shared" si="11"/>
        <v>0</v>
      </c>
      <c r="P57" s="27">
        <f t="shared" si="5"/>
        <v>209</v>
      </c>
      <c r="Q57" s="27">
        <f t="shared" si="12"/>
        <v>1227.669</v>
      </c>
      <c r="R57" s="24">
        <f t="shared" si="13"/>
        <v>0</v>
      </c>
      <c r="S57" s="24">
        <f t="shared" si="6"/>
        <v>259.63</v>
      </c>
      <c r="T57" s="24">
        <f t="shared" si="7"/>
        <v>9.74</v>
      </c>
      <c r="U57" s="27">
        <f t="shared" si="8"/>
        <v>104.57</v>
      </c>
      <c r="V57" s="27">
        <f t="shared" si="14"/>
        <v>0</v>
      </c>
      <c r="W57" s="27">
        <f t="shared" si="9"/>
        <v>209</v>
      </c>
      <c r="X57" s="24">
        <f t="shared" si="15"/>
        <v>582.94</v>
      </c>
      <c r="Y57" s="24">
        <f t="shared" si="10"/>
        <v>1810.609</v>
      </c>
      <c r="Z57" s="24"/>
      <c r="AD57" s="127"/>
    </row>
    <row r="58" s="9" customFormat="1" ht="20" customHeight="1" spans="1:30">
      <c r="A58" s="23">
        <f t="shared" si="0"/>
        <v>55</v>
      </c>
      <c r="B58" s="39" t="s">
        <v>190</v>
      </c>
      <c r="C58" s="25" t="s">
        <v>191</v>
      </c>
      <c r="D58" s="24" t="s">
        <v>192</v>
      </c>
      <c r="E58" s="24">
        <v>3245.4</v>
      </c>
      <c r="F58" s="24">
        <f>VLOOKUP(C58,'[1]9月'!$B:$Q,16,0)</f>
        <v>3245.4</v>
      </c>
      <c r="G58" s="24">
        <v>3245.4</v>
      </c>
      <c r="H58" s="27">
        <v>5228.42</v>
      </c>
      <c r="I58" s="27"/>
      <c r="J58" s="27">
        <v>3180</v>
      </c>
      <c r="K58" s="34">
        <f t="shared" si="1"/>
        <v>58.4172</v>
      </c>
      <c r="L58" s="35">
        <f t="shared" si="2"/>
        <v>519.264</v>
      </c>
      <c r="M58" s="24">
        <f t="shared" si="3"/>
        <v>22.7178</v>
      </c>
      <c r="N58" s="27">
        <f t="shared" si="4"/>
        <v>418.27</v>
      </c>
      <c r="O58" s="27">
        <f t="shared" si="11"/>
        <v>0</v>
      </c>
      <c r="P58" s="27">
        <f t="shared" si="5"/>
        <v>159</v>
      </c>
      <c r="Q58" s="27">
        <f t="shared" si="12"/>
        <v>1177.669</v>
      </c>
      <c r="R58" s="24">
        <f t="shared" si="13"/>
        <v>0</v>
      </c>
      <c r="S58" s="24">
        <f t="shared" si="6"/>
        <v>259.63</v>
      </c>
      <c r="T58" s="24">
        <f t="shared" si="7"/>
        <v>9.74</v>
      </c>
      <c r="U58" s="27">
        <f t="shared" si="8"/>
        <v>104.57</v>
      </c>
      <c r="V58" s="27">
        <f t="shared" si="14"/>
        <v>0</v>
      </c>
      <c r="W58" s="27">
        <f t="shared" si="9"/>
        <v>159</v>
      </c>
      <c r="X58" s="24">
        <f t="shared" si="15"/>
        <v>532.94</v>
      </c>
      <c r="Y58" s="24">
        <f t="shared" si="10"/>
        <v>1710.609</v>
      </c>
      <c r="Z58" s="24"/>
      <c r="AD58" s="127"/>
    </row>
    <row r="59" s="9" customFormat="1" ht="20" customHeight="1" spans="1:30">
      <c r="A59" s="23">
        <f t="shared" si="0"/>
        <v>56</v>
      </c>
      <c r="B59" s="39" t="s">
        <v>190</v>
      </c>
      <c r="C59" s="25" t="s">
        <v>193</v>
      </c>
      <c r="D59" s="24" t="s">
        <v>194</v>
      </c>
      <c r="E59" s="24">
        <v>3245.4</v>
      </c>
      <c r="F59" s="24">
        <f>VLOOKUP(C59,'[1]9月'!$B:$Q,16,0)</f>
        <v>3245.4</v>
      </c>
      <c r="G59" s="24">
        <v>3245.4</v>
      </c>
      <c r="H59" s="27">
        <v>5228.42</v>
      </c>
      <c r="I59" s="27"/>
      <c r="J59" s="27">
        <v>2544</v>
      </c>
      <c r="K59" s="34">
        <f t="shared" si="1"/>
        <v>58.4172</v>
      </c>
      <c r="L59" s="35">
        <f t="shared" si="2"/>
        <v>519.264</v>
      </c>
      <c r="M59" s="24">
        <f t="shared" si="3"/>
        <v>22.7178</v>
      </c>
      <c r="N59" s="27">
        <f t="shared" si="4"/>
        <v>418.27</v>
      </c>
      <c r="O59" s="27">
        <f t="shared" si="11"/>
        <v>0</v>
      </c>
      <c r="P59" s="27">
        <f t="shared" si="5"/>
        <v>127.2</v>
      </c>
      <c r="Q59" s="27">
        <f t="shared" si="12"/>
        <v>1145.869</v>
      </c>
      <c r="R59" s="24">
        <f t="shared" si="13"/>
        <v>0</v>
      </c>
      <c r="S59" s="24">
        <f t="shared" si="6"/>
        <v>259.63</v>
      </c>
      <c r="T59" s="24">
        <f t="shared" si="7"/>
        <v>9.74</v>
      </c>
      <c r="U59" s="27">
        <f t="shared" si="8"/>
        <v>104.57</v>
      </c>
      <c r="V59" s="27">
        <f t="shared" si="14"/>
        <v>0</v>
      </c>
      <c r="W59" s="27">
        <f t="shared" si="9"/>
        <v>127.2</v>
      </c>
      <c r="X59" s="24">
        <f t="shared" si="15"/>
        <v>501.14</v>
      </c>
      <c r="Y59" s="24">
        <f t="shared" si="10"/>
        <v>1647.009</v>
      </c>
      <c r="Z59" s="24"/>
      <c r="AD59" s="127"/>
    </row>
    <row r="60" s="9" customFormat="1" ht="20" customHeight="1" spans="1:30">
      <c r="A60" s="23">
        <f t="shared" si="0"/>
        <v>57</v>
      </c>
      <c r="B60" s="39" t="s">
        <v>190</v>
      </c>
      <c r="C60" s="25" t="s">
        <v>195</v>
      </c>
      <c r="D60" s="24" t="s">
        <v>196</v>
      </c>
      <c r="E60" s="24">
        <v>3245.4</v>
      </c>
      <c r="F60" s="24">
        <f>VLOOKUP(C60,'[1]9月'!$B:$Q,16,0)</f>
        <v>3245.4</v>
      </c>
      <c r="G60" s="24">
        <v>3245.4</v>
      </c>
      <c r="H60" s="27">
        <v>5228.42</v>
      </c>
      <c r="I60" s="27"/>
      <c r="J60" s="27">
        <v>3180</v>
      </c>
      <c r="K60" s="34">
        <f t="shared" si="1"/>
        <v>58.4172</v>
      </c>
      <c r="L60" s="35">
        <f t="shared" si="2"/>
        <v>519.264</v>
      </c>
      <c r="M60" s="24">
        <f t="shared" si="3"/>
        <v>22.7178</v>
      </c>
      <c r="N60" s="27">
        <f t="shared" si="4"/>
        <v>418.27</v>
      </c>
      <c r="O60" s="27">
        <f t="shared" si="11"/>
        <v>0</v>
      </c>
      <c r="P60" s="27">
        <f t="shared" si="5"/>
        <v>159</v>
      </c>
      <c r="Q60" s="27">
        <f t="shared" si="12"/>
        <v>1177.669</v>
      </c>
      <c r="R60" s="24">
        <f t="shared" si="13"/>
        <v>0</v>
      </c>
      <c r="S60" s="24">
        <f t="shared" si="6"/>
        <v>259.63</v>
      </c>
      <c r="T60" s="24">
        <f t="shared" si="7"/>
        <v>9.74</v>
      </c>
      <c r="U60" s="27">
        <f t="shared" si="8"/>
        <v>104.57</v>
      </c>
      <c r="V60" s="27">
        <f t="shared" si="14"/>
        <v>0</v>
      </c>
      <c r="W60" s="27">
        <f t="shared" si="9"/>
        <v>159</v>
      </c>
      <c r="X60" s="24">
        <f t="shared" si="15"/>
        <v>532.94</v>
      </c>
      <c r="Y60" s="24">
        <f t="shared" si="10"/>
        <v>1710.609</v>
      </c>
      <c r="Z60" s="24"/>
      <c r="AD60" s="127"/>
    </row>
    <row r="61" s="9" customFormat="1" ht="20" customHeight="1" spans="1:30">
      <c r="A61" s="23">
        <f t="shared" si="0"/>
        <v>58</v>
      </c>
      <c r="B61" s="39" t="s">
        <v>190</v>
      </c>
      <c r="C61" s="25" t="s">
        <v>197</v>
      </c>
      <c r="D61" s="24" t="s">
        <v>198</v>
      </c>
      <c r="E61" s="24">
        <v>3245.4</v>
      </c>
      <c r="F61" s="24">
        <f>VLOOKUP(C61,'[1]9月'!$B:$Q,16,0)</f>
        <v>3245.4</v>
      </c>
      <c r="G61" s="24">
        <v>3245.4</v>
      </c>
      <c r="H61" s="27">
        <v>5228.42</v>
      </c>
      <c r="I61" s="27"/>
      <c r="J61" s="27">
        <v>3180</v>
      </c>
      <c r="K61" s="34">
        <f t="shared" si="1"/>
        <v>58.4172</v>
      </c>
      <c r="L61" s="35">
        <f t="shared" si="2"/>
        <v>519.264</v>
      </c>
      <c r="M61" s="24">
        <f t="shared" si="3"/>
        <v>22.7178</v>
      </c>
      <c r="N61" s="27">
        <f t="shared" si="4"/>
        <v>418.27</v>
      </c>
      <c r="O61" s="27">
        <f t="shared" si="11"/>
        <v>0</v>
      </c>
      <c r="P61" s="27">
        <f t="shared" si="5"/>
        <v>159</v>
      </c>
      <c r="Q61" s="27">
        <f t="shared" si="12"/>
        <v>1177.669</v>
      </c>
      <c r="R61" s="24">
        <f t="shared" si="13"/>
        <v>0</v>
      </c>
      <c r="S61" s="24">
        <f t="shared" si="6"/>
        <v>259.63</v>
      </c>
      <c r="T61" s="24">
        <f t="shared" si="7"/>
        <v>9.74</v>
      </c>
      <c r="U61" s="27">
        <f t="shared" si="8"/>
        <v>104.57</v>
      </c>
      <c r="V61" s="27">
        <f t="shared" si="14"/>
        <v>0</v>
      </c>
      <c r="W61" s="27">
        <f t="shared" si="9"/>
        <v>159</v>
      </c>
      <c r="X61" s="24">
        <f t="shared" si="15"/>
        <v>532.94</v>
      </c>
      <c r="Y61" s="24">
        <f t="shared" si="10"/>
        <v>1710.609</v>
      </c>
      <c r="Z61" s="24"/>
      <c r="AD61" s="127"/>
    </row>
    <row r="62" s="9" customFormat="1" ht="20" customHeight="1" spans="1:30">
      <c r="A62" s="23">
        <f t="shared" si="0"/>
        <v>59</v>
      </c>
      <c r="B62" s="39" t="s">
        <v>190</v>
      </c>
      <c r="C62" s="25" t="s">
        <v>199</v>
      </c>
      <c r="D62" s="24" t="s">
        <v>200</v>
      </c>
      <c r="E62" s="24">
        <v>3245.4</v>
      </c>
      <c r="F62" s="24">
        <f>VLOOKUP(C62,'[1]9月'!$B:$Q,16,0)</f>
        <v>3245.4</v>
      </c>
      <c r="G62" s="24">
        <v>3245.4</v>
      </c>
      <c r="H62" s="27">
        <v>5228.42</v>
      </c>
      <c r="I62" s="27"/>
      <c r="J62" s="27">
        <v>3180</v>
      </c>
      <c r="K62" s="34">
        <f t="shared" si="1"/>
        <v>58.4172</v>
      </c>
      <c r="L62" s="35">
        <f t="shared" si="2"/>
        <v>519.264</v>
      </c>
      <c r="M62" s="24">
        <f t="shared" si="3"/>
        <v>22.7178</v>
      </c>
      <c r="N62" s="27">
        <f t="shared" si="4"/>
        <v>418.27</v>
      </c>
      <c r="O62" s="27">
        <f t="shared" si="11"/>
        <v>0</v>
      </c>
      <c r="P62" s="27">
        <f t="shared" si="5"/>
        <v>159</v>
      </c>
      <c r="Q62" s="27">
        <f t="shared" si="12"/>
        <v>1177.669</v>
      </c>
      <c r="R62" s="24">
        <f t="shared" si="13"/>
        <v>0</v>
      </c>
      <c r="S62" s="24">
        <f t="shared" si="6"/>
        <v>259.63</v>
      </c>
      <c r="T62" s="24">
        <f t="shared" si="7"/>
        <v>9.74</v>
      </c>
      <c r="U62" s="27">
        <f t="shared" si="8"/>
        <v>104.57</v>
      </c>
      <c r="V62" s="27">
        <f t="shared" si="14"/>
        <v>0</v>
      </c>
      <c r="W62" s="27">
        <f t="shared" si="9"/>
        <v>159</v>
      </c>
      <c r="X62" s="24">
        <f t="shared" si="15"/>
        <v>532.94</v>
      </c>
      <c r="Y62" s="24">
        <f t="shared" si="10"/>
        <v>1710.609</v>
      </c>
      <c r="Z62" s="24"/>
      <c r="AD62" s="127"/>
    </row>
    <row r="63" s="9" customFormat="1" ht="20" customHeight="1" spans="1:30">
      <c r="A63" s="23">
        <f t="shared" si="0"/>
        <v>60</v>
      </c>
      <c r="B63" s="39" t="s">
        <v>185</v>
      </c>
      <c r="C63" s="25" t="s">
        <v>201</v>
      </c>
      <c r="D63" s="24" t="s">
        <v>202</v>
      </c>
      <c r="E63" s="24">
        <v>3820</v>
      </c>
      <c r="F63" s="24">
        <f>VLOOKUP(C63,'[1]9月'!$B:$Q,16,0)</f>
        <v>3820</v>
      </c>
      <c r="G63" s="24">
        <v>3820</v>
      </c>
      <c r="H63" s="27">
        <v>5228.42</v>
      </c>
      <c r="I63" s="27"/>
      <c r="J63" s="27">
        <v>4180</v>
      </c>
      <c r="K63" s="34">
        <f t="shared" si="1"/>
        <v>68.76</v>
      </c>
      <c r="L63" s="35">
        <f t="shared" si="2"/>
        <v>611.2</v>
      </c>
      <c r="M63" s="24">
        <f t="shared" si="3"/>
        <v>26.74</v>
      </c>
      <c r="N63" s="27">
        <f t="shared" si="4"/>
        <v>418.27</v>
      </c>
      <c r="O63" s="27">
        <f t="shared" si="11"/>
        <v>0</v>
      </c>
      <c r="P63" s="27">
        <f t="shared" si="5"/>
        <v>209</v>
      </c>
      <c r="Q63" s="27">
        <f t="shared" si="12"/>
        <v>1333.97</v>
      </c>
      <c r="R63" s="24">
        <f t="shared" si="13"/>
        <v>0</v>
      </c>
      <c r="S63" s="24">
        <f t="shared" si="6"/>
        <v>305.6</v>
      </c>
      <c r="T63" s="24">
        <f t="shared" si="7"/>
        <v>11.46</v>
      </c>
      <c r="U63" s="27">
        <f t="shared" si="8"/>
        <v>104.57</v>
      </c>
      <c r="V63" s="27">
        <f t="shared" si="14"/>
        <v>0</v>
      </c>
      <c r="W63" s="27">
        <f t="shared" si="9"/>
        <v>209</v>
      </c>
      <c r="X63" s="24">
        <f t="shared" si="15"/>
        <v>630.63</v>
      </c>
      <c r="Y63" s="24">
        <f t="shared" si="10"/>
        <v>1964.6</v>
      </c>
      <c r="Z63" s="24"/>
      <c r="AD63" s="127"/>
    </row>
    <row r="64" s="9" customFormat="1" ht="20" customHeight="1" spans="1:30">
      <c r="A64" s="23">
        <f t="shared" si="0"/>
        <v>61</v>
      </c>
      <c r="B64" s="39" t="s">
        <v>185</v>
      </c>
      <c r="C64" s="25" t="s">
        <v>203</v>
      </c>
      <c r="D64" s="24" t="s">
        <v>204</v>
      </c>
      <c r="E64" s="24">
        <v>3245.4</v>
      </c>
      <c r="F64" s="24">
        <f>VLOOKUP(C64,'[1]9月'!$B:$Q,16,0)</f>
        <v>3245.4</v>
      </c>
      <c r="G64" s="24">
        <v>3245.4</v>
      </c>
      <c r="H64" s="27">
        <v>5228.42</v>
      </c>
      <c r="I64" s="27"/>
      <c r="J64" s="27">
        <v>3180</v>
      </c>
      <c r="K64" s="34">
        <f t="shared" si="1"/>
        <v>58.4172</v>
      </c>
      <c r="L64" s="35">
        <f t="shared" si="2"/>
        <v>519.264</v>
      </c>
      <c r="M64" s="24">
        <f t="shared" si="3"/>
        <v>22.7178</v>
      </c>
      <c r="N64" s="27">
        <f t="shared" si="4"/>
        <v>418.27</v>
      </c>
      <c r="O64" s="27">
        <f t="shared" si="11"/>
        <v>0</v>
      </c>
      <c r="P64" s="27">
        <f t="shared" si="5"/>
        <v>159</v>
      </c>
      <c r="Q64" s="27">
        <f t="shared" si="12"/>
        <v>1177.669</v>
      </c>
      <c r="R64" s="24">
        <f t="shared" si="13"/>
        <v>0</v>
      </c>
      <c r="S64" s="24">
        <f t="shared" si="6"/>
        <v>259.63</v>
      </c>
      <c r="T64" s="24">
        <f t="shared" si="7"/>
        <v>9.74</v>
      </c>
      <c r="U64" s="27">
        <f t="shared" si="8"/>
        <v>104.57</v>
      </c>
      <c r="V64" s="27">
        <f t="shared" si="14"/>
        <v>0</v>
      </c>
      <c r="W64" s="27">
        <f t="shared" si="9"/>
        <v>159</v>
      </c>
      <c r="X64" s="24">
        <f t="shared" si="15"/>
        <v>532.94</v>
      </c>
      <c r="Y64" s="24">
        <f t="shared" si="10"/>
        <v>1710.609</v>
      </c>
      <c r="Z64" s="24"/>
      <c r="AD64" s="127"/>
    </row>
    <row r="65" s="9" customFormat="1" ht="20" customHeight="1" spans="1:30">
      <c r="A65" s="23">
        <f t="shared" si="0"/>
        <v>62</v>
      </c>
      <c r="B65" s="39" t="s">
        <v>185</v>
      </c>
      <c r="C65" s="25" t="s">
        <v>205</v>
      </c>
      <c r="D65" s="24" t="s">
        <v>206</v>
      </c>
      <c r="E65" s="24">
        <v>3245.4</v>
      </c>
      <c r="F65" s="24">
        <f>VLOOKUP(C65,'[1]9月'!$B:$Q,16,0)</f>
        <v>3245.4</v>
      </c>
      <c r="G65" s="24">
        <v>3245.4</v>
      </c>
      <c r="H65" s="27">
        <v>5228.42</v>
      </c>
      <c r="I65" s="27"/>
      <c r="J65" s="27">
        <v>3180</v>
      </c>
      <c r="K65" s="34">
        <f t="shared" si="1"/>
        <v>58.4172</v>
      </c>
      <c r="L65" s="35">
        <f t="shared" si="2"/>
        <v>519.264</v>
      </c>
      <c r="M65" s="24">
        <f t="shared" si="3"/>
        <v>22.7178</v>
      </c>
      <c r="N65" s="27">
        <f t="shared" si="4"/>
        <v>418.27</v>
      </c>
      <c r="O65" s="27">
        <f t="shared" si="11"/>
        <v>0</v>
      </c>
      <c r="P65" s="27">
        <f t="shared" si="5"/>
        <v>159</v>
      </c>
      <c r="Q65" s="27">
        <f t="shared" si="12"/>
        <v>1177.669</v>
      </c>
      <c r="R65" s="24">
        <f t="shared" si="13"/>
        <v>0</v>
      </c>
      <c r="S65" s="24">
        <f t="shared" si="6"/>
        <v>259.63</v>
      </c>
      <c r="T65" s="24">
        <f t="shared" si="7"/>
        <v>9.74</v>
      </c>
      <c r="U65" s="27">
        <f t="shared" si="8"/>
        <v>104.57</v>
      </c>
      <c r="V65" s="27">
        <f t="shared" si="14"/>
        <v>0</v>
      </c>
      <c r="W65" s="27">
        <f t="shared" si="9"/>
        <v>159</v>
      </c>
      <c r="X65" s="24">
        <f t="shared" si="15"/>
        <v>532.94</v>
      </c>
      <c r="Y65" s="24">
        <f t="shared" si="10"/>
        <v>1710.609</v>
      </c>
      <c r="Z65" s="24"/>
      <c r="AD65" s="127"/>
    </row>
    <row r="66" s="9" customFormat="1" ht="20" customHeight="1" spans="1:30">
      <c r="A66" s="23">
        <f t="shared" si="0"/>
        <v>63</v>
      </c>
      <c r="B66" s="39" t="s">
        <v>137</v>
      </c>
      <c r="C66" s="25" t="s">
        <v>209</v>
      </c>
      <c r="D66" s="24" t="s">
        <v>210</v>
      </c>
      <c r="E66" s="24">
        <v>3820</v>
      </c>
      <c r="F66" s="24">
        <f>VLOOKUP(C66,'[1]9月'!$B:$Q,16,0)</f>
        <v>3820</v>
      </c>
      <c r="G66" s="24">
        <v>3820</v>
      </c>
      <c r="H66" s="27">
        <v>5228.42</v>
      </c>
      <c r="I66" s="27"/>
      <c r="J66" s="27">
        <v>3180</v>
      </c>
      <c r="K66" s="34">
        <f t="shared" si="1"/>
        <v>68.76</v>
      </c>
      <c r="L66" s="35">
        <f t="shared" si="2"/>
        <v>611.2</v>
      </c>
      <c r="M66" s="24">
        <f t="shared" si="3"/>
        <v>26.74</v>
      </c>
      <c r="N66" s="27">
        <f t="shared" si="4"/>
        <v>418.27</v>
      </c>
      <c r="O66" s="27">
        <f t="shared" si="11"/>
        <v>0</v>
      </c>
      <c r="P66" s="27">
        <f t="shared" si="5"/>
        <v>159</v>
      </c>
      <c r="Q66" s="27">
        <f t="shared" si="12"/>
        <v>1283.97</v>
      </c>
      <c r="R66" s="24">
        <f t="shared" si="13"/>
        <v>0</v>
      </c>
      <c r="S66" s="24">
        <f t="shared" si="6"/>
        <v>305.6</v>
      </c>
      <c r="T66" s="24">
        <f t="shared" si="7"/>
        <v>11.46</v>
      </c>
      <c r="U66" s="27">
        <f t="shared" si="8"/>
        <v>104.57</v>
      </c>
      <c r="V66" s="27">
        <f t="shared" si="14"/>
        <v>0</v>
      </c>
      <c r="W66" s="27">
        <f t="shared" si="9"/>
        <v>159</v>
      </c>
      <c r="X66" s="24">
        <f t="shared" si="15"/>
        <v>580.63</v>
      </c>
      <c r="Y66" s="24">
        <f t="shared" si="10"/>
        <v>1864.6</v>
      </c>
      <c r="Z66" s="24"/>
      <c r="AD66" s="127"/>
    </row>
    <row r="67" s="9" customFormat="1" ht="20" customHeight="1" spans="1:30">
      <c r="A67" s="23">
        <f t="shared" si="0"/>
        <v>64</v>
      </c>
      <c r="B67" s="39" t="s">
        <v>211</v>
      </c>
      <c r="C67" s="25" t="s">
        <v>212</v>
      </c>
      <c r="D67" s="24" t="s">
        <v>213</v>
      </c>
      <c r="E67" s="24">
        <v>3245.4</v>
      </c>
      <c r="F67" s="24">
        <f>VLOOKUP(C67,'[1]9月'!$B:$Q,16,0)</f>
        <v>3245.4</v>
      </c>
      <c r="G67" s="24">
        <v>3245.4</v>
      </c>
      <c r="H67" s="27">
        <v>5228.42</v>
      </c>
      <c r="I67" s="27"/>
      <c r="J67" s="27">
        <v>3180</v>
      </c>
      <c r="K67" s="34">
        <f t="shared" si="1"/>
        <v>58.4172</v>
      </c>
      <c r="L67" s="35">
        <f t="shared" si="2"/>
        <v>519.264</v>
      </c>
      <c r="M67" s="24">
        <f t="shared" si="3"/>
        <v>22.7178</v>
      </c>
      <c r="N67" s="27">
        <f t="shared" si="4"/>
        <v>418.27</v>
      </c>
      <c r="O67" s="27">
        <f t="shared" si="11"/>
        <v>0</v>
      </c>
      <c r="P67" s="27">
        <f t="shared" si="5"/>
        <v>159</v>
      </c>
      <c r="Q67" s="27">
        <f t="shared" si="12"/>
        <v>1177.669</v>
      </c>
      <c r="R67" s="24">
        <f t="shared" si="13"/>
        <v>0</v>
      </c>
      <c r="S67" s="24">
        <f t="shared" si="6"/>
        <v>259.63</v>
      </c>
      <c r="T67" s="24">
        <f t="shared" si="7"/>
        <v>9.74</v>
      </c>
      <c r="U67" s="27">
        <f t="shared" si="8"/>
        <v>104.57</v>
      </c>
      <c r="V67" s="27">
        <f t="shared" si="14"/>
        <v>0</v>
      </c>
      <c r="W67" s="27">
        <f t="shared" si="9"/>
        <v>159</v>
      </c>
      <c r="X67" s="24">
        <f t="shared" si="15"/>
        <v>532.94</v>
      </c>
      <c r="Y67" s="24">
        <f t="shared" si="10"/>
        <v>1710.609</v>
      </c>
      <c r="Z67" s="24"/>
      <c r="AD67" s="127"/>
    </row>
    <row r="68" s="9" customFormat="1" ht="20" customHeight="1" spans="1:30">
      <c r="A68" s="23">
        <f>ROW()-3</f>
        <v>65</v>
      </c>
      <c r="B68" s="39" t="s">
        <v>137</v>
      </c>
      <c r="C68" s="25" t="s">
        <v>214</v>
      </c>
      <c r="D68" s="24" t="s">
        <v>215</v>
      </c>
      <c r="E68" s="24">
        <v>3245.4</v>
      </c>
      <c r="F68" s="24">
        <f>VLOOKUP(C68,'[1]9月'!$B:$Q,16,0)</f>
        <v>3245.4</v>
      </c>
      <c r="G68" s="24">
        <v>3245.4</v>
      </c>
      <c r="H68" s="27">
        <v>5228.42</v>
      </c>
      <c r="I68" s="27"/>
      <c r="J68" s="27">
        <v>1790</v>
      </c>
      <c r="K68" s="34">
        <f>E68*0.018</f>
        <v>58.4172</v>
      </c>
      <c r="L68" s="35">
        <f>F68*0.16</f>
        <v>519.264</v>
      </c>
      <c r="M68" s="24">
        <f>G68*0.007</f>
        <v>22.7178</v>
      </c>
      <c r="N68" s="27">
        <f>ROUND(H68*0.08,2)</f>
        <v>418.27</v>
      </c>
      <c r="O68" s="27">
        <f t="shared" si="11"/>
        <v>0</v>
      </c>
      <c r="P68" s="27">
        <f>J68*5%</f>
        <v>89.5</v>
      </c>
      <c r="Q68" s="27">
        <f t="shared" si="12"/>
        <v>1108.169</v>
      </c>
      <c r="R68" s="24">
        <f t="shared" si="13"/>
        <v>0</v>
      </c>
      <c r="S68" s="24">
        <f>ROUND(F68*0.08,2)</f>
        <v>259.63</v>
      </c>
      <c r="T68" s="24">
        <f>ROUND(G68*0.003,2)</f>
        <v>9.74</v>
      </c>
      <c r="U68" s="27">
        <f>ROUND(H68*0.02,2)</f>
        <v>104.57</v>
      </c>
      <c r="V68" s="27">
        <f t="shared" si="14"/>
        <v>0</v>
      </c>
      <c r="W68" s="27">
        <f>J68*5%</f>
        <v>89.5</v>
      </c>
      <c r="X68" s="24">
        <f t="shared" si="15"/>
        <v>463.44</v>
      </c>
      <c r="Y68" s="24">
        <f>Q68+X68</f>
        <v>1571.609</v>
      </c>
      <c r="Z68" s="24"/>
      <c r="AD68" s="127"/>
    </row>
    <row r="69" s="9" customFormat="1" ht="20" customHeight="1" spans="1:30">
      <c r="A69" s="23">
        <f>ROW()-3</f>
        <v>66</v>
      </c>
      <c r="B69" s="39" t="s">
        <v>140</v>
      </c>
      <c r="C69" s="25" t="s">
        <v>216</v>
      </c>
      <c r="D69" s="24" t="s">
        <v>217</v>
      </c>
      <c r="E69" s="24">
        <v>3245.4</v>
      </c>
      <c r="F69" s="24">
        <f>VLOOKUP(C69,'[1]9月'!$B:$Q,16,0)</f>
        <v>3245.4</v>
      </c>
      <c r="G69" s="24">
        <v>3245.4</v>
      </c>
      <c r="H69" s="27">
        <v>5228.42</v>
      </c>
      <c r="I69" s="27"/>
      <c r="J69" s="27">
        <v>3180</v>
      </c>
      <c r="K69" s="34">
        <f>E69*0.018</f>
        <v>58.4172</v>
      </c>
      <c r="L69" s="35">
        <f>F69*0.16</f>
        <v>519.264</v>
      </c>
      <c r="M69" s="24">
        <f>G69*0.007</f>
        <v>22.7178</v>
      </c>
      <c r="N69" s="27">
        <f>ROUND(H69*0.08,2)</f>
        <v>418.27</v>
      </c>
      <c r="O69" s="27">
        <f>I69*50%</f>
        <v>0</v>
      </c>
      <c r="P69" s="27">
        <f>J69*5%</f>
        <v>159</v>
      </c>
      <c r="Q69" s="27">
        <f t="shared" ref="Q69:Q132" si="16">SUM(K69:P69)</f>
        <v>1177.669</v>
      </c>
      <c r="R69" s="24">
        <f t="shared" ref="R69:R132" si="17">E69*0</f>
        <v>0</v>
      </c>
      <c r="S69" s="24">
        <f>ROUND(F69*0.08,2)</f>
        <v>259.63</v>
      </c>
      <c r="T69" s="24">
        <f>ROUND(G69*0.003,2)</f>
        <v>9.74</v>
      </c>
      <c r="U69" s="27">
        <f>ROUND(H69*0.02,2)</f>
        <v>104.57</v>
      </c>
      <c r="V69" s="27">
        <f t="shared" ref="V69:V132" si="18">I69*50%</f>
        <v>0</v>
      </c>
      <c r="W69" s="27">
        <f>J69*5%</f>
        <v>159</v>
      </c>
      <c r="X69" s="24">
        <f t="shared" ref="X69:X132" si="19">SUM(R69:W69)</f>
        <v>532.94</v>
      </c>
      <c r="Y69" s="24">
        <f>Q69+X69</f>
        <v>1710.609</v>
      </c>
      <c r="Z69" s="24"/>
      <c r="AD69" s="127"/>
    </row>
    <row r="70" s="9" customFormat="1" ht="20" customHeight="1" spans="1:30">
      <c r="A70" s="23">
        <f>ROW()-3</f>
        <v>67</v>
      </c>
      <c r="B70" s="39" t="s">
        <v>140</v>
      </c>
      <c r="C70" s="25" t="s">
        <v>218</v>
      </c>
      <c r="D70" s="24" t="s">
        <v>219</v>
      </c>
      <c r="E70" s="24">
        <v>3245.4</v>
      </c>
      <c r="F70" s="24">
        <f>VLOOKUP(C70,'[1]9月'!$B:$Q,16,0)</f>
        <v>3245.4</v>
      </c>
      <c r="G70" s="24">
        <v>3245.4</v>
      </c>
      <c r="H70" s="27">
        <v>5228.42</v>
      </c>
      <c r="I70" s="27"/>
      <c r="J70" s="27">
        <v>3180</v>
      </c>
      <c r="K70" s="34">
        <f>E70*0.018</f>
        <v>58.4172</v>
      </c>
      <c r="L70" s="35">
        <f>F70*0.16</f>
        <v>519.264</v>
      </c>
      <c r="M70" s="24">
        <f>G70*0.007</f>
        <v>22.7178</v>
      </c>
      <c r="N70" s="27">
        <f>ROUND(H70*0.08,2)</f>
        <v>418.27</v>
      </c>
      <c r="O70" s="27">
        <f>I70*50%</f>
        <v>0</v>
      </c>
      <c r="P70" s="27">
        <f>J70*5%</f>
        <v>159</v>
      </c>
      <c r="Q70" s="27">
        <f t="shared" si="16"/>
        <v>1177.669</v>
      </c>
      <c r="R70" s="24">
        <f t="shared" si="17"/>
        <v>0</v>
      </c>
      <c r="S70" s="24">
        <f>ROUND(F70*0.08,2)</f>
        <v>259.63</v>
      </c>
      <c r="T70" s="24">
        <f>ROUND(G70*0.003,2)</f>
        <v>9.74</v>
      </c>
      <c r="U70" s="27">
        <f>ROUND(H70*0.02,2)</f>
        <v>104.57</v>
      </c>
      <c r="V70" s="27">
        <f t="shared" si="18"/>
        <v>0</v>
      </c>
      <c r="W70" s="27">
        <f>J70*5%</f>
        <v>159</v>
      </c>
      <c r="X70" s="24">
        <f t="shared" si="19"/>
        <v>532.94</v>
      </c>
      <c r="Y70" s="24">
        <f>Q70+X70</f>
        <v>1710.609</v>
      </c>
      <c r="Z70" s="24"/>
      <c r="AD70" s="127"/>
    </row>
    <row r="71" s="9" customFormat="1" ht="20" customHeight="1" spans="1:30">
      <c r="A71" s="23">
        <f>ROW()-3</f>
        <v>68</v>
      </c>
      <c r="B71" s="39" t="s">
        <v>140</v>
      </c>
      <c r="C71" s="25" t="s">
        <v>220</v>
      </c>
      <c r="D71" s="24" t="s">
        <v>221</v>
      </c>
      <c r="E71" s="24">
        <v>3245.4</v>
      </c>
      <c r="F71" s="24">
        <f>VLOOKUP(C71,'[1]9月'!$B:$Q,16,0)</f>
        <v>3245.4</v>
      </c>
      <c r="G71" s="24">
        <v>3245.4</v>
      </c>
      <c r="H71" s="27">
        <v>5228.42</v>
      </c>
      <c r="I71" s="27"/>
      <c r="J71" s="27">
        <v>3180</v>
      </c>
      <c r="K71" s="34">
        <f>E71*0.018</f>
        <v>58.4172</v>
      </c>
      <c r="L71" s="35">
        <f>F71*0.16</f>
        <v>519.264</v>
      </c>
      <c r="M71" s="24">
        <f>G71*0.007</f>
        <v>22.7178</v>
      </c>
      <c r="N71" s="27">
        <f>ROUND(H71*0.08,2)</f>
        <v>418.27</v>
      </c>
      <c r="O71" s="27">
        <f>I71*50%</f>
        <v>0</v>
      </c>
      <c r="P71" s="27">
        <f>J71*5%</f>
        <v>159</v>
      </c>
      <c r="Q71" s="27">
        <f t="shared" si="16"/>
        <v>1177.669</v>
      </c>
      <c r="R71" s="24">
        <f t="shared" si="17"/>
        <v>0</v>
      </c>
      <c r="S71" s="24">
        <f>ROUND(F71*0.08,2)</f>
        <v>259.63</v>
      </c>
      <c r="T71" s="24">
        <f>ROUND(G71*0.003,2)</f>
        <v>9.74</v>
      </c>
      <c r="U71" s="27">
        <f>ROUND(H71*0.02,2)</f>
        <v>104.57</v>
      </c>
      <c r="V71" s="27">
        <f t="shared" si="18"/>
        <v>0</v>
      </c>
      <c r="W71" s="27">
        <f>J71*5%</f>
        <v>159</v>
      </c>
      <c r="X71" s="24">
        <f t="shared" si="19"/>
        <v>532.94</v>
      </c>
      <c r="Y71" s="24">
        <f>Q71+X71</f>
        <v>1710.609</v>
      </c>
      <c r="Z71" s="24"/>
      <c r="AD71" s="127"/>
    </row>
    <row r="72" s="9" customFormat="1" ht="20" customHeight="1" spans="1:30">
      <c r="A72" s="23">
        <f t="shared" ref="A72:A84" si="20">ROW()-3</f>
        <v>69</v>
      </c>
      <c r="B72" s="39" t="s">
        <v>137</v>
      </c>
      <c r="C72" s="25" t="s">
        <v>224</v>
      </c>
      <c r="D72" s="24" t="s">
        <v>225</v>
      </c>
      <c r="E72" s="24">
        <v>3245.4</v>
      </c>
      <c r="F72" s="24">
        <f>VLOOKUP(C72,'[1]9月'!$B:$Q,16,0)</f>
        <v>3245.4</v>
      </c>
      <c r="G72" s="24">
        <v>3245.4</v>
      </c>
      <c r="H72" s="27">
        <v>5228.42</v>
      </c>
      <c r="I72" s="27"/>
      <c r="J72" s="27">
        <v>3180</v>
      </c>
      <c r="K72" s="34">
        <f t="shared" ref="K72:K84" si="21">E72*0.018</f>
        <v>58.4172</v>
      </c>
      <c r="L72" s="35">
        <f t="shared" ref="L72:L84" si="22">F72*0.16</f>
        <v>519.264</v>
      </c>
      <c r="M72" s="24">
        <f t="shared" ref="M72:M84" si="23">G72*0.007</f>
        <v>22.7178</v>
      </c>
      <c r="N72" s="27">
        <f t="shared" ref="N72:N84" si="24">ROUND(H72*0.08,2)</f>
        <v>418.27</v>
      </c>
      <c r="O72" s="27">
        <f t="shared" ref="O72:O135" si="25">I72*50%</f>
        <v>0</v>
      </c>
      <c r="P72" s="27">
        <f t="shared" ref="P72:P84" si="26">J72*5%</f>
        <v>159</v>
      </c>
      <c r="Q72" s="27">
        <f t="shared" si="16"/>
        <v>1177.669</v>
      </c>
      <c r="R72" s="24">
        <f t="shared" si="17"/>
        <v>0</v>
      </c>
      <c r="S72" s="24">
        <f t="shared" ref="S72:S84" si="27">ROUND(F72*0.08,2)</f>
        <v>259.63</v>
      </c>
      <c r="T72" s="24">
        <f t="shared" ref="T72:T84" si="28">ROUND(G72*0.003,2)</f>
        <v>9.74</v>
      </c>
      <c r="U72" s="27">
        <f t="shared" ref="U72:U84" si="29">ROUND(H72*0.02,2)</f>
        <v>104.57</v>
      </c>
      <c r="V72" s="27">
        <f t="shared" si="18"/>
        <v>0</v>
      </c>
      <c r="W72" s="27">
        <f t="shared" ref="W72:W84" si="30">J72*5%</f>
        <v>159</v>
      </c>
      <c r="X72" s="24">
        <f t="shared" si="19"/>
        <v>532.94</v>
      </c>
      <c r="Y72" s="24">
        <f t="shared" ref="Y72:Y84" si="31">Q72+X72</f>
        <v>1710.609</v>
      </c>
      <c r="Z72" s="24"/>
      <c r="AD72" s="127"/>
    </row>
    <row r="73" s="9" customFormat="1" ht="20" customHeight="1" spans="1:30">
      <c r="A73" s="23">
        <f t="shared" si="20"/>
        <v>70</v>
      </c>
      <c r="B73" s="39" t="s">
        <v>71</v>
      </c>
      <c r="C73" s="25" t="s">
        <v>226</v>
      </c>
      <c r="D73" s="24" t="s">
        <v>227</v>
      </c>
      <c r="E73" s="24">
        <v>3245.4</v>
      </c>
      <c r="F73" s="24">
        <f>VLOOKUP(C73,'[1]9月'!$B:$Q,16,0)</f>
        <v>3245.4</v>
      </c>
      <c r="G73" s="24">
        <v>3245.4</v>
      </c>
      <c r="H73" s="27">
        <v>5228.42</v>
      </c>
      <c r="I73" s="27"/>
      <c r="J73" s="27">
        <v>4180</v>
      </c>
      <c r="K73" s="34">
        <f t="shared" si="21"/>
        <v>58.4172</v>
      </c>
      <c r="L73" s="35">
        <f t="shared" si="22"/>
        <v>519.264</v>
      </c>
      <c r="M73" s="24">
        <f t="shared" si="23"/>
        <v>22.7178</v>
      </c>
      <c r="N73" s="27">
        <f t="shared" si="24"/>
        <v>418.27</v>
      </c>
      <c r="O73" s="27">
        <f t="shared" si="25"/>
        <v>0</v>
      </c>
      <c r="P73" s="27">
        <f t="shared" si="26"/>
        <v>209</v>
      </c>
      <c r="Q73" s="27">
        <f t="shared" si="16"/>
        <v>1227.669</v>
      </c>
      <c r="R73" s="24">
        <f t="shared" si="17"/>
        <v>0</v>
      </c>
      <c r="S73" s="24">
        <f t="shared" si="27"/>
        <v>259.63</v>
      </c>
      <c r="T73" s="24">
        <f t="shared" si="28"/>
        <v>9.74</v>
      </c>
      <c r="U73" s="27">
        <f t="shared" si="29"/>
        <v>104.57</v>
      </c>
      <c r="V73" s="27">
        <f t="shared" si="18"/>
        <v>0</v>
      </c>
      <c r="W73" s="27">
        <f t="shared" si="30"/>
        <v>209</v>
      </c>
      <c r="X73" s="24">
        <f t="shared" si="19"/>
        <v>582.94</v>
      </c>
      <c r="Y73" s="24">
        <f t="shared" si="31"/>
        <v>1810.609</v>
      </c>
      <c r="Z73" s="24"/>
      <c r="AD73" s="127"/>
    </row>
    <row r="74" s="9" customFormat="1" ht="20" customHeight="1" spans="1:30">
      <c r="A74" s="23">
        <f t="shared" si="20"/>
        <v>71</v>
      </c>
      <c r="B74" s="39" t="s">
        <v>140</v>
      </c>
      <c r="C74" s="25" t="s">
        <v>228</v>
      </c>
      <c r="D74" s="24" t="s">
        <v>229</v>
      </c>
      <c r="E74" s="24">
        <v>3245.4</v>
      </c>
      <c r="F74" s="24">
        <f>VLOOKUP(C74,'[1]9月'!$B:$Q,16,0)</f>
        <v>3245.4</v>
      </c>
      <c r="G74" s="24">
        <v>3245.4</v>
      </c>
      <c r="H74" s="27">
        <v>5228.42</v>
      </c>
      <c r="I74" s="27"/>
      <c r="J74" s="27">
        <v>3180</v>
      </c>
      <c r="K74" s="34">
        <f t="shared" si="21"/>
        <v>58.4172</v>
      </c>
      <c r="L74" s="35">
        <f t="shared" si="22"/>
        <v>519.264</v>
      </c>
      <c r="M74" s="24">
        <f t="shared" si="23"/>
        <v>22.7178</v>
      </c>
      <c r="N74" s="27">
        <f t="shared" si="24"/>
        <v>418.27</v>
      </c>
      <c r="O74" s="27">
        <f t="shared" si="25"/>
        <v>0</v>
      </c>
      <c r="P74" s="27">
        <f t="shared" si="26"/>
        <v>159</v>
      </c>
      <c r="Q74" s="27">
        <f t="shared" si="16"/>
        <v>1177.669</v>
      </c>
      <c r="R74" s="24">
        <f t="shared" si="17"/>
        <v>0</v>
      </c>
      <c r="S74" s="24">
        <f t="shared" si="27"/>
        <v>259.63</v>
      </c>
      <c r="T74" s="24">
        <f t="shared" si="28"/>
        <v>9.74</v>
      </c>
      <c r="U74" s="27">
        <f t="shared" si="29"/>
        <v>104.57</v>
      </c>
      <c r="V74" s="27">
        <f t="shared" si="18"/>
        <v>0</v>
      </c>
      <c r="W74" s="27">
        <f t="shared" si="30"/>
        <v>159</v>
      </c>
      <c r="X74" s="24">
        <f t="shared" si="19"/>
        <v>532.94</v>
      </c>
      <c r="Y74" s="24">
        <f t="shared" si="31"/>
        <v>1710.609</v>
      </c>
      <c r="Z74" s="24"/>
      <c r="AD74" s="127"/>
    </row>
    <row r="75" s="9" customFormat="1" ht="20" customHeight="1" spans="1:30">
      <c r="A75" s="23">
        <f t="shared" si="20"/>
        <v>72</v>
      </c>
      <c r="B75" s="39" t="s">
        <v>140</v>
      </c>
      <c r="C75" s="25" t="s">
        <v>230</v>
      </c>
      <c r="D75" s="24" t="s">
        <v>231</v>
      </c>
      <c r="E75" s="24">
        <v>3245.4</v>
      </c>
      <c r="F75" s="24">
        <f>VLOOKUP(C75,'[1]9月'!$B:$Q,16,0)</f>
        <v>3245.4</v>
      </c>
      <c r="G75" s="24">
        <v>3245.4</v>
      </c>
      <c r="H75" s="27">
        <v>5228.42</v>
      </c>
      <c r="I75" s="27"/>
      <c r="J75" s="27">
        <v>3180</v>
      </c>
      <c r="K75" s="34">
        <f t="shared" si="21"/>
        <v>58.4172</v>
      </c>
      <c r="L75" s="35">
        <f t="shared" si="22"/>
        <v>519.264</v>
      </c>
      <c r="M75" s="24">
        <f t="shared" si="23"/>
        <v>22.7178</v>
      </c>
      <c r="N75" s="27">
        <f t="shared" si="24"/>
        <v>418.27</v>
      </c>
      <c r="O75" s="27">
        <f t="shared" si="25"/>
        <v>0</v>
      </c>
      <c r="P75" s="27">
        <f t="shared" si="26"/>
        <v>159</v>
      </c>
      <c r="Q75" s="27">
        <f t="shared" si="16"/>
        <v>1177.669</v>
      </c>
      <c r="R75" s="24">
        <f t="shared" si="17"/>
        <v>0</v>
      </c>
      <c r="S75" s="24">
        <f t="shared" si="27"/>
        <v>259.63</v>
      </c>
      <c r="T75" s="24">
        <f t="shared" si="28"/>
        <v>9.74</v>
      </c>
      <c r="U75" s="27">
        <f t="shared" si="29"/>
        <v>104.57</v>
      </c>
      <c r="V75" s="27">
        <f t="shared" si="18"/>
        <v>0</v>
      </c>
      <c r="W75" s="27">
        <f t="shared" si="30"/>
        <v>159</v>
      </c>
      <c r="X75" s="24">
        <f t="shared" si="19"/>
        <v>532.94</v>
      </c>
      <c r="Y75" s="24">
        <f t="shared" si="31"/>
        <v>1710.609</v>
      </c>
      <c r="Z75" s="24"/>
      <c r="AD75" s="127"/>
    </row>
    <row r="76" s="9" customFormat="1" ht="20" customHeight="1" spans="1:30">
      <c r="A76" s="23">
        <f t="shared" si="20"/>
        <v>73</v>
      </c>
      <c r="B76" s="39" t="s">
        <v>137</v>
      </c>
      <c r="C76" s="25" t="s">
        <v>232</v>
      </c>
      <c r="D76" s="24" t="s">
        <v>233</v>
      </c>
      <c r="E76" s="24">
        <v>3245.4</v>
      </c>
      <c r="F76" s="24">
        <f>VLOOKUP(C76,'[1]9月'!$B:$Q,16,0)</f>
        <v>3245.4</v>
      </c>
      <c r="G76" s="24">
        <v>3245.4</v>
      </c>
      <c r="H76" s="27">
        <v>5228.42</v>
      </c>
      <c r="I76" s="27"/>
      <c r="J76" s="27">
        <v>3180</v>
      </c>
      <c r="K76" s="34">
        <f t="shared" si="21"/>
        <v>58.4172</v>
      </c>
      <c r="L76" s="35">
        <f t="shared" si="22"/>
        <v>519.264</v>
      </c>
      <c r="M76" s="24">
        <f t="shared" si="23"/>
        <v>22.7178</v>
      </c>
      <c r="N76" s="27">
        <f t="shared" si="24"/>
        <v>418.27</v>
      </c>
      <c r="O76" s="27">
        <f t="shared" si="25"/>
        <v>0</v>
      </c>
      <c r="P76" s="27">
        <f t="shared" si="26"/>
        <v>159</v>
      </c>
      <c r="Q76" s="27">
        <f t="shared" si="16"/>
        <v>1177.669</v>
      </c>
      <c r="R76" s="24">
        <f t="shared" si="17"/>
        <v>0</v>
      </c>
      <c r="S76" s="24">
        <f t="shared" si="27"/>
        <v>259.63</v>
      </c>
      <c r="T76" s="24">
        <f t="shared" si="28"/>
        <v>9.74</v>
      </c>
      <c r="U76" s="27">
        <f t="shared" si="29"/>
        <v>104.57</v>
      </c>
      <c r="V76" s="27">
        <f t="shared" si="18"/>
        <v>0</v>
      </c>
      <c r="W76" s="27">
        <f t="shared" si="30"/>
        <v>159</v>
      </c>
      <c r="X76" s="24">
        <f t="shared" si="19"/>
        <v>532.94</v>
      </c>
      <c r="Y76" s="24">
        <f t="shared" si="31"/>
        <v>1710.609</v>
      </c>
      <c r="Z76" s="24"/>
      <c r="AD76" s="127"/>
    </row>
    <row r="77" s="9" customFormat="1" ht="20" customHeight="1" spans="1:30">
      <c r="A77" s="23">
        <f t="shared" si="20"/>
        <v>74</v>
      </c>
      <c r="B77" s="39" t="s">
        <v>140</v>
      </c>
      <c r="C77" s="25" t="s">
        <v>234</v>
      </c>
      <c r="D77" s="24" t="s">
        <v>235</v>
      </c>
      <c r="E77" s="24">
        <v>3820</v>
      </c>
      <c r="F77" s="24">
        <f>VLOOKUP(C77,'[1]9月'!$B:$Q,16,0)</f>
        <v>3820</v>
      </c>
      <c r="G77" s="24">
        <v>3820</v>
      </c>
      <c r="H77" s="27">
        <v>5228.42</v>
      </c>
      <c r="I77" s="27"/>
      <c r="J77" s="27">
        <v>4180</v>
      </c>
      <c r="K77" s="34">
        <f t="shared" si="21"/>
        <v>68.76</v>
      </c>
      <c r="L77" s="35">
        <f t="shared" si="22"/>
        <v>611.2</v>
      </c>
      <c r="M77" s="24">
        <f t="shared" si="23"/>
        <v>26.74</v>
      </c>
      <c r="N77" s="27">
        <f t="shared" si="24"/>
        <v>418.27</v>
      </c>
      <c r="O77" s="27">
        <f t="shared" si="25"/>
        <v>0</v>
      </c>
      <c r="P77" s="27">
        <f t="shared" si="26"/>
        <v>209</v>
      </c>
      <c r="Q77" s="27">
        <f t="shared" si="16"/>
        <v>1333.97</v>
      </c>
      <c r="R77" s="24">
        <f t="shared" si="17"/>
        <v>0</v>
      </c>
      <c r="S77" s="24">
        <f t="shared" si="27"/>
        <v>305.6</v>
      </c>
      <c r="T77" s="24">
        <f t="shared" si="28"/>
        <v>11.46</v>
      </c>
      <c r="U77" s="27">
        <f t="shared" si="29"/>
        <v>104.57</v>
      </c>
      <c r="V77" s="27">
        <f t="shared" si="18"/>
        <v>0</v>
      </c>
      <c r="W77" s="27">
        <f t="shared" si="30"/>
        <v>209</v>
      </c>
      <c r="X77" s="24">
        <f t="shared" si="19"/>
        <v>630.63</v>
      </c>
      <c r="Y77" s="24">
        <f t="shared" si="31"/>
        <v>1964.6</v>
      </c>
      <c r="Z77" s="24"/>
      <c r="AD77" s="127"/>
    </row>
    <row r="78" s="9" customFormat="1" ht="20" customHeight="1" spans="1:30">
      <c r="A78" s="23">
        <f t="shared" si="20"/>
        <v>75</v>
      </c>
      <c r="B78" s="39" t="s">
        <v>137</v>
      </c>
      <c r="C78" s="25" t="s">
        <v>236</v>
      </c>
      <c r="D78" s="24" t="s">
        <v>237</v>
      </c>
      <c r="E78" s="24">
        <v>3820</v>
      </c>
      <c r="F78" s="24">
        <f>VLOOKUP(C78,'[1]9月'!$B:$Q,16,0)</f>
        <v>3820</v>
      </c>
      <c r="G78" s="24">
        <v>3820</v>
      </c>
      <c r="H78" s="27">
        <v>5228.42</v>
      </c>
      <c r="I78" s="27"/>
      <c r="J78" s="27">
        <v>4180</v>
      </c>
      <c r="K78" s="34">
        <f t="shared" si="21"/>
        <v>68.76</v>
      </c>
      <c r="L78" s="35">
        <f t="shared" si="22"/>
        <v>611.2</v>
      </c>
      <c r="M78" s="24">
        <f t="shared" si="23"/>
        <v>26.74</v>
      </c>
      <c r="N78" s="27">
        <f t="shared" si="24"/>
        <v>418.27</v>
      </c>
      <c r="O78" s="27">
        <f t="shared" si="25"/>
        <v>0</v>
      </c>
      <c r="P78" s="27">
        <f t="shared" si="26"/>
        <v>209</v>
      </c>
      <c r="Q78" s="27">
        <f t="shared" si="16"/>
        <v>1333.97</v>
      </c>
      <c r="R78" s="24">
        <f t="shared" si="17"/>
        <v>0</v>
      </c>
      <c r="S78" s="24">
        <f t="shared" si="27"/>
        <v>305.6</v>
      </c>
      <c r="T78" s="24">
        <f t="shared" si="28"/>
        <v>11.46</v>
      </c>
      <c r="U78" s="27">
        <f t="shared" si="29"/>
        <v>104.57</v>
      </c>
      <c r="V78" s="27">
        <f t="shared" si="18"/>
        <v>0</v>
      </c>
      <c r="W78" s="27">
        <f t="shared" si="30"/>
        <v>209</v>
      </c>
      <c r="X78" s="24">
        <f t="shared" si="19"/>
        <v>630.63</v>
      </c>
      <c r="Y78" s="24">
        <f t="shared" si="31"/>
        <v>1964.6</v>
      </c>
      <c r="Z78" s="24"/>
      <c r="AD78" s="127"/>
    </row>
    <row r="79" s="9" customFormat="1" ht="20" customHeight="1" spans="1:30">
      <c r="A79" s="23">
        <f t="shared" si="20"/>
        <v>76</v>
      </c>
      <c r="B79" s="39" t="s">
        <v>140</v>
      </c>
      <c r="C79" s="25" t="s">
        <v>238</v>
      </c>
      <c r="D79" s="24" t="s">
        <v>239</v>
      </c>
      <c r="E79" s="24">
        <v>3245.4</v>
      </c>
      <c r="F79" s="24">
        <f>VLOOKUP(C79,'[1]9月'!$B:$Q,16,0)</f>
        <v>3245.4</v>
      </c>
      <c r="G79" s="24">
        <v>3245.4</v>
      </c>
      <c r="H79" s="27">
        <v>5228.42</v>
      </c>
      <c r="I79" s="27"/>
      <c r="J79" s="27">
        <v>3180</v>
      </c>
      <c r="K79" s="34">
        <f t="shared" si="21"/>
        <v>58.4172</v>
      </c>
      <c r="L79" s="35">
        <f t="shared" si="22"/>
        <v>519.264</v>
      </c>
      <c r="M79" s="24">
        <f t="shared" si="23"/>
        <v>22.7178</v>
      </c>
      <c r="N79" s="27">
        <f t="shared" si="24"/>
        <v>418.27</v>
      </c>
      <c r="O79" s="27">
        <f t="shared" si="25"/>
        <v>0</v>
      </c>
      <c r="P79" s="27">
        <f t="shared" si="26"/>
        <v>159</v>
      </c>
      <c r="Q79" s="27">
        <f t="shared" si="16"/>
        <v>1177.669</v>
      </c>
      <c r="R79" s="24">
        <f t="shared" si="17"/>
        <v>0</v>
      </c>
      <c r="S79" s="24">
        <f t="shared" si="27"/>
        <v>259.63</v>
      </c>
      <c r="T79" s="24">
        <f t="shared" si="28"/>
        <v>9.74</v>
      </c>
      <c r="U79" s="27">
        <f t="shared" si="29"/>
        <v>104.57</v>
      </c>
      <c r="V79" s="27">
        <f t="shared" si="18"/>
        <v>0</v>
      </c>
      <c r="W79" s="27">
        <f t="shared" si="30"/>
        <v>159</v>
      </c>
      <c r="X79" s="24">
        <f t="shared" si="19"/>
        <v>532.94</v>
      </c>
      <c r="Y79" s="24">
        <f t="shared" si="31"/>
        <v>1710.609</v>
      </c>
      <c r="Z79" s="24"/>
      <c r="AD79" s="127"/>
    </row>
    <row r="80" s="9" customFormat="1" ht="20" customHeight="1" spans="1:30">
      <c r="A80" s="23">
        <f t="shared" si="20"/>
        <v>77</v>
      </c>
      <c r="B80" s="39" t="s">
        <v>137</v>
      </c>
      <c r="C80" s="25" t="s">
        <v>240</v>
      </c>
      <c r="D80" s="24" t="s">
        <v>241</v>
      </c>
      <c r="E80" s="24">
        <v>3245.4</v>
      </c>
      <c r="F80" s="24">
        <f>VLOOKUP(C80,'[1]9月'!$B:$Q,16,0)</f>
        <v>3245.4</v>
      </c>
      <c r="G80" s="24">
        <v>3245.4</v>
      </c>
      <c r="H80" s="27">
        <v>5228.42</v>
      </c>
      <c r="I80" s="27"/>
      <c r="J80" s="27">
        <v>3180</v>
      </c>
      <c r="K80" s="34">
        <f t="shared" si="21"/>
        <v>58.4172</v>
      </c>
      <c r="L80" s="35">
        <f t="shared" si="22"/>
        <v>519.264</v>
      </c>
      <c r="M80" s="24">
        <f t="shared" si="23"/>
        <v>22.7178</v>
      </c>
      <c r="N80" s="27">
        <f t="shared" si="24"/>
        <v>418.27</v>
      </c>
      <c r="O80" s="27">
        <f t="shared" si="25"/>
        <v>0</v>
      </c>
      <c r="P80" s="27">
        <f t="shared" si="26"/>
        <v>159</v>
      </c>
      <c r="Q80" s="27">
        <f t="shared" si="16"/>
        <v>1177.669</v>
      </c>
      <c r="R80" s="24">
        <f t="shared" si="17"/>
        <v>0</v>
      </c>
      <c r="S80" s="24">
        <f t="shared" si="27"/>
        <v>259.63</v>
      </c>
      <c r="T80" s="24">
        <f t="shared" si="28"/>
        <v>9.74</v>
      </c>
      <c r="U80" s="27">
        <f t="shared" si="29"/>
        <v>104.57</v>
      </c>
      <c r="V80" s="27">
        <f t="shared" si="18"/>
        <v>0</v>
      </c>
      <c r="W80" s="27">
        <f t="shared" si="30"/>
        <v>159</v>
      </c>
      <c r="X80" s="24">
        <f t="shared" si="19"/>
        <v>532.94</v>
      </c>
      <c r="Y80" s="24">
        <f t="shared" si="31"/>
        <v>1710.609</v>
      </c>
      <c r="Z80" s="24"/>
      <c r="AD80" s="127"/>
    </row>
    <row r="81" s="9" customFormat="1" ht="20" customHeight="1" spans="1:30">
      <c r="A81" s="23">
        <f t="shared" si="20"/>
        <v>78</v>
      </c>
      <c r="B81" s="39" t="s">
        <v>137</v>
      </c>
      <c r="C81" s="25" t="s">
        <v>242</v>
      </c>
      <c r="D81" s="24" t="s">
        <v>243</v>
      </c>
      <c r="E81" s="24">
        <v>3245.4</v>
      </c>
      <c r="F81" s="24">
        <f>VLOOKUP(C81,'[1]9月'!$B:$Q,16,0)</f>
        <v>3245.4</v>
      </c>
      <c r="G81" s="24">
        <v>3245.4</v>
      </c>
      <c r="H81" s="27">
        <v>5228.42</v>
      </c>
      <c r="I81" s="27"/>
      <c r="J81" s="27">
        <v>3180</v>
      </c>
      <c r="K81" s="34">
        <f t="shared" si="21"/>
        <v>58.4172</v>
      </c>
      <c r="L81" s="35">
        <f t="shared" si="22"/>
        <v>519.264</v>
      </c>
      <c r="M81" s="24">
        <f t="shared" si="23"/>
        <v>22.7178</v>
      </c>
      <c r="N81" s="27">
        <f t="shared" si="24"/>
        <v>418.27</v>
      </c>
      <c r="O81" s="27">
        <f t="shared" si="25"/>
        <v>0</v>
      </c>
      <c r="P81" s="27">
        <f t="shared" si="26"/>
        <v>159</v>
      </c>
      <c r="Q81" s="27">
        <f t="shared" si="16"/>
        <v>1177.669</v>
      </c>
      <c r="R81" s="24">
        <f t="shared" si="17"/>
        <v>0</v>
      </c>
      <c r="S81" s="24">
        <f t="shared" si="27"/>
        <v>259.63</v>
      </c>
      <c r="T81" s="24">
        <f t="shared" si="28"/>
        <v>9.74</v>
      </c>
      <c r="U81" s="27">
        <f t="shared" si="29"/>
        <v>104.57</v>
      </c>
      <c r="V81" s="27">
        <f t="shared" si="18"/>
        <v>0</v>
      </c>
      <c r="W81" s="27">
        <f t="shared" si="30"/>
        <v>159</v>
      </c>
      <c r="X81" s="24">
        <f t="shared" si="19"/>
        <v>532.94</v>
      </c>
      <c r="Y81" s="24">
        <f t="shared" si="31"/>
        <v>1710.609</v>
      </c>
      <c r="Z81" s="24"/>
      <c r="AD81" s="127"/>
    </row>
    <row r="82" s="9" customFormat="1" ht="20" customHeight="1" spans="1:30">
      <c r="A82" s="23">
        <f t="shared" si="20"/>
        <v>79</v>
      </c>
      <c r="B82" s="39" t="s">
        <v>140</v>
      </c>
      <c r="C82" s="25" t="s">
        <v>244</v>
      </c>
      <c r="D82" s="24" t="s">
        <v>245</v>
      </c>
      <c r="E82" s="24">
        <v>3245.4</v>
      </c>
      <c r="F82" s="24">
        <f>VLOOKUP(C82,'[1]9月'!$B:$Q,16,0)</f>
        <v>3245.4</v>
      </c>
      <c r="G82" s="24">
        <v>3245.4</v>
      </c>
      <c r="H82" s="27">
        <v>5228.42</v>
      </c>
      <c r="I82" s="27"/>
      <c r="J82" s="27">
        <v>3180</v>
      </c>
      <c r="K82" s="34">
        <f t="shared" si="21"/>
        <v>58.4172</v>
      </c>
      <c r="L82" s="35">
        <f t="shared" si="22"/>
        <v>519.264</v>
      </c>
      <c r="M82" s="24">
        <f t="shared" si="23"/>
        <v>22.7178</v>
      </c>
      <c r="N82" s="27">
        <f t="shared" si="24"/>
        <v>418.27</v>
      </c>
      <c r="O82" s="27">
        <f t="shared" si="25"/>
        <v>0</v>
      </c>
      <c r="P82" s="27">
        <f t="shared" si="26"/>
        <v>159</v>
      </c>
      <c r="Q82" s="27">
        <f t="shared" si="16"/>
        <v>1177.669</v>
      </c>
      <c r="R82" s="24">
        <f t="shared" si="17"/>
        <v>0</v>
      </c>
      <c r="S82" s="24">
        <f t="shared" si="27"/>
        <v>259.63</v>
      </c>
      <c r="T82" s="24">
        <f t="shared" si="28"/>
        <v>9.74</v>
      </c>
      <c r="U82" s="27">
        <f t="shared" si="29"/>
        <v>104.57</v>
      </c>
      <c r="V82" s="27">
        <f t="shared" si="18"/>
        <v>0</v>
      </c>
      <c r="W82" s="27">
        <f t="shared" si="30"/>
        <v>159</v>
      </c>
      <c r="X82" s="24">
        <f t="shared" si="19"/>
        <v>532.94</v>
      </c>
      <c r="Y82" s="24">
        <f t="shared" si="31"/>
        <v>1710.609</v>
      </c>
      <c r="Z82" s="24"/>
      <c r="AD82" s="127"/>
    </row>
    <row r="83" s="9" customFormat="1" ht="20" customHeight="1" spans="1:30">
      <c r="A83" s="23">
        <f t="shared" si="20"/>
        <v>80</v>
      </c>
      <c r="B83" s="39" t="s">
        <v>140</v>
      </c>
      <c r="C83" s="25" t="s">
        <v>246</v>
      </c>
      <c r="D83" s="24" t="s">
        <v>247</v>
      </c>
      <c r="E83" s="24">
        <v>3245.4</v>
      </c>
      <c r="F83" s="24">
        <f>VLOOKUP(C83,'[1]9月'!$B:$Q,16,0)</f>
        <v>3245.4</v>
      </c>
      <c r="G83" s="24">
        <v>3245.4</v>
      </c>
      <c r="H83" s="27">
        <v>5228.42</v>
      </c>
      <c r="I83" s="27"/>
      <c r="J83" s="27">
        <v>4180</v>
      </c>
      <c r="K83" s="34">
        <f t="shared" si="21"/>
        <v>58.4172</v>
      </c>
      <c r="L83" s="35">
        <f t="shared" si="22"/>
        <v>519.264</v>
      </c>
      <c r="M83" s="24">
        <f t="shared" si="23"/>
        <v>22.7178</v>
      </c>
      <c r="N83" s="27">
        <f t="shared" si="24"/>
        <v>418.27</v>
      </c>
      <c r="O83" s="27">
        <f t="shared" si="25"/>
        <v>0</v>
      </c>
      <c r="P83" s="27">
        <f t="shared" si="26"/>
        <v>209</v>
      </c>
      <c r="Q83" s="27">
        <f t="shared" si="16"/>
        <v>1227.669</v>
      </c>
      <c r="R83" s="24">
        <f t="shared" si="17"/>
        <v>0</v>
      </c>
      <c r="S83" s="24">
        <f t="shared" si="27"/>
        <v>259.63</v>
      </c>
      <c r="T83" s="24">
        <f t="shared" si="28"/>
        <v>9.74</v>
      </c>
      <c r="U83" s="27">
        <f t="shared" si="29"/>
        <v>104.57</v>
      </c>
      <c r="V83" s="27">
        <f t="shared" si="18"/>
        <v>0</v>
      </c>
      <c r="W83" s="27">
        <f t="shared" si="30"/>
        <v>209</v>
      </c>
      <c r="X83" s="24">
        <f t="shared" si="19"/>
        <v>582.94</v>
      </c>
      <c r="Y83" s="24">
        <f t="shared" si="31"/>
        <v>1810.609</v>
      </c>
      <c r="Z83" s="24"/>
      <c r="AD83" s="127"/>
    </row>
    <row r="84" s="9" customFormat="1" ht="20" customHeight="1" spans="1:30">
      <c r="A84" s="23">
        <f t="shared" si="20"/>
        <v>81</v>
      </c>
      <c r="B84" s="39" t="s">
        <v>140</v>
      </c>
      <c r="C84" s="25" t="s">
        <v>248</v>
      </c>
      <c r="D84" s="24" t="s">
        <v>249</v>
      </c>
      <c r="E84" s="24">
        <v>3245.4</v>
      </c>
      <c r="F84" s="24">
        <f>VLOOKUP(C84,'[1]9月'!$B:$Q,16,0)</f>
        <v>3245.4</v>
      </c>
      <c r="G84" s="24">
        <v>3245.4</v>
      </c>
      <c r="H84" s="27">
        <v>5228.42</v>
      </c>
      <c r="I84" s="27"/>
      <c r="J84" s="27">
        <v>4180</v>
      </c>
      <c r="K84" s="34">
        <f t="shared" si="21"/>
        <v>58.4172</v>
      </c>
      <c r="L84" s="35">
        <f t="shared" si="22"/>
        <v>519.264</v>
      </c>
      <c r="M84" s="24">
        <f t="shared" si="23"/>
        <v>22.7178</v>
      </c>
      <c r="N84" s="27">
        <f t="shared" si="24"/>
        <v>418.27</v>
      </c>
      <c r="O84" s="27">
        <f t="shared" si="25"/>
        <v>0</v>
      </c>
      <c r="P84" s="27">
        <f t="shared" si="26"/>
        <v>209</v>
      </c>
      <c r="Q84" s="27">
        <f t="shared" si="16"/>
        <v>1227.669</v>
      </c>
      <c r="R84" s="24">
        <f t="shared" si="17"/>
        <v>0</v>
      </c>
      <c r="S84" s="24">
        <f t="shared" si="27"/>
        <v>259.63</v>
      </c>
      <c r="T84" s="24">
        <f t="shared" si="28"/>
        <v>9.74</v>
      </c>
      <c r="U84" s="27">
        <f t="shared" si="29"/>
        <v>104.57</v>
      </c>
      <c r="V84" s="27">
        <f t="shared" si="18"/>
        <v>0</v>
      </c>
      <c r="W84" s="27">
        <f t="shared" si="30"/>
        <v>209</v>
      </c>
      <c r="X84" s="24">
        <f t="shared" si="19"/>
        <v>582.94</v>
      </c>
      <c r="Y84" s="24">
        <f t="shared" si="31"/>
        <v>1810.609</v>
      </c>
      <c r="Z84" s="24"/>
      <c r="AD84" s="127"/>
    </row>
    <row r="85" s="9" customFormat="1" ht="20" customHeight="1" spans="1:30">
      <c r="A85" s="23">
        <f t="shared" ref="A85:A127" si="32">ROW()-3</f>
        <v>82</v>
      </c>
      <c r="B85" s="39" t="s">
        <v>140</v>
      </c>
      <c r="C85" s="25" t="s">
        <v>252</v>
      </c>
      <c r="D85" s="275" t="s">
        <v>253</v>
      </c>
      <c r="E85" s="24">
        <v>3245.4</v>
      </c>
      <c r="F85" s="24">
        <f>VLOOKUP(C85,'[1]9月'!$B:$Q,16,0)</f>
        <v>3245.4</v>
      </c>
      <c r="G85" s="24">
        <v>3245.4</v>
      </c>
      <c r="H85" s="27">
        <v>5228.42</v>
      </c>
      <c r="I85" s="27"/>
      <c r="J85" s="36">
        <v>3180</v>
      </c>
      <c r="K85" s="34">
        <f t="shared" ref="K85:K127" si="33">E85*0.018</f>
        <v>58.4172</v>
      </c>
      <c r="L85" s="35">
        <f t="shared" ref="L85:L127" si="34">F85*0.16</f>
        <v>519.264</v>
      </c>
      <c r="M85" s="24">
        <f t="shared" ref="M85:M127" si="35">G85*0.007</f>
        <v>22.7178</v>
      </c>
      <c r="N85" s="27">
        <f t="shared" ref="N85:N127" si="36">ROUND(H85*0.08,2)</f>
        <v>418.27</v>
      </c>
      <c r="O85" s="27">
        <f t="shared" si="25"/>
        <v>0</v>
      </c>
      <c r="P85" s="27">
        <f t="shared" ref="P85:P127" si="37">J85*5%</f>
        <v>159</v>
      </c>
      <c r="Q85" s="27">
        <f t="shared" si="16"/>
        <v>1177.669</v>
      </c>
      <c r="R85" s="24">
        <f t="shared" si="17"/>
        <v>0</v>
      </c>
      <c r="S85" s="24">
        <f t="shared" ref="S85:S127" si="38">ROUND(F85*0.08,2)</f>
        <v>259.63</v>
      </c>
      <c r="T85" s="24">
        <f t="shared" ref="T85:T127" si="39">ROUND(G85*0.003,2)</f>
        <v>9.74</v>
      </c>
      <c r="U85" s="27">
        <f t="shared" ref="U85:U127" si="40">ROUND(H85*0.02,2)</f>
        <v>104.57</v>
      </c>
      <c r="V85" s="27">
        <f t="shared" si="18"/>
        <v>0</v>
      </c>
      <c r="W85" s="27">
        <f t="shared" ref="W85:W127" si="41">J85*5%</f>
        <v>159</v>
      </c>
      <c r="X85" s="24">
        <f t="shared" si="19"/>
        <v>532.94</v>
      </c>
      <c r="Y85" s="24">
        <f t="shared" ref="Y85:Y127" si="42">Q85+X85</f>
        <v>1710.609</v>
      </c>
      <c r="Z85" s="24"/>
      <c r="AD85" s="127"/>
    </row>
    <row r="86" s="9" customFormat="1" ht="20" customHeight="1" spans="1:30">
      <c r="A86" s="23">
        <f t="shared" si="32"/>
        <v>83</v>
      </c>
      <c r="B86" s="39" t="s">
        <v>140</v>
      </c>
      <c r="C86" s="25" t="s">
        <v>254</v>
      </c>
      <c r="D86" s="24" t="s">
        <v>255</v>
      </c>
      <c r="E86" s="24">
        <v>3245.4</v>
      </c>
      <c r="F86" s="24">
        <f>VLOOKUP(C86,'[1]9月'!$B:$Q,16,0)</f>
        <v>3245.4</v>
      </c>
      <c r="G86" s="24">
        <v>3245.4</v>
      </c>
      <c r="H86" s="27">
        <v>5228.42</v>
      </c>
      <c r="I86" s="27"/>
      <c r="J86" s="27">
        <v>4180</v>
      </c>
      <c r="K86" s="34">
        <f t="shared" si="33"/>
        <v>58.4172</v>
      </c>
      <c r="L86" s="35">
        <f t="shared" si="34"/>
        <v>519.264</v>
      </c>
      <c r="M86" s="24">
        <f t="shared" si="35"/>
        <v>22.7178</v>
      </c>
      <c r="N86" s="27">
        <f t="shared" si="36"/>
        <v>418.27</v>
      </c>
      <c r="O86" s="27">
        <f t="shared" si="25"/>
        <v>0</v>
      </c>
      <c r="P86" s="27">
        <f t="shared" si="37"/>
        <v>209</v>
      </c>
      <c r="Q86" s="27">
        <f t="shared" si="16"/>
        <v>1227.669</v>
      </c>
      <c r="R86" s="24">
        <f t="shared" si="17"/>
        <v>0</v>
      </c>
      <c r="S86" s="24">
        <f t="shared" si="38"/>
        <v>259.63</v>
      </c>
      <c r="T86" s="24">
        <f t="shared" si="39"/>
        <v>9.74</v>
      </c>
      <c r="U86" s="27">
        <f t="shared" si="40"/>
        <v>104.57</v>
      </c>
      <c r="V86" s="27">
        <f t="shared" si="18"/>
        <v>0</v>
      </c>
      <c r="W86" s="27">
        <f t="shared" si="41"/>
        <v>209</v>
      </c>
      <c r="X86" s="24">
        <f t="shared" si="19"/>
        <v>582.94</v>
      </c>
      <c r="Y86" s="24">
        <f t="shared" si="42"/>
        <v>1810.609</v>
      </c>
      <c r="Z86" s="24"/>
      <c r="AD86" s="127"/>
    </row>
    <row r="87" s="9" customFormat="1" ht="20" customHeight="1" spans="1:30">
      <c r="A87" s="23">
        <f t="shared" si="32"/>
        <v>84</v>
      </c>
      <c r="B87" s="39" t="s">
        <v>140</v>
      </c>
      <c r="C87" s="25" t="s">
        <v>256</v>
      </c>
      <c r="D87" s="266" t="s">
        <v>257</v>
      </c>
      <c r="E87" s="24">
        <v>3245.4</v>
      </c>
      <c r="F87" s="24">
        <f>VLOOKUP(C87,'[1]9月'!$B:$Q,16,0)</f>
        <v>3245.4</v>
      </c>
      <c r="G87" s="24">
        <v>3245.4</v>
      </c>
      <c r="H87" s="27">
        <v>5228.42</v>
      </c>
      <c r="I87" s="27"/>
      <c r="J87" s="27">
        <v>1790</v>
      </c>
      <c r="K87" s="34">
        <f t="shared" si="33"/>
        <v>58.4172</v>
      </c>
      <c r="L87" s="35">
        <f t="shared" si="34"/>
        <v>519.264</v>
      </c>
      <c r="M87" s="24">
        <f t="shared" si="35"/>
        <v>22.7178</v>
      </c>
      <c r="N87" s="27">
        <f t="shared" si="36"/>
        <v>418.27</v>
      </c>
      <c r="O87" s="27">
        <f t="shared" si="25"/>
        <v>0</v>
      </c>
      <c r="P87" s="27">
        <f t="shared" si="37"/>
        <v>89.5</v>
      </c>
      <c r="Q87" s="27">
        <f t="shared" si="16"/>
        <v>1108.169</v>
      </c>
      <c r="R87" s="24">
        <f t="shared" si="17"/>
        <v>0</v>
      </c>
      <c r="S87" s="24">
        <f t="shared" si="38"/>
        <v>259.63</v>
      </c>
      <c r="T87" s="24">
        <f t="shared" si="39"/>
        <v>9.74</v>
      </c>
      <c r="U87" s="27">
        <f t="shared" si="40"/>
        <v>104.57</v>
      </c>
      <c r="V87" s="27">
        <f t="shared" si="18"/>
        <v>0</v>
      </c>
      <c r="W87" s="27">
        <f t="shared" si="41"/>
        <v>89.5</v>
      </c>
      <c r="X87" s="24">
        <f t="shared" si="19"/>
        <v>463.44</v>
      </c>
      <c r="Y87" s="24">
        <f t="shared" si="42"/>
        <v>1571.609</v>
      </c>
      <c r="Z87" s="24"/>
      <c r="AD87" s="127"/>
    </row>
    <row r="88" s="9" customFormat="1" ht="20" customHeight="1" spans="1:30">
      <c r="A88" s="23">
        <f t="shared" si="32"/>
        <v>85</v>
      </c>
      <c r="B88" s="39" t="s">
        <v>258</v>
      </c>
      <c r="C88" s="25" t="s">
        <v>259</v>
      </c>
      <c r="D88" s="24" t="s">
        <v>260</v>
      </c>
      <c r="E88" s="24">
        <v>3245.4</v>
      </c>
      <c r="F88" s="24">
        <f>VLOOKUP(C88,'[1]9月'!$B:$Q,16,0)</f>
        <v>3245.4</v>
      </c>
      <c r="G88" s="24">
        <v>3245.4</v>
      </c>
      <c r="H88" s="27">
        <v>5228.42</v>
      </c>
      <c r="I88" s="27"/>
      <c r="J88" s="27">
        <v>3180</v>
      </c>
      <c r="K88" s="34">
        <f t="shared" si="33"/>
        <v>58.4172</v>
      </c>
      <c r="L88" s="35">
        <f t="shared" si="34"/>
        <v>519.264</v>
      </c>
      <c r="M88" s="24">
        <f t="shared" si="35"/>
        <v>22.7178</v>
      </c>
      <c r="N88" s="27">
        <f t="shared" si="36"/>
        <v>418.27</v>
      </c>
      <c r="O88" s="27">
        <f t="shared" si="25"/>
        <v>0</v>
      </c>
      <c r="P88" s="27">
        <f t="shared" si="37"/>
        <v>159</v>
      </c>
      <c r="Q88" s="27">
        <f t="shared" si="16"/>
        <v>1177.669</v>
      </c>
      <c r="R88" s="24">
        <f t="shared" si="17"/>
        <v>0</v>
      </c>
      <c r="S88" s="24">
        <f t="shared" si="38"/>
        <v>259.63</v>
      </c>
      <c r="T88" s="24">
        <f t="shared" si="39"/>
        <v>9.74</v>
      </c>
      <c r="U88" s="27">
        <f t="shared" si="40"/>
        <v>104.57</v>
      </c>
      <c r="V88" s="27">
        <f t="shared" si="18"/>
        <v>0</v>
      </c>
      <c r="W88" s="27">
        <f t="shared" si="41"/>
        <v>159</v>
      </c>
      <c r="X88" s="24">
        <f t="shared" si="19"/>
        <v>532.94</v>
      </c>
      <c r="Y88" s="24">
        <f t="shared" si="42"/>
        <v>1710.609</v>
      </c>
      <c r="Z88" s="24"/>
      <c r="AD88" s="127"/>
    </row>
    <row r="89" s="9" customFormat="1" ht="20" customHeight="1" spans="1:30">
      <c r="A89" s="23">
        <f t="shared" si="32"/>
        <v>86</v>
      </c>
      <c r="B89" s="39" t="s">
        <v>137</v>
      </c>
      <c r="C89" s="25" t="s">
        <v>261</v>
      </c>
      <c r="D89" s="24" t="s">
        <v>262</v>
      </c>
      <c r="E89" s="24">
        <v>3245.4</v>
      </c>
      <c r="F89" s="24">
        <f>VLOOKUP(C89,'[1]9月'!$B:$Q,16,0)</f>
        <v>3245.4</v>
      </c>
      <c r="G89" s="24">
        <v>3245.4</v>
      </c>
      <c r="H89" s="27">
        <v>5228.42</v>
      </c>
      <c r="I89" s="27"/>
      <c r="J89" s="27">
        <v>3180</v>
      </c>
      <c r="K89" s="34">
        <f t="shared" si="33"/>
        <v>58.4172</v>
      </c>
      <c r="L89" s="35">
        <f t="shared" si="34"/>
        <v>519.264</v>
      </c>
      <c r="M89" s="24">
        <f t="shared" si="35"/>
        <v>22.7178</v>
      </c>
      <c r="N89" s="27">
        <f t="shared" si="36"/>
        <v>418.27</v>
      </c>
      <c r="O89" s="27">
        <f t="shared" si="25"/>
        <v>0</v>
      </c>
      <c r="P89" s="27">
        <f t="shared" si="37"/>
        <v>159</v>
      </c>
      <c r="Q89" s="27">
        <f t="shared" si="16"/>
        <v>1177.669</v>
      </c>
      <c r="R89" s="24">
        <f t="shared" si="17"/>
        <v>0</v>
      </c>
      <c r="S89" s="24">
        <f t="shared" si="38"/>
        <v>259.63</v>
      </c>
      <c r="T89" s="24">
        <f t="shared" si="39"/>
        <v>9.74</v>
      </c>
      <c r="U89" s="27">
        <f t="shared" si="40"/>
        <v>104.57</v>
      </c>
      <c r="V89" s="27">
        <f t="shared" si="18"/>
        <v>0</v>
      </c>
      <c r="W89" s="27">
        <f t="shared" si="41"/>
        <v>159</v>
      </c>
      <c r="X89" s="24">
        <f t="shared" si="19"/>
        <v>532.94</v>
      </c>
      <c r="Y89" s="24">
        <f t="shared" si="42"/>
        <v>1710.609</v>
      </c>
      <c r="Z89" s="24"/>
      <c r="AD89" s="127"/>
    </row>
    <row r="90" s="9" customFormat="1" ht="20" customHeight="1" spans="1:30">
      <c r="A90" s="23">
        <f t="shared" si="32"/>
        <v>87</v>
      </c>
      <c r="B90" s="39" t="s">
        <v>140</v>
      </c>
      <c r="C90" s="25" t="s">
        <v>263</v>
      </c>
      <c r="D90" s="24" t="s">
        <v>264</v>
      </c>
      <c r="E90" s="24">
        <v>3245.4</v>
      </c>
      <c r="F90" s="24">
        <f>VLOOKUP(C90,'[1]9月'!$B:$Q,16,0)</f>
        <v>3245.4</v>
      </c>
      <c r="G90" s="24">
        <v>3245.4</v>
      </c>
      <c r="H90" s="27">
        <v>5228.42</v>
      </c>
      <c r="I90" s="27"/>
      <c r="J90" s="27">
        <v>3180</v>
      </c>
      <c r="K90" s="34">
        <f t="shared" si="33"/>
        <v>58.4172</v>
      </c>
      <c r="L90" s="35">
        <f t="shared" si="34"/>
        <v>519.264</v>
      </c>
      <c r="M90" s="24">
        <f t="shared" si="35"/>
        <v>22.7178</v>
      </c>
      <c r="N90" s="27">
        <f t="shared" si="36"/>
        <v>418.27</v>
      </c>
      <c r="O90" s="27">
        <f t="shared" si="25"/>
        <v>0</v>
      </c>
      <c r="P90" s="27">
        <f t="shared" si="37"/>
        <v>159</v>
      </c>
      <c r="Q90" s="27">
        <f t="shared" si="16"/>
        <v>1177.669</v>
      </c>
      <c r="R90" s="24">
        <f t="shared" si="17"/>
        <v>0</v>
      </c>
      <c r="S90" s="24">
        <f t="shared" si="38"/>
        <v>259.63</v>
      </c>
      <c r="T90" s="24">
        <f t="shared" si="39"/>
        <v>9.74</v>
      </c>
      <c r="U90" s="27">
        <f t="shared" si="40"/>
        <v>104.57</v>
      </c>
      <c r="V90" s="27">
        <f t="shared" si="18"/>
        <v>0</v>
      </c>
      <c r="W90" s="27">
        <f t="shared" si="41"/>
        <v>159</v>
      </c>
      <c r="X90" s="24">
        <f t="shared" si="19"/>
        <v>532.94</v>
      </c>
      <c r="Y90" s="24">
        <f t="shared" si="42"/>
        <v>1710.609</v>
      </c>
      <c r="Z90" s="24"/>
      <c r="AD90" s="127"/>
    </row>
    <row r="91" s="9" customFormat="1" ht="20" customHeight="1" spans="1:30">
      <c r="A91" s="23">
        <f t="shared" si="32"/>
        <v>88</v>
      </c>
      <c r="B91" s="39" t="s">
        <v>140</v>
      </c>
      <c r="C91" s="25" t="s">
        <v>265</v>
      </c>
      <c r="D91" s="24" t="s">
        <v>266</v>
      </c>
      <c r="E91" s="24">
        <v>3245.4</v>
      </c>
      <c r="F91" s="24">
        <f>VLOOKUP(C91,'[1]9月'!$B:$Q,16,0)</f>
        <v>3245.4</v>
      </c>
      <c r="G91" s="24">
        <v>3245.4</v>
      </c>
      <c r="H91" s="27">
        <v>5228.42</v>
      </c>
      <c r="I91" s="27"/>
      <c r="J91" s="27">
        <v>3180</v>
      </c>
      <c r="K91" s="34">
        <f t="shared" si="33"/>
        <v>58.4172</v>
      </c>
      <c r="L91" s="35">
        <f t="shared" si="34"/>
        <v>519.264</v>
      </c>
      <c r="M91" s="24">
        <f t="shared" si="35"/>
        <v>22.7178</v>
      </c>
      <c r="N91" s="27">
        <f t="shared" si="36"/>
        <v>418.27</v>
      </c>
      <c r="O91" s="27">
        <f t="shared" si="25"/>
        <v>0</v>
      </c>
      <c r="P91" s="27">
        <f t="shared" si="37"/>
        <v>159</v>
      </c>
      <c r="Q91" s="27">
        <f t="shared" si="16"/>
        <v>1177.669</v>
      </c>
      <c r="R91" s="24">
        <f t="shared" si="17"/>
        <v>0</v>
      </c>
      <c r="S91" s="24">
        <f t="shared" si="38"/>
        <v>259.63</v>
      </c>
      <c r="T91" s="24">
        <f t="shared" si="39"/>
        <v>9.74</v>
      </c>
      <c r="U91" s="27">
        <f t="shared" si="40"/>
        <v>104.57</v>
      </c>
      <c r="V91" s="27">
        <f t="shared" si="18"/>
        <v>0</v>
      </c>
      <c r="W91" s="27">
        <f t="shared" si="41"/>
        <v>159</v>
      </c>
      <c r="X91" s="24">
        <f t="shared" si="19"/>
        <v>532.94</v>
      </c>
      <c r="Y91" s="24">
        <f t="shared" si="42"/>
        <v>1710.609</v>
      </c>
      <c r="Z91" s="24"/>
      <c r="AD91" s="127"/>
    </row>
    <row r="92" s="9" customFormat="1" ht="20" customHeight="1" spans="1:30">
      <c r="A92" s="23">
        <f t="shared" si="32"/>
        <v>89</v>
      </c>
      <c r="B92" s="39" t="s">
        <v>140</v>
      </c>
      <c r="C92" s="25" t="s">
        <v>267</v>
      </c>
      <c r="D92" s="24" t="s">
        <v>268</v>
      </c>
      <c r="E92" s="24">
        <v>3245.4</v>
      </c>
      <c r="F92" s="24">
        <f>VLOOKUP(C92,'[1]9月'!$B:$Q,16,0)</f>
        <v>3245.4</v>
      </c>
      <c r="G92" s="24">
        <v>3245.4</v>
      </c>
      <c r="H92" s="27">
        <v>5228.42</v>
      </c>
      <c r="I92" s="27"/>
      <c r="J92" s="27">
        <v>3180</v>
      </c>
      <c r="K92" s="34">
        <f t="shared" si="33"/>
        <v>58.4172</v>
      </c>
      <c r="L92" s="35">
        <f t="shared" si="34"/>
        <v>519.264</v>
      </c>
      <c r="M92" s="24">
        <f t="shared" si="35"/>
        <v>22.7178</v>
      </c>
      <c r="N92" s="27">
        <f t="shared" si="36"/>
        <v>418.27</v>
      </c>
      <c r="O92" s="27">
        <f t="shared" si="25"/>
        <v>0</v>
      </c>
      <c r="P92" s="27">
        <f t="shared" si="37"/>
        <v>159</v>
      </c>
      <c r="Q92" s="27">
        <f t="shared" si="16"/>
        <v>1177.669</v>
      </c>
      <c r="R92" s="24">
        <f t="shared" si="17"/>
        <v>0</v>
      </c>
      <c r="S92" s="24">
        <f t="shared" si="38"/>
        <v>259.63</v>
      </c>
      <c r="T92" s="24">
        <f t="shared" si="39"/>
        <v>9.74</v>
      </c>
      <c r="U92" s="27">
        <f t="shared" si="40"/>
        <v>104.57</v>
      </c>
      <c r="V92" s="27">
        <f t="shared" si="18"/>
        <v>0</v>
      </c>
      <c r="W92" s="27">
        <f t="shared" si="41"/>
        <v>159</v>
      </c>
      <c r="X92" s="24">
        <f t="shared" si="19"/>
        <v>532.94</v>
      </c>
      <c r="Y92" s="24">
        <f t="shared" si="42"/>
        <v>1710.609</v>
      </c>
      <c r="Z92" s="24"/>
      <c r="AD92" s="127"/>
    </row>
    <row r="93" s="9" customFormat="1" ht="20" customHeight="1" spans="1:30">
      <c r="A93" s="23">
        <f t="shared" si="32"/>
        <v>90</v>
      </c>
      <c r="B93" s="39" t="s">
        <v>140</v>
      </c>
      <c r="C93" s="29" t="s">
        <v>269</v>
      </c>
      <c r="D93" s="30" t="s">
        <v>270</v>
      </c>
      <c r="E93" s="24">
        <v>3245.4</v>
      </c>
      <c r="F93" s="24">
        <f>VLOOKUP(C93,'[1]9月'!$B:$Q,16,0)</f>
        <v>3245.4</v>
      </c>
      <c r="G93" s="24">
        <v>3245.4</v>
      </c>
      <c r="H93" s="27">
        <v>5228.42</v>
      </c>
      <c r="I93" s="27"/>
      <c r="J93" s="27">
        <v>3180</v>
      </c>
      <c r="K93" s="34">
        <f t="shared" si="33"/>
        <v>58.4172</v>
      </c>
      <c r="L93" s="35">
        <f t="shared" si="34"/>
        <v>519.264</v>
      </c>
      <c r="M93" s="24">
        <f t="shared" si="35"/>
        <v>22.7178</v>
      </c>
      <c r="N93" s="27">
        <f t="shared" si="36"/>
        <v>418.27</v>
      </c>
      <c r="O93" s="27">
        <f t="shared" si="25"/>
        <v>0</v>
      </c>
      <c r="P93" s="27">
        <f t="shared" si="37"/>
        <v>159</v>
      </c>
      <c r="Q93" s="27">
        <f t="shared" si="16"/>
        <v>1177.669</v>
      </c>
      <c r="R93" s="24">
        <f t="shared" si="17"/>
        <v>0</v>
      </c>
      <c r="S93" s="24">
        <f t="shared" si="38"/>
        <v>259.63</v>
      </c>
      <c r="T93" s="24">
        <f t="shared" si="39"/>
        <v>9.74</v>
      </c>
      <c r="U93" s="27">
        <f t="shared" si="40"/>
        <v>104.57</v>
      </c>
      <c r="V93" s="27">
        <f t="shared" si="18"/>
        <v>0</v>
      </c>
      <c r="W93" s="27">
        <f t="shared" si="41"/>
        <v>159</v>
      </c>
      <c r="X93" s="24">
        <f t="shared" si="19"/>
        <v>532.94</v>
      </c>
      <c r="Y93" s="24">
        <f t="shared" si="42"/>
        <v>1710.609</v>
      </c>
      <c r="Z93" s="24"/>
      <c r="AD93" s="127"/>
    </row>
    <row r="94" s="9" customFormat="1" ht="20" customHeight="1" spans="1:30">
      <c r="A94" s="23">
        <f t="shared" si="32"/>
        <v>91</v>
      </c>
      <c r="B94" s="39" t="s">
        <v>140</v>
      </c>
      <c r="C94" s="29" t="s">
        <v>271</v>
      </c>
      <c r="D94" s="30" t="s">
        <v>272</v>
      </c>
      <c r="E94" s="24">
        <v>3245.4</v>
      </c>
      <c r="F94" s="24">
        <f>VLOOKUP(C94,'[1]9月'!$B:$Q,16,0)</f>
        <v>3245.4</v>
      </c>
      <c r="G94" s="24">
        <v>3245.4</v>
      </c>
      <c r="H94" s="27">
        <v>5228.42</v>
      </c>
      <c r="I94" s="27"/>
      <c r="J94" s="27">
        <v>3180</v>
      </c>
      <c r="K94" s="34">
        <f t="shared" si="33"/>
        <v>58.4172</v>
      </c>
      <c r="L94" s="35">
        <f t="shared" si="34"/>
        <v>519.264</v>
      </c>
      <c r="M94" s="24">
        <f t="shared" si="35"/>
        <v>22.7178</v>
      </c>
      <c r="N94" s="27">
        <f t="shared" si="36"/>
        <v>418.27</v>
      </c>
      <c r="O94" s="27">
        <f t="shared" si="25"/>
        <v>0</v>
      </c>
      <c r="P94" s="27">
        <f t="shared" si="37"/>
        <v>159</v>
      </c>
      <c r="Q94" s="27">
        <f t="shared" si="16"/>
        <v>1177.669</v>
      </c>
      <c r="R94" s="24">
        <f t="shared" si="17"/>
        <v>0</v>
      </c>
      <c r="S94" s="24">
        <f t="shared" si="38"/>
        <v>259.63</v>
      </c>
      <c r="T94" s="24">
        <f t="shared" si="39"/>
        <v>9.74</v>
      </c>
      <c r="U94" s="27">
        <f t="shared" si="40"/>
        <v>104.57</v>
      </c>
      <c r="V94" s="27">
        <f t="shared" si="18"/>
        <v>0</v>
      </c>
      <c r="W94" s="27">
        <f t="shared" si="41"/>
        <v>159</v>
      </c>
      <c r="X94" s="24">
        <f t="shared" si="19"/>
        <v>532.94</v>
      </c>
      <c r="Y94" s="24">
        <f t="shared" si="42"/>
        <v>1710.609</v>
      </c>
      <c r="Z94" s="24"/>
      <c r="AD94" s="127"/>
    </row>
    <row r="95" s="9" customFormat="1" ht="20" customHeight="1" spans="1:30">
      <c r="A95" s="23">
        <f t="shared" si="32"/>
        <v>92</v>
      </c>
      <c r="B95" s="39" t="s">
        <v>140</v>
      </c>
      <c r="C95" s="29" t="s">
        <v>273</v>
      </c>
      <c r="D95" s="30" t="s">
        <v>274</v>
      </c>
      <c r="E95" s="24">
        <v>3245.4</v>
      </c>
      <c r="F95" s="24">
        <f>VLOOKUP(C95,'[1]9月'!$B:$Q,16,0)</f>
        <v>3245.4</v>
      </c>
      <c r="G95" s="24">
        <v>3245.4</v>
      </c>
      <c r="H95" s="27">
        <v>5228.42</v>
      </c>
      <c r="I95" s="27"/>
      <c r="J95" s="27">
        <v>1790</v>
      </c>
      <c r="K95" s="34">
        <f t="shared" si="33"/>
        <v>58.4172</v>
      </c>
      <c r="L95" s="35">
        <f t="shared" si="34"/>
        <v>519.264</v>
      </c>
      <c r="M95" s="24">
        <f t="shared" si="35"/>
        <v>22.7178</v>
      </c>
      <c r="N95" s="27">
        <f t="shared" si="36"/>
        <v>418.27</v>
      </c>
      <c r="O95" s="27">
        <f t="shared" si="25"/>
        <v>0</v>
      </c>
      <c r="P95" s="27">
        <f t="shared" si="37"/>
        <v>89.5</v>
      </c>
      <c r="Q95" s="27">
        <f t="shared" si="16"/>
        <v>1108.169</v>
      </c>
      <c r="R95" s="24">
        <f t="shared" si="17"/>
        <v>0</v>
      </c>
      <c r="S95" s="24">
        <f t="shared" si="38"/>
        <v>259.63</v>
      </c>
      <c r="T95" s="24">
        <f t="shared" si="39"/>
        <v>9.74</v>
      </c>
      <c r="U95" s="27">
        <f t="shared" si="40"/>
        <v>104.57</v>
      </c>
      <c r="V95" s="27">
        <f t="shared" si="18"/>
        <v>0</v>
      </c>
      <c r="W95" s="27">
        <f t="shared" si="41"/>
        <v>89.5</v>
      </c>
      <c r="X95" s="24">
        <f t="shared" si="19"/>
        <v>463.44</v>
      </c>
      <c r="Y95" s="24">
        <f t="shared" si="42"/>
        <v>1571.609</v>
      </c>
      <c r="Z95" s="24"/>
      <c r="AD95" s="127"/>
    </row>
    <row r="96" s="9" customFormat="1" ht="20" customHeight="1" spans="1:30">
      <c r="A96" s="23">
        <f t="shared" si="32"/>
        <v>93</v>
      </c>
      <c r="B96" s="39" t="s">
        <v>140</v>
      </c>
      <c r="C96" s="29" t="s">
        <v>275</v>
      </c>
      <c r="D96" s="30" t="s">
        <v>276</v>
      </c>
      <c r="E96" s="24">
        <v>3245.4</v>
      </c>
      <c r="F96" s="24">
        <f>VLOOKUP(C96,'[1]9月'!$B:$Q,16,0)</f>
        <v>3245.4</v>
      </c>
      <c r="G96" s="24">
        <v>3245.4</v>
      </c>
      <c r="H96" s="27">
        <v>5228.42</v>
      </c>
      <c r="I96" s="27"/>
      <c r="J96" s="27">
        <v>3180</v>
      </c>
      <c r="K96" s="34">
        <f t="shared" si="33"/>
        <v>58.4172</v>
      </c>
      <c r="L96" s="35">
        <f t="shared" si="34"/>
        <v>519.264</v>
      </c>
      <c r="M96" s="24">
        <f t="shared" si="35"/>
        <v>22.7178</v>
      </c>
      <c r="N96" s="27">
        <f t="shared" si="36"/>
        <v>418.27</v>
      </c>
      <c r="O96" s="27">
        <f t="shared" si="25"/>
        <v>0</v>
      </c>
      <c r="P96" s="27">
        <f t="shared" si="37"/>
        <v>159</v>
      </c>
      <c r="Q96" s="27">
        <f t="shared" si="16"/>
        <v>1177.669</v>
      </c>
      <c r="R96" s="24">
        <f t="shared" si="17"/>
        <v>0</v>
      </c>
      <c r="S96" s="24">
        <f t="shared" si="38"/>
        <v>259.63</v>
      </c>
      <c r="T96" s="24">
        <f t="shared" si="39"/>
        <v>9.74</v>
      </c>
      <c r="U96" s="27">
        <f t="shared" si="40"/>
        <v>104.57</v>
      </c>
      <c r="V96" s="27">
        <f t="shared" si="18"/>
        <v>0</v>
      </c>
      <c r="W96" s="27">
        <f t="shared" si="41"/>
        <v>159</v>
      </c>
      <c r="X96" s="24">
        <f t="shared" si="19"/>
        <v>532.94</v>
      </c>
      <c r="Y96" s="24">
        <f t="shared" si="42"/>
        <v>1710.609</v>
      </c>
      <c r="Z96" s="24"/>
      <c r="AD96" s="127"/>
    </row>
    <row r="97" s="9" customFormat="1" ht="20" customHeight="1" spans="1:30">
      <c r="A97" s="23">
        <f t="shared" si="32"/>
        <v>94</v>
      </c>
      <c r="B97" s="39" t="s">
        <v>140</v>
      </c>
      <c r="C97" s="29" t="s">
        <v>277</v>
      </c>
      <c r="D97" s="30" t="s">
        <v>278</v>
      </c>
      <c r="E97" s="24">
        <v>3245.4</v>
      </c>
      <c r="F97" s="24">
        <f>VLOOKUP(C97,'[1]9月'!$B:$Q,16,0)</f>
        <v>3245.4</v>
      </c>
      <c r="G97" s="24">
        <v>3245.4</v>
      </c>
      <c r="H97" s="27">
        <v>5228.42</v>
      </c>
      <c r="I97" s="27"/>
      <c r="J97" s="27">
        <v>1790</v>
      </c>
      <c r="K97" s="34">
        <f t="shared" si="33"/>
        <v>58.4172</v>
      </c>
      <c r="L97" s="35">
        <f t="shared" si="34"/>
        <v>519.264</v>
      </c>
      <c r="M97" s="24">
        <f t="shared" si="35"/>
        <v>22.7178</v>
      </c>
      <c r="N97" s="27">
        <f t="shared" si="36"/>
        <v>418.27</v>
      </c>
      <c r="O97" s="27">
        <f t="shared" si="25"/>
        <v>0</v>
      </c>
      <c r="P97" s="27">
        <f t="shared" si="37"/>
        <v>89.5</v>
      </c>
      <c r="Q97" s="27">
        <f t="shared" si="16"/>
        <v>1108.169</v>
      </c>
      <c r="R97" s="24">
        <f t="shared" si="17"/>
        <v>0</v>
      </c>
      <c r="S97" s="24">
        <f t="shared" si="38"/>
        <v>259.63</v>
      </c>
      <c r="T97" s="24">
        <f t="shared" si="39"/>
        <v>9.74</v>
      </c>
      <c r="U97" s="27">
        <f t="shared" si="40"/>
        <v>104.57</v>
      </c>
      <c r="V97" s="27">
        <f t="shared" si="18"/>
        <v>0</v>
      </c>
      <c r="W97" s="27">
        <f t="shared" si="41"/>
        <v>89.5</v>
      </c>
      <c r="X97" s="24">
        <f t="shared" si="19"/>
        <v>463.44</v>
      </c>
      <c r="Y97" s="24">
        <f t="shared" si="42"/>
        <v>1571.609</v>
      </c>
      <c r="Z97" s="24"/>
      <c r="AD97" s="127"/>
    </row>
    <row r="98" s="9" customFormat="1" ht="20" customHeight="1" spans="1:30">
      <c r="A98" s="23">
        <f t="shared" si="32"/>
        <v>95</v>
      </c>
      <c r="B98" s="39" t="s">
        <v>137</v>
      </c>
      <c r="C98" s="29" t="s">
        <v>279</v>
      </c>
      <c r="D98" s="267" t="s">
        <v>280</v>
      </c>
      <c r="E98" s="24">
        <v>3245.4</v>
      </c>
      <c r="F98" s="24">
        <f>VLOOKUP(C98,'[1]9月'!$B:$Q,16,0)</f>
        <v>3245.4</v>
      </c>
      <c r="G98" s="24">
        <v>3245.4</v>
      </c>
      <c r="H98" s="27">
        <v>5228.42</v>
      </c>
      <c r="I98" s="27"/>
      <c r="J98" s="27">
        <v>3180</v>
      </c>
      <c r="K98" s="34">
        <f t="shared" si="33"/>
        <v>58.4172</v>
      </c>
      <c r="L98" s="35">
        <f t="shared" si="34"/>
        <v>519.264</v>
      </c>
      <c r="M98" s="24">
        <f t="shared" si="35"/>
        <v>22.7178</v>
      </c>
      <c r="N98" s="27">
        <f t="shared" si="36"/>
        <v>418.27</v>
      </c>
      <c r="O98" s="27">
        <f t="shared" si="25"/>
        <v>0</v>
      </c>
      <c r="P98" s="27">
        <f t="shared" si="37"/>
        <v>159</v>
      </c>
      <c r="Q98" s="27">
        <f t="shared" si="16"/>
        <v>1177.669</v>
      </c>
      <c r="R98" s="24">
        <f t="shared" si="17"/>
        <v>0</v>
      </c>
      <c r="S98" s="24">
        <f t="shared" si="38"/>
        <v>259.63</v>
      </c>
      <c r="T98" s="24">
        <f t="shared" si="39"/>
        <v>9.74</v>
      </c>
      <c r="U98" s="27">
        <f t="shared" si="40"/>
        <v>104.57</v>
      </c>
      <c r="V98" s="27">
        <f t="shared" si="18"/>
        <v>0</v>
      </c>
      <c r="W98" s="27">
        <f t="shared" si="41"/>
        <v>159</v>
      </c>
      <c r="X98" s="24">
        <f t="shared" si="19"/>
        <v>532.94</v>
      </c>
      <c r="Y98" s="24">
        <f t="shared" si="42"/>
        <v>1710.609</v>
      </c>
      <c r="Z98" s="24"/>
      <c r="AD98" s="127"/>
    </row>
    <row r="99" s="9" customFormat="1" ht="20" customHeight="1" spans="1:30">
      <c r="A99" s="23">
        <f t="shared" si="32"/>
        <v>96</v>
      </c>
      <c r="B99" s="39" t="s">
        <v>258</v>
      </c>
      <c r="C99" s="25" t="s">
        <v>281</v>
      </c>
      <c r="D99" s="24" t="s">
        <v>282</v>
      </c>
      <c r="E99" s="24">
        <v>3820</v>
      </c>
      <c r="F99" s="24">
        <f>VLOOKUP(C99,'[1]9月'!$B:$Q,16,0)</f>
        <v>3820</v>
      </c>
      <c r="G99" s="24">
        <v>3820</v>
      </c>
      <c r="H99" s="27">
        <v>5228.42</v>
      </c>
      <c r="I99" s="27"/>
      <c r="J99" s="27">
        <v>4180</v>
      </c>
      <c r="K99" s="34">
        <f t="shared" si="33"/>
        <v>68.76</v>
      </c>
      <c r="L99" s="35">
        <f t="shared" si="34"/>
        <v>611.2</v>
      </c>
      <c r="M99" s="24">
        <f t="shared" si="35"/>
        <v>26.74</v>
      </c>
      <c r="N99" s="27">
        <f t="shared" si="36"/>
        <v>418.27</v>
      </c>
      <c r="O99" s="27">
        <f t="shared" si="25"/>
        <v>0</v>
      </c>
      <c r="P99" s="27">
        <f t="shared" si="37"/>
        <v>209</v>
      </c>
      <c r="Q99" s="27">
        <f t="shared" si="16"/>
        <v>1333.97</v>
      </c>
      <c r="R99" s="24">
        <f t="shared" si="17"/>
        <v>0</v>
      </c>
      <c r="S99" s="24">
        <f t="shared" si="38"/>
        <v>305.6</v>
      </c>
      <c r="T99" s="24">
        <f t="shared" si="39"/>
        <v>11.46</v>
      </c>
      <c r="U99" s="27">
        <f t="shared" si="40"/>
        <v>104.57</v>
      </c>
      <c r="V99" s="27">
        <f t="shared" si="18"/>
        <v>0</v>
      </c>
      <c r="W99" s="27">
        <f t="shared" si="41"/>
        <v>209</v>
      </c>
      <c r="X99" s="24">
        <f t="shared" si="19"/>
        <v>630.63</v>
      </c>
      <c r="Y99" s="24">
        <f t="shared" si="42"/>
        <v>1964.6</v>
      </c>
      <c r="Z99" s="24"/>
      <c r="AD99" s="127"/>
    </row>
    <row r="100" s="9" customFormat="1" ht="20" customHeight="1" spans="1:30">
      <c r="A100" s="23">
        <f t="shared" si="32"/>
        <v>97</v>
      </c>
      <c r="B100" s="39" t="s">
        <v>258</v>
      </c>
      <c r="C100" s="25" t="s">
        <v>283</v>
      </c>
      <c r="D100" s="24" t="s">
        <v>284</v>
      </c>
      <c r="E100" s="24">
        <v>3245.4</v>
      </c>
      <c r="F100" s="24">
        <f>VLOOKUP(C100,'[1]9月'!$B:$Q,16,0)</f>
        <v>3245.4</v>
      </c>
      <c r="G100" s="24">
        <v>3245.4</v>
      </c>
      <c r="H100" s="27">
        <v>5228.42</v>
      </c>
      <c r="I100" s="27"/>
      <c r="J100" s="27">
        <v>4180</v>
      </c>
      <c r="K100" s="34">
        <f t="shared" si="33"/>
        <v>58.4172</v>
      </c>
      <c r="L100" s="35">
        <f t="shared" si="34"/>
        <v>519.264</v>
      </c>
      <c r="M100" s="24">
        <f t="shared" si="35"/>
        <v>22.7178</v>
      </c>
      <c r="N100" s="27">
        <f t="shared" si="36"/>
        <v>418.27</v>
      </c>
      <c r="O100" s="27">
        <f t="shared" si="25"/>
        <v>0</v>
      </c>
      <c r="P100" s="27">
        <f t="shared" si="37"/>
        <v>209</v>
      </c>
      <c r="Q100" s="27">
        <f t="shared" si="16"/>
        <v>1227.669</v>
      </c>
      <c r="R100" s="24">
        <f t="shared" si="17"/>
        <v>0</v>
      </c>
      <c r="S100" s="24">
        <f t="shared" si="38"/>
        <v>259.63</v>
      </c>
      <c r="T100" s="24">
        <f t="shared" si="39"/>
        <v>9.74</v>
      </c>
      <c r="U100" s="27">
        <f t="shared" si="40"/>
        <v>104.57</v>
      </c>
      <c r="V100" s="27">
        <f t="shared" si="18"/>
        <v>0</v>
      </c>
      <c r="W100" s="27">
        <f t="shared" si="41"/>
        <v>209</v>
      </c>
      <c r="X100" s="24">
        <f t="shared" si="19"/>
        <v>582.94</v>
      </c>
      <c r="Y100" s="24">
        <f t="shared" si="42"/>
        <v>1810.609</v>
      </c>
      <c r="Z100" s="24"/>
      <c r="AD100" s="127"/>
    </row>
    <row r="101" s="9" customFormat="1" ht="20" customHeight="1" spans="1:30">
      <c r="A101" s="23">
        <f t="shared" si="32"/>
        <v>98</v>
      </c>
      <c r="B101" s="39" t="s">
        <v>97</v>
      </c>
      <c r="C101" s="25" t="s">
        <v>285</v>
      </c>
      <c r="D101" s="24" t="s">
        <v>286</v>
      </c>
      <c r="E101" s="24">
        <v>3245.4</v>
      </c>
      <c r="F101" s="24">
        <f>VLOOKUP(C101,'[1]9月'!$B:$Q,16,0)</f>
        <v>3245.4</v>
      </c>
      <c r="G101" s="24">
        <v>3245.4</v>
      </c>
      <c r="H101" s="27">
        <v>5228.42</v>
      </c>
      <c r="I101" s="27"/>
      <c r="J101" s="27">
        <v>3180</v>
      </c>
      <c r="K101" s="34">
        <f t="shared" si="33"/>
        <v>58.4172</v>
      </c>
      <c r="L101" s="35">
        <f t="shared" si="34"/>
        <v>519.264</v>
      </c>
      <c r="M101" s="24">
        <f t="shared" si="35"/>
        <v>22.7178</v>
      </c>
      <c r="N101" s="27">
        <f t="shared" si="36"/>
        <v>418.27</v>
      </c>
      <c r="O101" s="27">
        <f t="shared" si="25"/>
        <v>0</v>
      </c>
      <c r="P101" s="27">
        <f t="shared" si="37"/>
        <v>159</v>
      </c>
      <c r="Q101" s="27">
        <f t="shared" si="16"/>
        <v>1177.669</v>
      </c>
      <c r="R101" s="24">
        <f t="shared" si="17"/>
        <v>0</v>
      </c>
      <c r="S101" s="24">
        <f t="shared" si="38"/>
        <v>259.63</v>
      </c>
      <c r="T101" s="24">
        <f t="shared" si="39"/>
        <v>9.74</v>
      </c>
      <c r="U101" s="27">
        <f t="shared" si="40"/>
        <v>104.57</v>
      </c>
      <c r="V101" s="27">
        <f t="shared" si="18"/>
        <v>0</v>
      </c>
      <c r="W101" s="27">
        <f t="shared" si="41"/>
        <v>159</v>
      </c>
      <c r="X101" s="24">
        <f t="shared" si="19"/>
        <v>532.94</v>
      </c>
      <c r="Y101" s="24">
        <f t="shared" si="42"/>
        <v>1710.609</v>
      </c>
      <c r="Z101" s="24"/>
      <c r="AD101" s="127"/>
    </row>
    <row r="102" s="9" customFormat="1" ht="20" customHeight="1" spans="1:30">
      <c r="A102" s="23">
        <f t="shared" si="32"/>
        <v>99</v>
      </c>
      <c r="B102" s="39" t="s">
        <v>76</v>
      </c>
      <c r="C102" s="25" t="s">
        <v>287</v>
      </c>
      <c r="D102" s="24" t="s">
        <v>288</v>
      </c>
      <c r="E102" s="24">
        <v>3245.4</v>
      </c>
      <c r="F102" s="24">
        <f>VLOOKUP(C102,'[1]9月'!$B:$Q,16,0)</f>
        <v>3245.4</v>
      </c>
      <c r="G102" s="24">
        <v>3245.4</v>
      </c>
      <c r="H102" s="27">
        <v>5228.42</v>
      </c>
      <c r="I102" s="27"/>
      <c r="J102" s="27">
        <v>4180</v>
      </c>
      <c r="K102" s="34">
        <f t="shared" si="33"/>
        <v>58.4172</v>
      </c>
      <c r="L102" s="35">
        <f t="shared" si="34"/>
        <v>519.264</v>
      </c>
      <c r="M102" s="24">
        <f t="shared" si="35"/>
        <v>22.7178</v>
      </c>
      <c r="N102" s="27">
        <f t="shared" si="36"/>
        <v>418.27</v>
      </c>
      <c r="O102" s="27">
        <f t="shared" si="25"/>
        <v>0</v>
      </c>
      <c r="P102" s="27">
        <f t="shared" si="37"/>
        <v>209</v>
      </c>
      <c r="Q102" s="27">
        <f t="shared" si="16"/>
        <v>1227.669</v>
      </c>
      <c r="R102" s="24">
        <f t="shared" si="17"/>
        <v>0</v>
      </c>
      <c r="S102" s="24">
        <f t="shared" si="38"/>
        <v>259.63</v>
      </c>
      <c r="T102" s="24">
        <f t="shared" si="39"/>
        <v>9.74</v>
      </c>
      <c r="U102" s="27">
        <f t="shared" si="40"/>
        <v>104.57</v>
      </c>
      <c r="V102" s="27">
        <f t="shared" si="18"/>
        <v>0</v>
      </c>
      <c r="W102" s="27">
        <f t="shared" si="41"/>
        <v>209</v>
      </c>
      <c r="X102" s="24">
        <f t="shared" si="19"/>
        <v>582.94</v>
      </c>
      <c r="Y102" s="24">
        <f t="shared" si="42"/>
        <v>1810.609</v>
      </c>
      <c r="Z102" s="24"/>
      <c r="AD102" s="127"/>
    </row>
    <row r="103" s="9" customFormat="1" ht="20" customHeight="1" spans="1:30">
      <c r="A103" s="23">
        <f t="shared" si="32"/>
        <v>100</v>
      </c>
      <c r="B103" s="39" t="s">
        <v>76</v>
      </c>
      <c r="C103" s="25" t="s">
        <v>289</v>
      </c>
      <c r="D103" s="24" t="s">
        <v>290</v>
      </c>
      <c r="E103" s="24">
        <v>3820</v>
      </c>
      <c r="F103" s="24">
        <f>VLOOKUP(C103,'[1]9月'!$B:$Q,16,0)</f>
        <v>3820</v>
      </c>
      <c r="G103" s="24">
        <v>3820</v>
      </c>
      <c r="H103" s="27">
        <v>5228.42</v>
      </c>
      <c r="I103" s="27"/>
      <c r="J103" s="27">
        <v>4180</v>
      </c>
      <c r="K103" s="34">
        <f t="shared" si="33"/>
        <v>68.76</v>
      </c>
      <c r="L103" s="35">
        <f t="shared" si="34"/>
        <v>611.2</v>
      </c>
      <c r="M103" s="24">
        <f t="shared" si="35"/>
        <v>26.74</v>
      </c>
      <c r="N103" s="27">
        <f t="shared" si="36"/>
        <v>418.27</v>
      </c>
      <c r="O103" s="27">
        <f t="shared" si="25"/>
        <v>0</v>
      </c>
      <c r="P103" s="27">
        <f t="shared" si="37"/>
        <v>209</v>
      </c>
      <c r="Q103" s="27">
        <f t="shared" si="16"/>
        <v>1333.97</v>
      </c>
      <c r="R103" s="24">
        <f t="shared" si="17"/>
        <v>0</v>
      </c>
      <c r="S103" s="24">
        <f t="shared" si="38"/>
        <v>305.6</v>
      </c>
      <c r="T103" s="24">
        <f t="shared" si="39"/>
        <v>11.46</v>
      </c>
      <c r="U103" s="27">
        <f t="shared" si="40"/>
        <v>104.57</v>
      </c>
      <c r="V103" s="27">
        <f t="shared" si="18"/>
        <v>0</v>
      </c>
      <c r="W103" s="27">
        <f t="shared" si="41"/>
        <v>209</v>
      </c>
      <c r="X103" s="24">
        <f t="shared" si="19"/>
        <v>630.63</v>
      </c>
      <c r="Y103" s="24">
        <f t="shared" si="42"/>
        <v>1964.6</v>
      </c>
      <c r="Z103" s="24"/>
      <c r="AD103" s="127"/>
    </row>
    <row r="104" s="9" customFormat="1" ht="20" customHeight="1" spans="1:30">
      <c r="A104" s="23">
        <f t="shared" si="32"/>
        <v>101</v>
      </c>
      <c r="B104" s="39" t="s">
        <v>76</v>
      </c>
      <c r="C104" s="29" t="s">
        <v>291</v>
      </c>
      <c r="D104" s="30" t="s">
        <v>292</v>
      </c>
      <c r="E104" s="24">
        <v>3245.4</v>
      </c>
      <c r="F104" s="24">
        <f>VLOOKUP(C104,'[1]9月'!$B:$Q,16,0)</f>
        <v>3245.4</v>
      </c>
      <c r="G104" s="24">
        <v>3245.4</v>
      </c>
      <c r="H104" s="27">
        <v>5228.42</v>
      </c>
      <c r="I104" s="27"/>
      <c r="J104" s="27">
        <v>3180</v>
      </c>
      <c r="K104" s="34">
        <f t="shared" si="33"/>
        <v>58.4172</v>
      </c>
      <c r="L104" s="35">
        <f t="shared" si="34"/>
        <v>519.264</v>
      </c>
      <c r="M104" s="24">
        <f t="shared" si="35"/>
        <v>22.7178</v>
      </c>
      <c r="N104" s="27">
        <f t="shared" si="36"/>
        <v>418.27</v>
      </c>
      <c r="O104" s="27">
        <f t="shared" si="25"/>
        <v>0</v>
      </c>
      <c r="P104" s="27">
        <f t="shared" si="37"/>
        <v>159</v>
      </c>
      <c r="Q104" s="27">
        <f t="shared" si="16"/>
        <v>1177.669</v>
      </c>
      <c r="R104" s="24">
        <f t="shared" si="17"/>
        <v>0</v>
      </c>
      <c r="S104" s="24">
        <f t="shared" si="38"/>
        <v>259.63</v>
      </c>
      <c r="T104" s="24">
        <f t="shared" si="39"/>
        <v>9.74</v>
      </c>
      <c r="U104" s="27">
        <f t="shared" si="40"/>
        <v>104.57</v>
      </c>
      <c r="V104" s="27">
        <f t="shared" si="18"/>
        <v>0</v>
      </c>
      <c r="W104" s="27">
        <f t="shared" si="41"/>
        <v>159</v>
      </c>
      <c r="X104" s="24">
        <f t="shared" si="19"/>
        <v>532.94</v>
      </c>
      <c r="Y104" s="24">
        <f t="shared" si="42"/>
        <v>1710.609</v>
      </c>
      <c r="Z104" s="24"/>
      <c r="AD104" s="127"/>
    </row>
    <row r="105" s="9" customFormat="1" ht="20" customHeight="1" spans="1:30">
      <c r="A105" s="23">
        <f t="shared" si="32"/>
        <v>102</v>
      </c>
      <c r="B105" s="39" t="s">
        <v>293</v>
      </c>
      <c r="C105" s="29" t="s">
        <v>294</v>
      </c>
      <c r="D105" s="30" t="s">
        <v>295</v>
      </c>
      <c r="E105" s="24">
        <v>3245.4</v>
      </c>
      <c r="F105" s="24">
        <f>VLOOKUP(C105,'[1]9月'!$B:$Q,16,0)</f>
        <v>3245.4</v>
      </c>
      <c r="G105" s="24">
        <v>3245.4</v>
      </c>
      <c r="H105" s="27">
        <v>5228.42</v>
      </c>
      <c r="I105" s="27"/>
      <c r="J105" s="27">
        <v>3180</v>
      </c>
      <c r="K105" s="34">
        <f t="shared" si="33"/>
        <v>58.4172</v>
      </c>
      <c r="L105" s="35">
        <f t="shared" si="34"/>
        <v>519.264</v>
      </c>
      <c r="M105" s="24">
        <f t="shared" si="35"/>
        <v>22.7178</v>
      </c>
      <c r="N105" s="27">
        <f t="shared" si="36"/>
        <v>418.27</v>
      </c>
      <c r="O105" s="27">
        <f t="shared" si="25"/>
        <v>0</v>
      </c>
      <c r="P105" s="27">
        <f t="shared" si="37"/>
        <v>159</v>
      </c>
      <c r="Q105" s="27">
        <f t="shared" si="16"/>
        <v>1177.669</v>
      </c>
      <c r="R105" s="24">
        <f t="shared" si="17"/>
        <v>0</v>
      </c>
      <c r="S105" s="24">
        <f t="shared" si="38"/>
        <v>259.63</v>
      </c>
      <c r="T105" s="24">
        <f t="shared" si="39"/>
        <v>9.74</v>
      </c>
      <c r="U105" s="27">
        <f t="shared" si="40"/>
        <v>104.57</v>
      </c>
      <c r="V105" s="27">
        <f t="shared" si="18"/>
        <v>0</v>
      </c>
      <c r="W105" s="27">
        <f t="shared" si="41"/>
        <v>159</v>
      </c>
      <c r="X105" s="24">
        <f t="shared" si="19"/>
        <v>532.94</v>
      </c>
      <c r="Y105" s="24">
        <f t="shared" si="42"/>
        <v>1710.609</v>
      </c>
      <c r="Z105" s="24"/>
      <c r="AD105" s="127"/>
    </row>
    <row r="106" s="9" customFormat="1" ht="20" customHeight="1" spans="1:30">
      <c r="A106" s="23">
        <f t="shared" si="32"/>
        <v>103</v>
      </c>
      <c r="B106" s="39" t="s">
        <v>76</v>
      </c>
      <c r="C106" s="29" t="s">
        <v>296</v>
      </c>
      <c r="D106" s="268" t="s">
        <v>297</v>
      </c>
      <c r="E106" s="24">
        <v>3245.4</v>
      </c>
      <c r="F106" s="24">
        <f>VLOOKUP(C106,'[1]9月'!$B:$Q,16,0)</f>
        <v>3245.4</v>
      </c>
      <c r="G106" s="24">
        <v>3245.4</v>
      </c>
      <c r="H106" s="27">
        <v>5228.42</v>
      </c>
      <c r="I106" s="27"/>
      <c r="J106" s="27">
        <v>3180</v>
      </c>
      <c r="K106" s="34">
        <f t="shared" si="33"/>
        <v>58.4172</v>
      </c>
      <c r="L106" s="35">
        <f t="shared" si="34"/>
        <v>519.264</v>
      </c>
      <c r="M106" s="24">
        <f t="shared" si="35"/>
        <v>22.7178</v>
      </c>
      <c r="N106" s="27">
        <f t="shared" si="36"/>
        <v>418.27</v>
      </c>
      <c r="O106" s="27">
        <f t="shared" si="25"/>
        <v>0</v>
      </c>
      <c r="P106" s="27">
        <f t="shared" si="37"/>
        <v>159</v>
      </c>
      <c r="Q106" s="27">
        <f t="shared" si="16"/>
        <v>1177.669</v>
      </c>
      <c r="R106" s="24">
        <f t="shared" si="17"/>
        <v>0</v>
      </c>
      <c r="S106" s="24">
        <f t="shared" si="38"/>
        <v>259.63</v>
      </c>
      <c r="T106" s="24">
        <f t="shared" si="39"/>
        <v>9.74</v>
      </c>
      <c r="U106" s="27">
        <f t="shared" si="40"/>
        <v>104.57</v>
      </c>
      <c r="V106" s="27">
        <f t="shared" si="18"/>
        <v>0</v>
      </c>
      <c r="W106" s="27">
        <f t="shared" si="41"/>
        <v>159</v>
      </c>
      <c r="X106" s="24">
        <f t="shared" si="19"/>
        <v>532.94</v>
      </c>
      <c r="Y106" s="24">
        <f t="shared" si="42"/>
        <v>1710.609</v>
      </c>
      <c r="Z106" s="24"/>
      <c r="AD106" s="127"/>
    </row>
    <row r="107" s="9" customFormat="1" ht="20" customHeight="1" spans="1:30">
      <c r="A107" s="23">
        <f t="shared" si="32"/>
        <v>104</v>
      </c>
      <c r="B107" s="39" t="s">
        <v>76</v>
      </c>
      <c r="C107" s="25" t="s">
        <v>298</v>
      </c>
      <c r="D107" s="24" t="s">
        <v>299</v>
      </c>
      <c r="E107" s="24">
        <v>3820</v>
      </c>
      <c r="F107" s="24">
        <f>VLOOKUP(C107,'[1]9月'!$B:$Q,16,0)</f>
        <v>3820</v>
      </c>
      <c r="G107" s="24">
        <v>3820</v>
      </c>
      <c r="H107" s="27">
        <v>5228.42</v>
      </c>
      <c r="I107" s="27"/>
      <c r="J107" s="27">
        <v>4180</v>
      </c>
      <c r="K107" s="34">
        <f t="shared" si="33"/>
        <v>68.76</v>
      </c>
      <c r="L107" s="35">
        <f t="shared" si="34"/>
        <v>611.2</v>
      </c>
      <c r="M107" s="24">
        <f t="shared" si="35"/>
        <v>26.74</v>
      </c>
      <c r="N107" s="27">
        <f t="shared" si="36"/>
        <v>418.27</v>
      </c>
      <c r="O107" s="27">
        <f t="shared" si="25"/>
        <v>0</v>
      </c>
      <c r="P107" s="27">
        <f t="shared" si="37"/>
        <v>209</v>
      </c>
      <c r="Q107" s="27">
        <f t="shared" si="16"/>
        <v>1333.97</v>
      </c>
      <c r="R107" s="24">
        <f t="shared" si="17"/>
        <v>0</v>
      </c>
      <c r="S107" s="24">
        <f t="shared" si="38"/>
        <v>305.6</v>
      </c>
      <c r="T107" s="24">
        <f t="shared" si="39"/>
        <v>11.46</v>
      </c>
      <c r="U107" s="27">
        <f t="shared" si="40"/>
        <v>104.57</v>
      </c>
      <c r="V107" s="27">
        <f t="shared" si="18"/>
        <v>0</v>
      </c>
      <c r="W107" s="27">
        <f t="shared" si="41"/>
        <v>209</v>
      </c>
      <c r="X107" s="24">
        <f t="shared" si="19"/>
        <v>630.63</v>
      </c>
      <c r="Y107" s="24">
        <f t="shared" si="42"/>
        <v>1964.6</v>
      </c>
      <c r="Z107" s="24"/>
      <c r="AD107" s="127"/>
    </row>
    <row r="108" s="9" customFormat="1" ht="20" customHeight="1" spans="1:30">
      <c r="A108" s="23">
        <f t="shared" si="32"/>
        <v>105</v>
      </c>
      <c r="B108" s="39" t="s">
        <v>258</v>
      </c>
      <c r="C108" s="25" t="s">
        <v>300</v>
      </c>
      <c r="D108" s="24" t="s">
        <v>301</v>
      </c>
      <c r="E108" s="24">
        <v>3245.4</v>
      </c>
      <c r="F108" s="24">
        <f>VLOOKUP(C108,'[1]9月'!$B:$Q,16,0)</f>
        <v>3245.4</v>
      </c>
      <c r="G108" s="24">
        <v>3245.4</v>
      </c>
      <c r="H108" s="27">
        <v>5228.42</v>
      </c>
      <c r="I108" s="27"/>
      <c r="J108" s="27">
        <v>3180</v>
      </c>
      <c r="K108" s="34">
        <f t="shared" si="33"/>
        <v>58.4172</v>
      </c>
      <c r="L108" s="35">
        <f t="shared" si="34"/>
        <v>519.264</v>
      </c>
      <c r="M108" s="24">
        <f t="shared" si="35"/>
        <v>22.7178</v>
      </c>
      <c r="N108" s="27">
        <f t="shared" si="36"/>
        <v>418.27</v>
      </c>
      <c r="O108" s="27">
        <f t="shared" si="25"/>
        <v>0</v>
      </c>
      <c r="P108" s="27">
        <f t="shared" si="37"/>
        <v>159</v>
      </c>
      <c r="Q108" s="27">
        <f t="shared" si="16"/>
        <v>1177.669</v>
      </c>
      <c r="R108" s="24">
        <f t="shared" si="17"/>
        <v>0</v>
      </c>
      <c r="S108" s="24">
        <f t="shared" si="38"/>
        <v>259.63</v>
      </c>
      <c r="T108" s="24">
        <f t="shared" si="39"/>
        <v>9.74</v>
      </c>
      <c r="U108" s="27">
        <f t="shared" si="40"/>
        <v>104.57</v>
      </c>
      <c r="V108" s="27">
        <f t="shared" si="18"/>
        <v>0</v>
      </c>
      <c r="W108" s="27">
        <f t="shared" si="41"/>
        <v>159</v>
      </c>
      <c r="X108" s="24">
        <f t="shared" si="19"/>
        <v>532.94</v>
      </c>
      <c r="Y108" s="24">
        <f t="shared" si="42"/>
        <v>1710.609</v>
      </c>
      <c r="Z108" s="24"/>
      <c r="AD108" s="127"/>
    </row>
    <row r="109" s="9" customFormat="1" ht="20" customHeight="1" spans="1:30">
      <c r="A109" s="23">
        <f t="shared" si="32"/>
        <v>106</v>
      </c>
      <c r="B109" s="39" t="s">
        <v>143</v>
      </c>
      <c r="C109" s="29" t="s">
        <v>302</v>
      </c>
      <c r="D109" s="30" t="s">
        <v>303</v>
      </c>
      <c r="E109" s="24">
        <v>3245.4</v>
      </c>
      <c r="F109" s="24">
        <f>VLOOKUP(C109,'[1]9月'!$B:$Q,16,0)</f>
        <v>3245.4</v>
      </c>
      <c r="G109" s="24">
        <v>3245.4</v>
      </c>
      <c r="H109" s="27">
        <v>5228.42</v>
      </c>
      <c r="I109" s="27"/>
      <c r="J109" s="27">
        <v>1790</v>
      </c>
      <c r="K109" s="34">
        <f t="shared" si="33"/>
        <v>58.4172</v>
      </c>
      <c r="L109" s="35">
        <f t="shared" si="34"/>
        <v>519.264</v>
      </c>
      <c r="M109" s="24">
        <f t="shared" si="35"/>
        <v>22.7178</v>
      </c>
      <c r="N109" s="27">
        <f t="shared" si="36"/>
        <v>418.27</v>
      </c>
      <c r="O109" s="27">
        <f t="shared" si="25"/>
        <v>0</v>
      </c>
      <c r="P109" s="27">
        <f t="shared" si="37"/>
        <v>89.5</v>
      </c>
      <c r="Q109" s="27">
        <f t="shared" si="16"/>
        <v>1108.169</v>
      </c>
      <c r="R109" s="24">
        <f t="shared" si="17"/>
        <v>0</v>
      </c>
      <c r="S109" s="24">
        <f t="shared" si="38"/>
        <v>259.63</v>
      </c>
      <c r="T109" s="24">
        <f t="shared" si="39"/>
        <v>9.74</v>
      </c>
      <c r="U109" s="27">
        <f t="shared" si="40"/>
        <v>104.57</v>
      </c>
      <c r="V109" s="27">
        <f t="shared" si="18"/>
        <v>0</v>
      </c>
      <c r="W109" s="27">
        <f t="shared" si="41"/>
        <v>89.5</v>
      </c>
      <c r="X109" s="24">
        <f t="shared" si="19"/>
        <v>463.44</v>
      </c>
      <c r="Y109" s="24">
        <f t="shared" si="42"/>
        <v>1571.609</v>
      </c>
      <c r="Z109" s="24"/>
      <c r="AD109" s="127"/>
    </row>
    <row r="110" s="9" customFormat="1" ht="20" customHeight="1" spans="1:30">
      <c r="A110" s="23">
        <f t="shared" si="32"/>
        <v>107</v>
      </c>
      <c r="B110" s="39" t="s">
        <v>258</v>
      </c>
      <c r="C110" s="29" t="s">
        <v>304</v>
      </c>
      <c r="D110" s="28" t="s">
        <v>305</v>
      </c>
      <c r="E110" s="24">
        <v>3245.4</v>
      </c>
      <c r="F110" s="24">
        <v>3245.4</v>
      </c>
      <c r="G110" s="24">
        <v>3245.4</v>
      </c>
      <c r="H110" s="27">
        <v>5228.42</v>
      </c>
      <c r="I110" s="27"/>
      <c r="J110" s="27">
        <v>4180</v>
      </c>
      <c r="K110" s="34">
        <f t="shared" si="33"/>
        <v>58.4172</v>
      </c>
      <c r="L110" s="35">
        <f t="shared" si="34"/>
        <v>519.264</v>
      </c>
      <c r="M110" s="24">
        <f t="shared" si="35"/>
        <v>22.7178</v>
      </c>
      <c r="N110" s="27">
        <f t="shared" si="36"/>
        <v>418.27</v>
      </c>
      <c r="O110" s="27">
        <f t="shared" si="25"/>
        <v>0</v>
      </c>
      <c r="P110" s="27">
        <f t="shared" si="37"/>
        <v>209</v>
      </c>
      <c r="Q110" s="27">
        <f t="shared" si="16"/>
        <v>1227.669</v>
      </c>
      <c r="R110" s="24">
        <f t="shared" si="17"/>
        <v>0</v>
      </c>
      <c r="S110" s="24">
        <f t="shared" si="38"/>
        <v>259.63</v>
      </c>
      <c r="T110" s="24">
        <f t="shared" si="39"/>
        <v>9.74</v>
      </c>
      <c r="U110" s="27">
        <f t="shared" si="40"/>
        <v>104.57</v>
      </c>
      <c r="V110" s="27">
        <f t="shared" si="18"/>
        <v>0</v>
      </c>
      <c r="W110" s="27">
        <f t="shared" si="41"/>
        <v>209</v>
      </c>
      <c r="X110" s="24">
        <f t="shared" si="19"/>
        <v>582.94</v>
      </c>
      <c r="Y110" s="24">
        <f t="shared" si="42"/>
        <v>1810.609</v>
      </c>
      <c r="Z110" s="24"/>
      <c r="AD110" s="127"/>
    </row>
    <row r="111" s="9" customFormat="1" ht="20" customHeight="1" spans="1:30">
      <c r="A111" s="23">
        <f t="shared" si="32"/>
        <v>108</v>
      </c>
      <c r="B111" s="39" t="s">
        <v>293</v>
      </c>
      <c r="C111" s="25" t="s">
        <v>306</v>
      </c>
      <c r="D111" s="24" t="s">
        <v>307</v>
      </c>
      <c r="E111" s="24">
        <v>3245.4</v>
      </c>
      <c r="F111" s="24">
        <f>VLOOKUP(C111,'[1]9月'!$B:$Q,16,0)</f>
        <v>3245.4</v>
      </c>
      <c r="G111" s="24">
        <v>3245.4</v>
      </c>
      <c r="H111" s="27">
        <v>5228.42</v>
      </c>
      <c r="I111" s="27"/>
      <c r="J111" s="27">
        <v>1790</v>
      </c>
      <c r="K111" s="34">
        <f t="shared" si="33"/>
        <v>58.4172</v>
      </c>
      <c r="L111" s="35">
        <f t="shared" si="34"/>
        <v>519.264</v>
      </c>
      <c r="M111" s="24">
        <f t="shared" si="35"/>
        <v>22.7178</v>
      </c>
      <c r="N111" s="27">
        <f t="shared" si="36"/>
        <v>418.27</v>
      </c>
      <c r="O111" s="27">
        <f t="shared" si="25"/>
        <v>0</v>
      </c>
      <c r="P111" s="27">
        <f t="shared" si="37"/>
        <v>89.5</v>
      </c>
      <c r="Q111" s="27">
        <f t="shared" si="16"/>
        <v>1108.169</v>
      </c>
      <c r="R111" s="24">
        <f t="shared" si="17"/>
        <v>0</v>
      </c>
      <c r="S111" s="24">
        <f t="shared" si="38"/>
        <v>259.63</v>
      </c>
      <c r="T111" s="24">
        <f t="shared" si="39"/>
        <v>9.74</v>
      </c>
      <c r="U111" s="27">
        <f t="shared" si="40"/>
        <v>104.57</v>
      </c>
      <c r="V111" s="27">
        <f t="shared" si="18"/>
        <v>0</v>
      </c>
      <c r="W111" s="27">
        <f t="shared" si="41"/>
        <v>89.5</v>
      </c>
      <c r="X111" s="24">
        <f t="shared" si="19"/>
        <v>463.44</v>
      </c>
      <c r="Y111" s="24">
        <f t="shared" si="42"/>
        <v>1571.609</v>
      </c>
      <c r="Z111" s="24"/>
      <c r="AD111" s="127"/>
    </row>
    <row r="112" s="9" customFormat="1" ht="20" customHeight="1" spans="1:30">
      <c r="A112" s="23">
        <f t="shared" si="32"/>
        <v>109</v>
      </c>
      <c r="B112" s="39" t="s">
        <v>293</v>
      </c>
      <c r="C112" s="25" t="s">
        <v>308</v>
      </c>
      <c r="D112" s="24" t="s">
        <v>309</v>
      </c>
      <c r="E112" s="24">
        <v>3245.4</v>
      </c>
      <c r="F112" s="24">
        <f>VLOOKUP(C112,'[1]9月'!$B:$Q,16,0)</f>
        <v>3245.4</v>
      </c>
      <c r="G112" s="24">
        <v>3245.4</v>
      </c>
      <c r="H112" s="27">
        <v>5228.42</v>
      </c>
      <c r="I112" s="27"/>
      <c r="J112" s="27">
        <v>1790</v>
      </c>
      <c r="K112" s="34">
        <f t="shared" si="33"/>
        <v>58.4172</v>
      </c>
      <c r="L112" s="35">
        <f t="shared" si="34"/>
        <v>519.264</v>
      </c>
      <c r="M112" s="24">
        <f t="shared" si="35"/>
        <v>22.7178</v>
      </c>
      <c r="N112" s="27">
        <f t="shared" si="36"/>
        <v>418.27</v>
      </c>
      <c r="O112" s="27">
        <f t="shared" si="25"/>
        <v>0</v>
      </c>
      <c r="P112" s="27">
        <f t="shared" si="37"/>
        <v>89.5</v>
      </c>
      <c r="Q112" s="27">
        <f t="shared" si="16"/>
        <v>1108.169</v>
      </c>
      <c r="R112" s="24">
        <f t="shared" si="17"/>
        <v>0</v>
      </c>
      <c r="S112" s="24">
        <f t="shared" si="38"/>
        <v>259.63</v>
      </c>
      <c r="T112" s="24">
        <f t="shared" si="39"/>
        <v>9.74</v>
      </c>
      <c r="U112" s="27">
        <f t="shared" si="40"/>
        <v>104.57</v>
      </c>
      <c r="V112" s="27">
        <f t="shared" si="18"/>
        <v>0</v>
      </c>
      <c r="W112" s="27">
        <f t="shared" si="41"/>
        <v>89.5</v>
      </c>
      <c r="X112" s="24">
        <f t="shared" si="19"/>
        <v>463.44</v>
      </c>
      <c r="Y112" s="24">
        <f t="shared" si="42"/>
        <v>1571.609</v>
      </c>
      <c r="Z112" s="24"/>
      <c r="AD112" s="127"/>
    </row>
    <row r="113" s="9" customFormat="1" ht="20" customHeight="1" spans="1:30">
      <c r="A113" s="23">
        <f t="shared" si="32"/>
        <v>110</v>
      </c>
      <c r="B113" s="39" t="s">
        <v>293</v>
      </c>
      <c r="C113" s="25" t="s">
        <v>310</v>
      </c>
      <c r="D113" s="24" t="s">
        <v>311</v>
      </c>
      <c r="E113" s="24">
        <v>3245.4</v>
      </c>
      <c r="F113" s="24">
        <f>VLOOKUP(C113,'[1]9月'!$B:$Q,16,0)</f>
        <v>3245.4</v>
      </c>
      <c r="G113" s="24">
        <v>3245.4</v>
      </c>
      <c r="H113" s="27">
        <v>5228.42</v>
      </c>
      <c r="I113" s="27"/>
      <c r="J113" s="27">
        <v>1790</v>
      </c>
      <c r="K113" s="34">
        <f t="shared" si="33"/>
        <v>58.4172</v>
      </c>
      <c r="L113" s="35">
        <f t="shared" si="34"/>
        <v>519.264</v>
      </c>
      <c r="M113" s="24">
        <f t="shared" si="35"/>
        <v>22.7178</v>
      </c>
      <c r="N113" s="27">
        <f t="shared" si="36"/>
        <v>418.27</v>
      </c>
      <c r="O113" s="27">
        <f t="shared" si="25"/>
        <v>0</v>
      </c>
      <c r="P113" s="27">
        <f t="shared" si="37"/>
        <v>89.5</v>
      </c>
      <c r="Q113" s="27">
        <f t="shared" si="16"/>
        <v>1108.169</v>
      </c>
      <c r="R113" s="24">
        <f t="shared" si="17"/>
        <v>0</v>
      </c>
      <c r="S113" s="24">
        <f t="shared" si="38"/>
        <v>259.63</v>
      </c>
      <c r="T113" s="24">
        <f t="shared" si="39"/>
        <v>9.74</v>
      </c>
      <c r="U113" s="27">
        <f t="shared" si="40"/>
        <v>104.57</v>
      </c>
      <c r="V113" s="27">
        <f t="shared" si="18"/>
        <v>0</v>
      </c>
      <c r="W113" s="27">
        <f t="shared" si="41"/>
        <v>89.5</v>
      </c>
      <c r="X113" s="24">
        <f t="shared" si="19"/>
        <v>463.44</v>
      </c>
      <c r="Y113" s="24">
        <f t="shared" si="42"/>
        <v>1571.609</v>
      </c>
      <c r="Z113" s="24"/>
      <c r="AD113" s="127"/>
    </row>
    <row r="114" s="9" customFormat="1" ht="20" customHeight="1" spans="1:30">
      <c r="A114" s="23">
        <f t="shared" si="32"/>
        <v>111</v>
      </c>
      <c r="B114" s="39" t="s">
        <v>293</v>
      </c>
      <c r="C114" s="25" t="s">
        <v>312</v>
      </c>
      <c r="D114" s="24" t="s">
        <v>313</v>
      </c>
      <c r="E114" s="24">
        <v>3245.4</v>
      </c>
      <c r="F114" s="24">
        <f>VLOOKUP(C114,'[1]9月'!$B:$Q,16,0)</f>
        <v>3245.4</v>
      </c>
      <c r="G114" s="24">
        <v>3245.4</v>
      </c>
      <c r="H114" s="27">
        <v>5228.42</v>
      </c>
      <c r="I114" s="27"/>
      <c r="J114" s="27">
        <v>1790</v>
      </c>
      <c r="K114" s="34">
        <f t="shared" si="33"/>
        <v>58.4172</v>
      </c>
      <c r="L114" s="35">
        <f t="shared" si="34"/>
        <v>519.264</v>
      </c>
      <c r="M114" s="24">
        <f t="shared" si="35"/>
        <v>22.7178</v>
      </c>
      <c r="N114" s="27">
        <f t="shared" si="36"/>
        <v>418.27</v>
      </c>
      <c r="O114" s="27">
        <f t="shared" si="25"/>
        <v>0</v>
      </c>
      <c r="P114" s="27">
        <f t="shared" si="37"/>
        <v>89.5</v>
      </c>
      <c r="Q114" s="27">
        <f t="shared" si="16"/>
        <v>1108.169</v>
      </c>
      <c r="R114" s="24">
        <f t="shared" si="17"/>
        <v>0</v>
      </c>
      <c r="S114" s="24">
        <f t="shared" si="38"/>
        <v>259.63</v>
      </c>
      <c r="T114" s="24">
        <f t="shared" si="39"/>
        <v>9.74</v>
      </c>
      <c r="U114" s="27">
        <f t="shared" si="40"/>
        <v>104.57</v>
      </c>
      <c r="V114" s="27">
        <f t="shared" si="18"/>
        <v>0</v>
      </c>
      <c r="W114" s="27">
        <f t="shared" si="41"/>
        <v>89.5</v>
      </c>
      <c r="X114" s="24">
        <f t="shared" si="19"/>
        <v>463.44</v>
      </c>
      <c r="Y114" s="24">
        <f t="shared" si="42"/>
        <v>1571.609</v>
      </c>
      <c r="Z114" s="24"/>
      <c r="AD114" s="127"/>
    </row>
    <row r="115" s="9" customFormat="1" ht="20" customHeight="1" spans="1:30">
      <c r="A115" s="23">
        <f t="shared" si="32"/>
        <v>112</v>
      </c>
      <c r="B115" s="39" t="s">
        <v>293</v>
      </c>
      <c r="C115" s="25" t="s">
        <v>314</v>
      </c>
      <c r="D115" s="24" t="s">
        <v>315</v>
      </c>
      <c r="E115" s="24">
        <v>3245.4</v>
      </c>
      <c r="F115" s="24">
        <f>VLOOKUP(C115,'[1]9月'!$B:$Q,16,0)</f>
        <v>3245.4</v>
      </c>
      <c r="G115" s="24">
        <v>3245.4</v>
      </c>
      <c r="H115" s="27">
        <v>5228.42</v>
      </c>
      <c r="I115" s="27"/>
      <c r="J115" s="27">
        <v>1790</v>
      </c>
      <c r="K115" s="34">
        <f t="shared" si="33"/>
        <v>58.4172</v>
      </c>
      <c r="L115" s="35">
        <f t="shared" si="34"/>
        <v>519.264</v>
      </c>
      <c r="M115" s="24">
        <f t="shared" si="35"/>
        <v>22.7178</v>
      </c>
      <c r="N115" s="27">
        <f t="shared" si="36"/>
        <v>418.27</v>
      </c>
      <c r="O115" s="27">
        <f t="shared" si="25"/>
        <v>0</v>
      </c>
      <c r="P115" s="27">
        <f t="shared" si="37"/>
        <v>89.5</v>
      </c>
      <c r="Q115" s="27">
        <f t="shared" si="16"/>
        <v>1108.169</v>
      </c>
      <c r="R115" s="24">
        <f t="shared" si="17"/>
        <v>0</v>
      </c>
      <c r="S115" s="24">
        <f t="shared" si="38"/>
        <v>259.63</v>
      </c>
      <c r="T115" s="24">
        <f t="shared" si="39"/>
        <v>9.74</v>
      </c>
      <c r="U115" s="27">
        <f t="shared" si="40"/>
        <v>104.57</v>
      </c>
      <c r="V115" s="27">
        <f t="shared" si="18"/>
        <v>0</v>
      </c>
      <c r="W115" s="27">
        <f t="shared" si="41"/>
        <v>89.5</v>
      </c>
      <c r="X115" s="24">
        <f t="shared" si="19"/>
        <v>463.44</v>
      </c>
      <c r="Y115" s="24">
        <f t="shared" si="42"/>
        <v>1571.609</v>
      </c>
      <c r="Z115" s="24"/>
      <c r="AD115" s="127"/>
    </row>
    <row r="116" s="9" customFormat="1" ht="20" customHeight="1" spans="1:30">
      <c r="A116" s="23">
        <f t="shared" si="32"/>
        <v>113</v>
      </c>
      <c r="B116" s="39" t="s">
        <v>293</v>
      </c>
      <c r="C116" s="25" t="s">
        <v>316</v>
      </c>
      <c r="D116" s="24" t="s">
        <v>317</v>
      </c>
      <c r="E116" s="24">
        <v>3245.4</v>
      </c>
      <c r="F116" s="24">
        <f>VLOOKUP(C116,'[1]9月'!$B:$Q,16,0)</f>
        <v>3245.4</v>
      </c>
      <c r="G116" s="24">
        <v>3245.4</v>
      </c>
      <c r="H116" s="27">
        <v>5228.42</v>
      </c>
      <c r="I116" s="27"/>
      <c r="J116" s="27">
        <v>1790</v>
      </c>
      <c r="K116" s="34">
        <f t="shared" si="33"/>
        <v>58.4172</v>
      </c>
      <c r="L116" s="35">
        <f t="shared" si="34"/>
        <v>519.264</v>
      </c>
      <c r="M116" s="24">
        <f t="shared" si="35"/>
        <v>22.7178</v>
      </c>
      <c r="N116" s="27">
        <f t="shared" si="36"/>
        <v>418.27</v>
      </c>
      <c r="O116" s="27">
        <f t="shared" si="25"/>
        <v>0</v>
      </c>
      <c r="P116" s="27">
        <f t="shared" si="37"/>
        <v>89.5</v>
      </c>
      <c r="Q116" s="27">
        <f t="shared" si="16"/>
        <v>1108.169</v>
      </c>
      <c r="R116" s="24">
        <f t="shared" si="17"/>
        <v>0</v>
      </c>
      <c r="S116" s="24">
        <f t="shared" si="38"/>
        <v>259.63</v>
      </c>
      <c r="T116" s="24">
        <f t="shared" si="39"/>
        <v>9.74</v>
      </c>
      <c r="U116" s="27">
        <f t="shared" si="40"/>
        <v>104.57</v>
      </c>
      <c r="V116" s="27">
        <f t="shared" si="18"/>
        <v>0</v>
      </c>
      <c r="W116" s="27">
        <f t="shared" si="41"/>
        <v>89.5</v>
      </c>
      <c r="X116" s="24">
        <f t="shared" si="19"/>
        <v>463.44</v>
      </c>
      <c r="Y116" s="24">
        <f t="shared" si="42"/>
        <v>1571.609</v>
      </c>
      <c r="Z116" s="24"/>
      <c r="AD116" s="127"/>
    </row>
    <row r="117" s="9" customFormat="1" ht="20" customHeight="1" spans="1:30">
      <c r="A117" s="23">
        <f t="shared" si="32"/>
        <v>114</v>
      </c>
      <c r="B117" s="39" t="s">
        <v>293</v>
      </c>
      <c r="C117" s="25" t="s">
        <v>318</v>
      </c>
      <c r="D117" s="24" t="s">
        <v>319</v>
      </c>
      <c r="E117" s="24">
        <v>3245.4</v>
      </c>
      <c r="F117" s="24">
        <f>VLOOKUP(C117,'[1]9月'!$B:$Q,16,0)</f>
        <v>3245.4</v>
      </c>
      <c r="G117" s="24">
        <v>3245.4</v>
      </c>
      <c r="H117" s="27">
        <v>5228.42</v>
      </c>
      <c r="I117" s="27"/>
      <c r="J117" s="27">
        <v>0</v>
      </c>
      <c r="K117" s="34">
        <f t="shared" si="33"/>
        <v>58.4172</v>
      </c>
      <c r="L117" s="35">
        <f t="shared" si="34"/>
        <v>519.264</v>
      </c>
      <c r="M117" s="24">
        <f t="shared" si="35"/>
        <v>22.7178</v>
      </c>
      <c r="N117" s="27">
        <f t="shared" si="36"/>
        <v>418.27</v>
      </c>
      <c r="O117" s="27">
        <f t="shared" si="25"/>
        <v>0</v>
      </c>
      <c r="P117" s="27">
        <f t="shared" si="37"/>
        <v>0</v>
      </c>
      <c r="Q117" s="27">
        <f t="shared" si="16"/>
        <v>1018.669</v>
      </c>
      <c r="R117" s="24">
        <f t="shared" si="17"/>
        <v>0</v>
      </c>
      <c r="S117" s="24">
        <f t="shared" si="38"/>
        <v>259.63</v>
      </c>
      <c r="T117" s="24">
        <f t="shared" si="39"/>
        <v>9.74</v>
      </c>
      <c r="U117" s="27">
        <f t="shared" si="40"/>
        <v>104.57</v>
      </c>
      <c r="V117" s="27">
        <f t="shared" si="18"/>
        <v>0</v>
      </c>
      <c r="W117" s="27">
        <f t="shared" si="41"/>
        <v>0</v>
      </c>
      <c r="X117" s="24">
        <f t="shared" si="19"/>
        <v>373.94</v>
      </c>
      <c r="Y117" s="24">
        <f t="shared" si="42"/>
        <v>1392.609</v>
      </c>
      <c r="Z117" s="24"/>
      <c r="AD117" s="127"/>
    </row>
    <row r="118" s="9" customFormat="1" ht="20" customHeight="1" spans="1:30">
      <c r="A118" s="23">
        <f t="shared" si="32"/>
        <v>115</v>
      </c>
      <c r="B118" s="39" t="s">
        <v>293</v>
      </c>
      <c r="C118" s="25" t="s">
        <v>320</v>
      </c>
      <c r="D118" s="24" t="s">
        <v>321</v>
      </c>
      <c r="E118" s="24">
        <v>3245.4</v>
      </c>
      <c r="F118" s="24">
        <f>VLOOKUP(C118,'[1]9月'!$B:$Q,16,0)</f>
        <v>3245.4</v>
      </c>
      <c r="G118" s="24">
        <v>3245.4</v>
      </c>
      <c r="H118" s="27">
        <v>5228.42</v>
      </c>
      <c r="I118" s="27"/>
      <c r="J118" s="27">
        <v>1790</v>
      </c>
      <c r="K118" s="34">
        <f t="shared" si="33"/>
        <v>58.4172</v>
      </c>
      <c r="L118" s="35">
        <f t="shared" si="34"/>
        <v>519.264</v>
      </c>
      <c r="M118" s="24">
        <f t="shared" si="35"/>
        <v>22.7178</v>
      </c>
      <c r="N118" s="27">
        <f t="shared" si="36"/>
        <v>418.27</v>
      </c>
      <c r="O118" s="27">
        <f t="shared" si="25"/>
        <v>0</v>
      </c>
      <c r="P118" s="27">
        <f t="shared" si="37"/>
        <v>89.5</v>
      </c>
      <c r="Q118" s="27">
        <f t="shared" si="16"/>
        <v>1108.169</v>
      </c>
      <c r="R118" s="24">
        <f t="shared" si="17"/>
        <v>0</v>
      </c>
      <c r="S118" s="24">
        <f t="shared" si="38"/>
        <v>259.63</v>
      </c>
      <c r="T118" s="24">
        <f t="shared" si="39"/>
        <v>9.74</v>
      </c>
      <c r="U118" s="27">
        <f t="shared" si="40"/>
        <v>104.57</v>
      </c>
      <c r="V118" s="27">
        <f t="shared" si="18"/>
        <v>0</v>
      </c>
      <c r="W118" s="27">
        <f t="shared" si="41"/>
        <v>89.5</v>
      </c>
      <c r="X118" s="24">
        <f t="shared" si="19"/>
        <v>463.44</v>
      </c>
      <c r="Y118" s="24">
        <f t="shared" si="42"/>
        <v>1571.609</v>
      </c>
      <c r="Z118" s="24"/>
      <c r="AD118" s="127"/>
    </row>
    <row r="119" s="9" customFormat="1" ht="20" customHeight="1" spans="1:30">
      <c r="A119" s="23">
        <f t="shared" si="32"/>
        <v>116</v>
      </c>
      <c r="B119" s="39" t="s">
        <v>293</v>
      </c>
      <c r="C119" s="25" t="s">
        <v>322</v>
      </c>
      <c r="D119" s="24" t="s">
        <v>323</v>
      </c>
      <c r="E119" s="24">
        <v>3245.4</v>
      </c>
      <c r="F119" s="24">
        <f>VLOOKUP(C119,'[1]9月'!$B:$Q,16,0)</f>
        <v>3245.4</v>
      </c>
      <c r="G119" s="24">
        <v>3245.4</v>
      </c>
      <c r="H119" s="27">
        <v>5228.42</v>
      </c>
      <c r="I119" s="27"/>
      <c r="J119" s="27">
        <v>2544</v>
      </c>
      <c r="K119" s="34">
        <f t="shared" si="33"/>
        <v>58.4172</v>
      </c>
      <c r="L119" s="35">
        <f t="shared" si="34"/>
        <v>519.264</v>
      </c>
      <c r="M119" s="24">
        <f t="shared" si="35"/>
        <v>22.7178</v>
      </c>
      <c r="N119" s="27">
        <f t="shared" si="36"/>
        <v>418.27</v>
      </c>
      <c r="O119" s="27">
        <f t="shared" si="25"/>
        <v>0</v>
      </c>
      <c r="P119" s="27">
        <f t="shared" si="37"/>
        <v>127.2</v>
      </c>
      <c r="Q119" s="27">
        <f t="shared" si="16"/>
        <v>1145.869</v>
      </c>
      <c r="R119" s="24">
        <f t="shared" si="17"/>
        <v>0</v>
      </c>
      <c r="S119" s="24">
        <f t="shared" si="38"/>
        <v>259.63</v>
      </c>
      <c r="T119" s="24">
        <f t="shared" si="39"/>
        <v>9.74</v>
      </c>
      <c r="U119" s="27">
        <f t="shared" si="40"/>
        <v>104.57</v>
      </c>
      <c r="V119" s="27">
        <f t="shared" si="18"/>
        <v>0</v>
      </c>
      <c r="W119" s="27">
        <f t="shared" si="41"/>
        <v>127.2</v>
      </c>
      <c r="X119" s="24">
        <f t="shared" si="19"/>
        <v>501.14</v>
      </c>
      <c r="Y119" s="24">
        <f t="shared" si="42"/>
        <v>1647.009</v>
      </c>
      <c r="Z119" s="24"/>
      <c r="AD119" s="127"/>
    </row>
    <row r="120" s="9" customFormat="1" ht="20" customHeight="1" spans="1:30">
      <c r="A120" s="23">
        <f t="shared" si="32"/>
        <v>117</v>
      </c>
      <c r="B120" s="39" t="s">
        <v>293</v>
      </c>
      <c r="C120" s="25" t="s">
        <v>324</v>
      </c>
      <c r="D120" s="24" t="s">
        <v>325</v>
      </c>
      <c r="E120" s="24">
        <v>3245.4</v>
      </c>
      <c r="F120" s="24">
        <f>VLOOKUP(C120,'[1]9月'!$B:$Q,16,0)</f>
        <v>3245.4</v>
      </c>
      <c r="G120" s="24">
        <v>3245.4</v>
      </c>
      <c r="H120" s="27">
        <v>5228.42</v>
      </c>
      <c r="I120" s="27"/>
      <c r="J120" s="27">
        <v>1790</v>
      </c>
      <c r="K120" s="34">
        <f t="shared" si="33"/>
        <v>58.4172</v>
      </c>
      <c r="L120" s="35">
        <f t="shared" si="34"/>
        <v>519.264</v>
      </c>
      <c r="M120" s="24">
        <f t="shared" si="35"/>
        <v>22.7178</v>
      </c>
      <c r="N120" s="27">
        <f t="shared" si="36"/>
        <v>418.27</v>
      </c>
      <c r="O120" s="27">
        <f t="shared" si="25"/>
        <v>0</v>
      </c>
      <c r="P120" s="27">
        <f t="shared" si="37"/>
        <v>89.5</v>
      </c>
      <c r="Q120" s="27">
        <f t="shared" si="16"/>
        <v>1108.169</v>
      </c>
      <c r="R120" s="24">
        <f t="shared" si="17"/>
        <v>0</v>
      </c>
      <c r="S120" s="24">
        <f t="shared" si="38"/>
        <v>259.63</v>
      </c>
      <c r="T120" s="24">
        <f t="shared" si="39"/>
        <v>9.74</v>
      </c>
      <c r="U120" s="27">
        <f t="shared" si="40"/>
        <v>104.57</v>
      </c>
      <c r="V120" s="27">
        <f t="shared" si="18"/>
        <v>0</v>
      </c>
      <c r="W120" s="27">
        <f t="shared" si="41"/>
        <v>89.5</v>
      </c>
      <c r="X120" s="24">
        <f t="shared" si="19"/>
        <v>463.44</v>
      </c>
      <c r="Y120" s="24">
        <f t="shared" si="42"/>
        <v>1571.609</v>
      </c>
      <c r="Z120" s="24"/>
      <c r="AD120" s="127"/>
    </row>
    <row r="121" s="9" customFormat="1" ht="20" customHeight="1" spans="1:30">
      <c r="A121" s="23">
        <f t="shared" si="32"/>
        <v>118</v>
      </c>
      <c r="B121" s="132" t="s">
        <v>293</v>
      </c>
      <c r="C121" s="155" t="s">
        <v>326</v>
      </c>
      <c r="D121" s="156" t="s">
        <v>327</v>
      </c>
      <c r="E121" s="24">
        <v>3245.4</v>
      </c>
      <c r="F121" s="24">
        <v>0</v>
      </c>
      <c r="G121" s="24">
        <v>0</v>
      </c>
      <c r="H121" s="27">
        <v>0</v>
      </c>
      <c r="I121" s="27"/>
      <c r="J121" s="27">
        <v>0</v>
      </c>
      <c r="K121" s="34">
        <f t="shared" si="33"/>
        <v>58.4172</v>
      </c>
      <c r="L121" s="35">
        <f t="shared" si="34"/>
        <v>0</v>
      </c>
      <c r="M121" s="24">
        <f t="shared" si="35"/>
        <v>0</v>
      </c>
      <c r="N121" s="27">
        <f t="shared" si="36"/>
        <v>0</v>
      </c>
      <c r="O121" s="27">
        <f t="shared" si="25"/>
        <v>0</v>
      </c>
      <c r="P121" s="27">
        <f t="shared" si="37"/>
        <v>0</v>
      </c>
      <c r="Q121" s="27">
        <f t="shared" si="16"/>
        <v>58.4172</v>
      </c>
      <c r="R121" s="24">
        <f t="shared" si="17"/>
        <v>0</v>
      </c>
      <c r="S121" s="24">
        <f t="shared" si="38"/>
        <v>0</v>
      </c>
      <c r="T121" s="24">
        <f t="shared" si="39"/>
        <v>0</v>
      </c>
      <c r="U121" s="27">
        <f t="shared" si="40"/>
        <v>0</v>
      </c>
      <c r="V121" s="27">
        <f t="shared" si="18"/>
        <v>0</v>
      </c>
      <c r="W121" s="27">
        <f t="shared" si="41"/>
        <v>0</v>
      </c>
      <c r="X121" s="24">
        <f t="shared" si="19"/>
        <v>0</v>
      </c>
      <c r="Y121" s="24">
        <f t="shared" si="42"/>
        <v>58.4172</v>
      </c>
      <c r="Z121" s="24"/>
      <c r="AD121" s="127"/>
    </row>
    <row r="122" s="9" customFormat="1" ht="20" customHeight="1" spans="1:30">
      <c r="A122" s="23">
        <f t="shared" si="32"/>
        <v>119</v>
      </c>
      <c r="B122" s="39" t="s">
        <v>97</v>
      </c>
      <c r="C122" s="25" t="s">
        <v>328</v>
      </c>
      <c r="D122" s="24" t="s">
        <v>329</v>
      </c>
      <c r="E122" s="24">
        <v>3245.4</v>
      </c>
      <c r="F122" s="24">
        <f>VLOOKUP(C122,'[1]9月'!$B:$Q,16,0)</f>
        <v>3245.4</v>
      </c>
      <c r="G122" s="24">
        <v>3245.4</v>
      </c>
      <c r="H122" s="27">
        <v>5228.42</v>
      </c>
      <c r="I122" s="27"/>
      <c r="J122" s="27">
        <v>1790</v>
      </c>
      <c r="K122" s="34">
        <f t="shared" si="33"/>
        <v>58.4172</v>
      </c>
      <c r="L122" s="35">
        <f t="shared" si="34"/>
        <v>519.264</v>
      </c>
      <c r="M122" s="24">
        <f t="shared" si="35"/>
        <v>22.7178</v>
      </c>
      <c r="N122" s="27">
        <f t="shared" si="36"/>
        <v>418.27</v>
      </c>
      <c r="O122" s="27">
        <f t="shared" si="25"/>
        <v>0</v>
      </c>
      <c r="P122" s="27">
        <f t="shared" si="37"/>
        <v>89.5</v>
      </c>
      <c r="Q122" s="27">
        <f t="shared" si="16"/>
        <v>1108.169</v>
      </c>
      <c r="R122" s="24">
        <f t="shared" si="17"/>
        <v>0</v>
      </c>
      <c r="S122" s="24">
        <f t="shared" si="38"/>
        <v>259.63</v>
      </c>
      <c r="T122" s="24">
        <f t="shared" si="39"/>
        <v>9.74</v>
      </c>
      <c r="U122" s="27">
        <f t="shared" si="40"/>
        <v>104.57</v>
      </c>
      <c r="V122" s="27">
        <f t="shared" si="18"/>
        <v>0</v>
      </c>
      <c r="W122" s="27">
        <f t="shared" si="41"/>
        <v>89.5</v>
      </c>
      <c r="X122" s="24">
        <f t="shared" si="19"/>
        <v>463.44</v>
      </c>
      <c r="Y122" s="24">
        <f t="shared" si="42"/>
        <v>1571.609</v>
      </c>
      <c r="Z122" s="24"/>
      <c r="AD122" s="127"/>
    </row>
    <row r="123" s="9" customFormat="1" ht="20" customHeight="1" spans="1:30">
      <c r="A123" s="23">
        <f t="shared" si="32"/>
        <v>120</v>
      </c>
      <c r="B123" s="39" t="s">
        <v>97</v>
      </c>
      <c r="C123" s="25" t="s">
        <v>330</v>
      </c>
      <c r="D123" s="24" t="s">
        <v>331</v>
      </c>
      <c r="E123" s="24">
        <v>3245.4</v>
      </c>
      <c r="F123" s="24">
        <f>VLOOKUP(C123,'[1]9月'!$B:$Q,16,0)</f>
        <v>3245.4</v>
      </c>
      <c r="G123" s="24">
        <v>3245.4</v>
      </c>
      <c r="H123" s="27">
        <v>5228.42</v>
      </c>
      <c r="I123" s="27"/>
      <c r="J123" s="27">
        <v>2544</v>
      </c>
      <c r="K123" s="34">
        <f t="shared" si="33"/>
        <v>58.4172</v>
      </c>
      <c r="L123" s="35">
        <f t="shared" si="34"/>
        <v>519.264</v>
      </c>
      <c r="M123" s="24">
        <f t="shared" si="35"/>
        <v>22.7178</v>
      </c>
      <c r="N123" s="27">
        <f t="shared" si="36"/>
        <v>418.27</v>
      </c>
      <c r="O123" s="27">
        <f t="shared" si="25"/>
        <v>0</v>
      </c>
      <c r="P123" s="27">
        <f t="shared" si="37"/>
        <v>127.2</v>
      </c>
      <c r="Q123" s="27">
        <f t="shared" si="16"/>
        <v>1145.869</v>
      </c>
      <c r="R123" s="24">
        <f t="shared" si="17"/>
        <v>0</v>
      </c>
      <c r="S123" s="24">
        <f t="shared" si="38"/>
        <v>259.63</v>
      </c>
      <c r="T123" s="24">
        <f t="shared" si="39"/>
        <v>9.74</v>
      </c>
      <c r="U123" s="27">
        <f t="shared" si="40"/>
        <v>104.57</v>
      </c>
      <c r="V123" s="27">
        <f t="shared" si="18"/>
        <v>0</v>
      </c>
      <c r="W123" s="27">
        <f t="shared" si="41"/>
        <v>127.2</v>
      </c>
      <c r="X123" s="24">
        <f t="shared" si="19"/>
        <v>501.14</v>
      </c>
      <c r="Y123" s="24">
        <f t="shared" si="42"/>
        <v>1647.009</v>
      </c>
      <c r="Z123" s="24"/>
      <c r="AD123" s="127"/>
    </row>
    <row r="124" s="9" customFormat="1" ht="20" customHeight="1" spans="1:30">
      <c r="A124" s="23">
        <f t="shared" si="32"/>
        <v>121</v>
      </c>
      <c r="B124" s="39" t="s">
        <v>293</v>
      </c>
      <c r="C124" s="25" t="s">
        <v>332</v>
      </c>
      <c r="D124" s="24" t="s">
        <v>333</v>
      </c>
      <c r="E124" s="24">
        <v>3245.4</v>
      </c>
      <c r="F124" s="24">
        <f>VLOOKUP(C124,'[1]9月'!$B:$Q,16,0)</f>
        <v>3245.4</v>
      </c>
      <c r="G124" s="24">
        <v>3245.4</v>
      </c>
      <c r="H124" s="27">
        <v>5228.42</v>
      </c>
      <c r="I124" s="27"/>
      <c r="J124" s="27">
        <v>2544</v>
      </c>
      <c r="K124" s="34">
        <f t="shared" si="33"/>
        <v>58.4172</v>
      </c>
      <c r="L124" s="35">
        <f t="shared" si="34"/>
        <v>519.264</v>
      </c>
      <c r="M124" s="24">
        <f t="shared" si="35"/>
        <v>22.7178</v>
      </c>
      <c r="N124" s="27">
        <f t="shared" si="36"/>
        <v>418.27</v>
      </c>
      <c r="O124" s="27">
        <f t="shared" si="25"/>
        <v>0</v>
      </c>
      <c r="P124" s="27">
        <f t="shared" si="37"/>
        <v>127.2</v>
      </c>
      <c r="Q124" s="27">
        <f t="shared" si="16"/>
        <v>1145.869</v>
      </c>
      <c r="R124" s="24">
        <f t="shared" si="17"/>
        <v>0</v>
      </c>
      <c r="S124" s="24">
        <f t="shared" si="38"/>
        <v>259.63</v>
      </c>
      <c r="T124" s="24">
        <f t="shared" si="39"/>
        <v>9.74</v>
      </c>
      <c r="U124" s="27">
        <f t="shared" si="40"/>
        <v>104.57</v>
      </c>
      <c r="V124" s="27">
        <f t="shared" si="18"/>
        <v>0</v>
      </c>
      <c r="W124" s="27">
        <f t="shared" si="41"/>
        <v>127.2</v>
      </c>
      <c r="X124" s="24">
        <f t="shared" si="19"/>
        <v>501.14</v>
      </c>
      <c r="Y124" s="24">
        <f t="shared" si="42"/>
        <v>1647.009</v>
      </c>
      <c r="Z124" s="24"/>
      <c r="AD124" s="127"/>
    </row>
    <row r="125" s="9" customFormat="1" ht="20" customHeight="1" spans="1:30">
      <c r="A125" s="23">
        <f t="shared" si="32"/>
        <v>122</v>
      </c>
      <c r="B125" s="39" t="s">
        <v>97</v>
      </c>
      <c r="C125" s="25" t="s">
        <v>334</v>
      </c>
      <c r="D125" s="24" t="s">
        <v>335</v>
      </c>
      <c r="E125" s="24">
        <v>3245.4</v>
      </c>
      <c r="F125" s="24">
        <f>VLOOKUP(C125,'[1]9月'!$B:$Q,16,0)</f>
        <v>3245.4</v>
      </c>
      <c r="G125" s="24">
        <v>3245.4</v>
      </c>
      <c r="H125" s="27">
        <v>5228.42</v>
      </c>
      <c r="I125" s="27"/>
      <c r="J125" s="27">
        <v>1790</v>
      </c>
      <c r="K125" s="34">
        <f t="shared" si="33"/>
        <v>58.4172</v>
      </c>
      <c r="L125" s="35">
        <f t="shared" si="34"/>
        <v>519.264</v>
      </c>
      <c r="M125" s="24">
        <f t="shared" si="35"/>
        <v>22.7178</v>
      </c>
      <c r="N125" s="27">
        <f t="shared" si="36"/>
        <v>418.27</v>
      </c>
      <c r="O125" s="27">
        <f t="shared" si="25"/>
        <v>0</v>
      </c>
      <c r="P125" s="27">
        <f t="shared" si="37"/>
        <v>89.5</v>
      </c>
      <c r="Q125" s="27">
        <f t="shared" si="16"/>
        <v>1108.169</v>
      </c>
      <c r="R125" s="24">
        <f t="shared" si="17"/>
        <v>0</v>
      </c>
      <c r="S125" s="24">
        <f t="shared" si="38"/>
        <v>259.63</v>
      </c>
      <c r="T125" s="24">
        <f t="shared" si="39"/>
        <v>9.74</v>
      </c>
      <c r="U125" s="27">
        <f t="shared" si="40"/>
        <v>104.57</v>
      </c>
      <c r="V125" s="27">
        <f t="shared" si="18"/>
        <v>0</v>
      </c>
      <c r="W125" s="27">
        <f t="shared" si="41"/>
        <v>89.5</v>
      </c>
      <c r="X125" s="24">
        <f t="shared" si="19"/>
        <v>463.44</v>
      </c>
      <c r="Y125" s="24">
        <f t="shared" si="42"/>
        <v>1571.609</v>
      </c>
      <c r="Z125" s="24"/>
      <c r="AD125" s="127"/>
    </row>
    <row r="126" s="9" customFormat="1" ht="20" customHeight="1" spans="1:30">
      <c r="A126" s="23">
        <f t="shared" si="32"/>
        <v>123</v>
      </c>
      <c r="B126" s="39" t="s">
        <v>97</v>
      </c>
      <c r="C126" s="25" t="s">
        <v>336</v>
      </c>
      <c r="D126" s="24" t="s">
        <v>337</v>
      </c>
      <c r="E126" s="24">
        <v>3245.4</v>
      </c>
      <c r="F126" s="24">
        <f>VLOOKUP(C126,'[1]9月'!$B:$Q,16,0)</f>
        <v>3245.4</v>
      </c>
      <c r="G126" s="24">
        <v>3245.4</v>
      </c>
      <c r="H126" s="27">
        <v>5228.42</v>
      </c>
      <c r="I126" s="27"/>
      <c r="J126" s="27">
        <v>2544</v>
      </c>
      <c r="K126" s="34">
        <f t="shared" si="33"/>
        <v>58.4172</v>
      </c>
      <c r="L126" s="35">
        <f t="shared" si="34"/>
        <v>519.264</v>
      </c>
      <c r="M126" s="24">
        <f t="shared" si="35"/>
        <v>22.7178</v>
      </c>
      <c r="N126" s="27">
        <f t="shared" si="36"/>
        <v>418.27</v>
      </c>
      <c r="O126" s="27">
        <f t="shared" si="25"/>
        <v>0</v>
      </c>
      <c r="P126" s="27">
        <f t="shared" si="37"/>
        <v>127.2</v>
      </c>
      <c r="Q126" s="27">
        <f t="shared" si="16"/>
        <v>1145.869</v>
      </c>
      <c r="R126" s="24">
        <f t="shared" si="17"/>
        <v>0</v>
      </c>
      <c r="S126" s="24">
        <f t="shared" si="38"/>
        <v>259.63</v>
      </c>
      <c r="T126" s="24">
        <f t="shared" si="39"/>
        <v>9.74</v>
      </c>
      <c r="U126" s="27">
        <f t="shared" si="40"/>
        <v>104.57</v>
      </c>
      <c r="V126" s="27">
        <f t="shared" si="18"/>
        <v>0</v>
      </c>
      <c r="W126" s="27">
        <f t="shared" si="41"/>
        <v>127.2</v>
      </c>
      <c r="X126" s="24">
        <f t="shared" si="19"/>
        <v>501.14</v>
      </c>
      <c r="Y126" s="24">
        <f t="shared" si="42"/>
        <v>1647.009</v>
      </c>
      <c r="Z126" s="24"/>
      <c r="AD126" s="127"/>
    </row>
    <row r="127" s="9" customFormat="1" ht="20" customHeight="1" spans="1:30">
      <c r="A127" s="23">
        <f t="shared" si="32"/>
        <v>124</v>
      </c>
      <c r="B127" s="39" t="s">
        <v>97</v>
      </c>
      <c r="C127" s="25" t="s">
        <v>338</v>
      </c>
      <c r="D127" s="24" t="s">
        <v>339</v>
      </c>
      <c r="E127" s="24">
        <v>3245.4</v>
      </c>
      <c r="F127" s="24">
        <f>VLOOKUP(C127,'[1]9月'!$B:$Q,16,0)</f>
        <v>3245.4</v>
      </c>
      <c r="G127" s="24">
        <v>3245.4</v>
      </c>
      <c r="H127" s="27">
        <v>5228.42</v>
      </c>
      <c r="I127" s="27"/>
      <c r="J127" s="27">
        <v>1790</v>
      </c>
      <c r="K127" s="34">
        <f t="shared" si="33"/>
        <v>58.4172</v>
      </c>
      <c r="L127" s="35">
        <f t="shared" si="34"/>
        <v>519.264</v>
      </c>
      <c r="M127" s="24">
        <f t="shared" si="35"/>
        <v>22.7178</v>
      </c>
      <c r="N127" s="27">
        <f t="shared" si="36"/>
        <v>418.27</v>
      </c>
      <c r="O127" s="27">
        <f t="shared" si="25"/>
        <v>0</v>
      </c>
      <c r="P127" s="27">
        <f t="shared" si="37"/>
        <v>89.5</v>
      </c>
      <c r="Q127" s="27">
        <f t="shared" si="16"/>
        <v>1108.169</v>
      </c>
      <c r="R127" s="24">
        <f t="shared" si="17"/>
        <v>0</v>
      </c>
      <c r="S127" s="24">
        <f t="shared" si="38"/>
        <v>259.63</v>
      </c>
      <c r="T127" s="24">
        <f t="shared" si="39"/>
        <v>9.74</v>
      </c>
      <c r="U127" s="27">
        <f t="shared" si="40"/>
        <v>104.57</v>
      </c>
      <c r="V127" s="27">
        <f t="shared" si="18"/>
        <v>0</v>
      </c>
      <c r="W127" s="27">
        <f t="shared" si="41"/>
        <v>89.5</v>
      </c>
      <c r="X127" s="24">
        <f t="shared" si="19"/>
        <v>463.44</v>
      </c>
      <c r="Y127" s="24">
        <f t="shared" si="42"/>
        <v>1571.609</v>
      </c>
      <c r="Z127" s="24"/>
      <c r="AD127" s="127"/>
    </row>
    <row r="128" s="9" customFormat="1" ht="20" customHeight="1" spans="1:30">
      <c r="A128" s="23">
        <f t="shared" ref="A128:A191" si="43">ROW()-3</f>
        <v>125</v>
      </c>
      <c r="B128" s="39" t="s">
        <v>97</v>
      </c>
      <c r="C128" s="25" t="s">
        <v>340</v>
      </c>
      <c r="D128" s="24" t="s">
        <v>341</v>
      </c>
      <c r="E128" s="24">
        <v>3245.4</v>
      </c>
      <c r="F128" s="24">
        <f>VLOOKUP(C128,'[1]9月'!$B:$Q,16,0)</f>
        <v>3245.4</v>
      </c>
      <c r="G128" s="24">
        <v>3245.4</v>
      </c>
      <c r="H128" s="27">
        <v>5228.42</v>
      </c>
      <c r="I128" s="27"/>
      <c r="J128" s="27">
        <v>2544</v>
      </c>
      <c r="K128" s="34">
        <f t="shared" ref="K128:K191" si="44">E128*0.018</f>
        <v>58.4172</v>
      </c>
      <c r="L128" s="35">
        <f t="shared" ref="L128:L191" si="45">F128*0.16</f>
        <v>519.264</v>
      </c>
      <c r="M128" s="24">
        <f t="shared" ref="M128:M191" si="46">G128*0.007</f>
        <v>22.7178</v>
      </c>
      <c r="N128" s="27">
        <f t="shared" ref="N128:N191" si="47">ROUND(H128*0.08,2)</f>
        <v>418.27</v>
      </c>
      <c r="O128" s="27">
        <f t="shared" si="25"/>
        <v>0</v>
      </c>
      <c r="P128" s="27">
        <f t="shared" ref="P128:P191" si="48">J128*5%</f>
        <v>127.2</v>
      </c>
      <c r="Q128" s="27">
        <f t="shared" si="16"/>
        <v>1145.869</v>
      </c>
      <c r="R128" s="24">
        <f t="shared" si="17"/>
        <v>0</v>
      </c>
      <c r="S128" s="24">
        <f t="shared" ref="S128:S191" si="49">ROUND(F128*0.08,2)</f>
        <v>259.63</v>
      </c>
      <c r="T128" s="24">
        <f t="shared" ref="T128:T191" si="50">ROUND(G128*0.003,2)</f>
        <v>9.74</v>
      </c>
      <c r="U128" s="27">
        <f t="shared" ref="U128:U191" si="51">ROUND(H128*0.02,2)</f>
        <v>104.57</v>
      </c>
      <c r="V128" s="27">
        <f t="shared" si="18"/>
        <v>0</v>
      </c>
      <c r="W128" s="27">
        <f t="shared" ref="W128:W191" si="52">J128*5%</f>
        <v>127.2</v>
      </c>
      <c r="X128" s="24">
        <f t="shared" si="19"/>
        <v>501.14</v>
      </c>
      <c r="Y128" s="24">
        <f t="shared" ref="Y128:Y191" si="53">Q128+X128</f>
        <v>1647.009</v>
      </c>
      <c r="Z128" s="24"/>
      <c r="AD128" s="127"/>
    </row>
    <row r="129" s="9" customFormat="1" ht="20" customHeight="1" spans="1:30">
      <c r="A129" s="23">
        <f t="shared" si="43"/>
        <v>126</v>
      </c>
      <c r="B129" s="39" t="s">
        <v>97</v>
      </c>
      <c r="C129" s="25" t="s">
        <v>342</v>
      </c>
      <c r="D129" s="24" t="s">
        <v>343</v>
      </c>
      <c r="E129" s="24">
        <v>3245.4</v>
      </c>
      <c r="F129" s="24">
        <f>VLOOKUP(C129,'[1]9月'!$B:$Q,16,0)</f>
        <v>3245.4</v>
      </c>
      <c r="G129" s="24">
        <v>3245.4</v>
      </c>
      <c r="H129" s="27">
        <v>5228.42</v>
      </c>
      <c r="I129" s="27"/>
      <c r="J129" s="27">
        <v>1790</v>
      </c>
      <c r="K129" s="34">
        <f t="shared" si="44"/>
        <v>58.4172</v>
      </c>
      <c r="L129" s="35">
        <f t="shared" si="45"/>
        <v>519.264</v>
      </c>
      <c r="M129" s="24">
        <f t="shared" si="46"/>
        <v>22.7178</v>
      </c>
      <c r="N129" s="27">
        <f t="shared" si="47"/>
        <v>418.27</v>
      </c>
      <c r="O129" s="27">
        <f t="shared" si="25"/>
        <v>0</v>
      </c>
      <c r="P129" s="27">
        <f t="shared" si="48"/>
        <v>89.5</v>
      </c>
      <c r="Q129" s="27">
        <f t="shared" si="16"/>
        <v>1108.169</v>
      </c>
      <c r="R129" s="24">
        <f t="shared" si="17"/>
        <v>0</v>
      </c>
      <c r="S129" s="24">
        <f t="shared" si="49"/>
        <v>259.63</v>
      </c>
      <c r="T129" s="24">
        <f t="shared" si="50"/>
        <v>9.74</v>
      </c>
      <c r="U129" s="27">
        <f t="shared" si="51"/>
        <v>104.57</v>
      </c>
      <c r="V129" s="27">
        <f t="shared" si="18"/>
        <v>0</v>
      </c>
      <c r="W129" s="27">
        <f t="shared" si="52"/>
        <v>89.5</v>
      </c>
      <c r="X129" s="24">
        <f t="shared" si="19"/>
        <v>463.44</v>
      </c>
      <c r="Y129" s="24">
        <f t="shared" si="53"/>
        <v>1571.609</v>
      </c>
      <c r="Z129" s="24"/>
      <c r="AD129" s="127"/>
    </row>
    <row r="130" s="9" customFormat="1" ht="20" customHeight="1" spans="1:30">
      <c r="A130" s="23">
        <f t="shared" si="43"/>
        <v>127</v>
      </c>
      <c r="B130" s="39" t="s">
        <v>97</v>
      </c>
      <c r="C130" s="25" t="s">
        <v>344</v>
      </c>
      <c r="D130" s="24" t="s">
        <v>345</v>
      </c>
      <c r="E130" s="24">
        <v>3245.4</v>
      </c>
      <c r="F130" s="24">
        <f>VLOOKUP(C130,'[1]9月'!$B:$Q,16,0)</f>
        <v>3245.4</v>
      </c>
      <c r="G130" s="24">
        <v>3245.4</v>
      </c>
      <c r="H130" s="27">
        <v>5228.42</v>
      </c>
      <c r="I130" s="27"/>
      <c r="J130" s="27">
        <v>1790</v>
      </c>
      <c r="K130" s="34">
        <f t="shared" si="44"/>
        <v>58.4172</v>
      </c>
      <c r="L130" s="35">
        <f t="shared" si="45"/>
        <v>519.264</v>
      </c>
      <c r="M130" s="24">
        <f t="shared" si="46"/>
        <v>22.7178</v>
      </c>
      <c r="N130" s="27">
        <f t="shared" si="47"/>
        <v>418.27</v>
      </c>
      <c r="O130" s="27">
        <f t="shared" si="25"/>
        <v>0</v>
      </c>
      <c r="P130" s="27">
        <f t="shared" si="48"/>
        <v>89.5</v>
      </c>
      <c r="Q130" s="27">
        <f t="shared" si="16"/>
        <v>1108.169</v>
      </c>
      <c r="R130" s="24">
        <f t="shared" si="17"/>
        <v>0</v>
      </c>
      <c r="S130" s="24">
        <f t="shared" si="49"/>
        <v>259.63</v>
      </c>
      <c r="T130" s="24">
        <f t="shared" si="50"/>
        <v>9.74</v>
      </c>
      <c r="U130" s="27">
        <f t="shared" si="51"/>
        <v>104.57</v>
      </c>
      <c r="V130" s="27">
        <f t="shared" si="18"/>
        <v>0</v>
      </c>
      <c r="W130" s="27">
        <f t="shared" si="52"/>
        <v>89.5</v>
      </c>
      <c r="X130" s="24">
        <f t="shared" si="19"/>
        <v>463.44</v>
      </c>
      <c r="Y130" s="24">
        <f t="shared" si="53"/>
        <v>1571.609</v>
      </c>
      <c r="Z130" s="24"/>
      <c r="AD130" s="127"/>
    </row>
    <row r="131" s="9" customFormat="1" ht="20" customHeight="1" spans="1:30">
      <c r="A131" s="23">
        <f t="shared" si="43"/>
        <v>128</v>
      </c>
      <c r="B131" s="39" t="s">
        <v>97</v>
      </c>
      <c r="C131" s="25" t="s">
        <v>346</v>
      </c>
      <c r="D131" s="24" t="s">
        <v>347</v>
      </c>
      <c r="E131" s="24">
        <v>3245.4</v>
      </c>
      <c r="F131" s="24">
        <f>VLOOKUP(C131,'[1]9月'!$B:$Q,16,0)</f>
        <v>3245.4</v>
      </c>
      <c r="G131" s="24">
        <v>3245.4</v>
      </c>
      <c r="H131" s="27">
        <v>5228.42</v>
      </c>
      <c r="I131" s="27"/>
      <c r="J131" s="27">
        <v>2544</v>
      </c>
      <c r="K131" s="34">
        <f t="shared" si="44"/>
        <v>58.4172</v>
      </c>
      <c r="L131" s="35">
        <f t="shared" si="45"/>
        <v>519.264</v>
      </c>
      <c r="M131" s="24">
        <f t="shared" si="46"/>
        <v>22.7178</v>
      </c>
      <c r="N131" s="27">
        <f t="shared" si="47"/>
        <v>418.27</v>
      </c>
      <c r="O131" s="27">
        <f t="shared" si="25"/>
        <v>0</v>
      </c>
      <c r="P131" s="27">
        <f t="shared" si="48"/>
        <v>127.2</v>
      </c>
      <c r="Q131" s="27">
        <f t="shared" si="16"/>
        <v>1145.869</v>
      </c>
      <c r="R131" s="24">
        <f t="shared" si="17"/>
        <v>0</v>
      </c>
      <c r="S131" s="24">
        <f t="shared" si="49"/>
        <v>259.63</v>
      </c>
      <c r="T131" s="24">
        <f t="shared" si="50"/>
        <v>9.74</v>
      </c>
      <c r="U131" s="27">
        <f t="shared" si="51"/>
        <v>104.57</v>
      </c>
      <c r="V131" s="27">
        <f t="shared" si="18"/>
        <v>0</v>
      </c>
      <c r="W131" s="27">
        <f t="shared" si="52"/>
        <v>127.2</v>
      </c>
      <c r="X131" s="24">
        <f t="shared" si="19"/>
        <v>501.14</v>
      </c>
      <c r="Y131" s="24">
        <f t="shared" si="53"/>
        <v>1647.009</v>
      </c>
      <c r="Z131" s="24"/>
      <c r="AD131" s="127"/>
    </row>
    <row r="132" s="9" customFormat="1" ht="20" customHeight="1" spans="1:30">
      <c r="A132" s="23">
        <f t="shared" si="43"/>
        <v>129</v>
      </c>
      <c r="B132" s="39" t="s">
        <v>97</v>
      </c>
      <c r="C132" s="25" t="s">
        <v>348</v>
      </c>
      <c r="D132" s="24" t="s">
        <v>349</v>
      </c>
      <c r="E132" s="24">
        <v>3245.4</v>
      </c>
      <c r="F132" s="24">
        <f>VLOOKUP(C132,'[1]9月'!$B:$Q,16,0)</f>
        <v>3245.4</v>
      </c>
      <c r="G132" s="24">
        <v>3245.4</v>
      </c>
      <c r="H132" s="27">
        <v>5228.42</v>
      </c>
      <c r="I132" s="27"/>
      <c r="J132" s="27">
        <v>1790</v>
      </c>
      <c r="K132" s="34">
        <f t="shared" si="44"/>
        <v>58.4172</v>
      </c>
      <c r="L132" s="35">
        <f t="shared" si="45"/>
        <v>519.264</v>
      </c>
      <c r="M132" s="24">
        <f t="shared" si="46"/>
        <v>22.7178</v>
      </c>
      <c r="N132" s="27">
        <f t="shared" si="47"/>
        <v>418.27</v>
      </c>
      <c r="O132" s="27">
        <f t="shared" si="25"/>
        <v>0</v>
      </c>
      <c r="P132" s="27">
        <f t="shared" si="48"/>
        <v>89.5</v>
      </c>
      <c r="Q132" s="27">
        <f t="shared" si="16"/>
        <v>1108.169</v>
      </c>
      <c r="R132" s="24">
        <f t="shared" si="17"/>
        <v>0</v>
      </c>
      <c r="S132" s="24">
        <f t="shared" si="49"/>
        <v>259.63</v>
      </c>
      <c r="T132" s="24">
        <f t="shared" si="50"/>
        <v>9.74</v>
      </c>
      <c r="U132" s="27">
        <f t="shared" si="51"/>
        <v>104.57</v>
      </c>
      <c r="V132" s="27">
        <f t="shared" si="18"/>
        <v>0</v>
      </c>
      <c r="W132" s="27">
        <f t="shared" si="52"/>
        <v>89.5</v>
      </c>
      <c r="X132" s="24">
        <f t="shared" si="19"/>
        <v>463.44</v>
      </c>
      <c r="Y132" s="24">
        <f t="shared" si="53"/>
        <v>1571.609</v>
      </c>
      <c r="Z132" s="24"/>
      <c r="AD132" s="127"/>
    </row>
    <row r="133" s="9" customFormat="1" ht="20" customHeight="1" spans="1:30">
      <c r="A133" s="23">
        <f t="shared" si="43"/>
        <v>130</v>
      </c>
      <c r="B133" s="39" t="s">
        <v>97</v>
      </c>
      <c r="C133" s="25" t="s">
        <v>350</v>
      </c>
      <c r="D133" s="24" t="s">
        <v>351</v>
      </c>
      <c r="E133" s="24">
        <v>3245.4</v>
      </c>
      <c r="F133" s="24">
        <f>VLOOKUP(C133,'[1]9月'!$B:$Q,16,0)</f>
        <v>3245.4</v>
      </c>
      <c r="G133" s="24">
        <v>3245.4</v>
      </c>
      <c r="H133" s="27">
        <v>5228.42</v>
      </c>
      <c r="I133" s="27"/>
      <c r="J133" s="27">
        <v>1790</v>
      </c>
      <c r="K133" s="34">
        <f t="shared" si="44"/>
        <v>58.4172</v>
      </c>
      <c r="L133" s="35">
        <f t="shared" si="45"/>
        <v>519.264</v>
      </c>
      <c r="M133" s="24">
        <f t="shared" si="46"/>
        <v>22.7178</v>
      </c>
      <c r="N133" s="27">
        <f t="shared" si="47"/>
        <v>418.27</v>
      </c>
      <c r="O133" s="27">
        <f t="shared" si="25"/>
        <v>0</v>
      </c>
      <c r="P133" s="27">
        <f t="shared" si="48"/>
        <v>89.5</v>
      </c>
      <c r="Q133" s="27">
        <f t="shared" ref="Q133:Q196" si="54">SUM(K133:P133)</f>
        <v>1108.169</v>
      </c>
      <c r="R133" s="24">
        <f t="shared" ref="R133:R196" si="55">E133*0</f>
        <v>0</v>
      </c>
      <c r="S133" s="24">
        <f t="shared" si="49"/>
        <v>259.63</v>
      </c>
      <c r="T133" s="24">
        <f t="shared" si="50"/>
        <v>9.74</v>
      </c>
      <c r="U133" s="27">
        <f t="shared" si="51"/>
        <v>104.57</v>
      </c>
      <c r="V133" s="27">
        <f t="shared" ref="V133:V196" si="56">I133*50%</f>
        <v>0</v>
      </c>
      <c r="W133" s="27">
        <f t="shared" si="52"/>
        <v>89.5</v>
      </c>
      <c r="X133" s="24">
        <f t="shared" ref="X133:X196" si="57">SUM(R133:W133)</f>
        <v>463.44</v>
      </c>
      <c r="Y133" s="24">
        <f t="shared" si="53"/>
        <v>1571.609</v>
      </c>
      <c r="Z133" s="24"/>
      <c r="AD133" s="127"/>
    </row>
    <row r="134" s="9" customFormat="1" ht="20" customHeight="1" spans="1:30">
      <c r="A134" s="23">
        <f t="shared" si="43"/>
        <v>131</v>
      </c>
      <c r="B134" s="39" t="s">
        <v>97</v>
      </c>
      <c r="C134" s="25" t="s">
        <v>352</v>
      </c>
      <c r="D134" s="24" t="s">
        <v>353</v>
      </c>
      <c r="E134" s="24">
        <v>3245.4</v>
      </c>
      <c r="F134" s="24">
        <f>VLOOKUP(C134,'[1]9月'!$B:$Q,16,0)</f>
        <v>3245.4</v>
      </c>
      <c r="G134" s="24">
        <v>3245.4</v>
      </c>
      <c r="H134" s="27">
        <v>5228.42</v>
      </c>
      <c r="I134" s="27"/>
      <c r="J134" s="27">
        <v>1790</v>
      </c>
      <c r="K134" s="34">
        <f t="shared" si="44"/>
        <v>58.4172</v>
      </c>
      <c r="L134" s="35">
        <f t="shared" si="45"/>
        <v>519.264</v>
      </c>
      <c r="M134" s="24">
        <f t="shared" si="46"/>
        <v>22.7178</v>
      </c>
      <c r="N134" s="27">
        <f t="shared" si="47"/>
        <v>418.27</v>
      </c>
      <c r="O134" s="27">
        <f t="shared" si="25"/>
        <v>0</v>
      </c>
      <c r="P134" s="27">
        <f t="shared" si="48"/>
        <v>89.5</v>
      </c>
      <c r="Q134" s="27">
        <f t="shared" si="54"/>
        <v>1108.169</v>
      </c>
      <c r="R134" s="24">
        <f t="shared" si="55"/>
        <v>0</v>
      </c>
      <c r="S134" s="24">
        <f t="shared" si="49"/>
        <v>259.63</v>
      </c>
      <c r="T134" s="24">
        <f t="shared" si="50"/>
        <v>9.74</v>
      </c>
      <c r="U134" s="27">
        <f t="shared" si="51"/>
        <v>104.57</v>
      </c>
      <c r="V134" s="27">
        <f t="shared" si="56"/>
        <v>0</v>
      </c>
      <c r="W134" s="27">
        <f t="shared" si="52"/>
        <v>89.5</v>
      </c>
      <c r="X134" s="24">
        <f t="shared" si="57"/>
        <v>463.44</v>
      </c>
      <c r="Y134" s="24">
        <f t="shared" si="53"/>
        <v>1571.609</v>
      </c>
      <c r="Z134" s="24"/>
      <c r="AD134" s="127"/>
    </row>
    <row r="135" s="9" customFormat="1" ht="20" customHeight="1" spans="1:30">
      <c r="A135" s="23">
        <f t="shared" si="43"/>
        <v>132</v>
      </c>
      <c r="B135" s="39" t="s">
        <v>97</v>
      </c>
      <c r="C135" s="25" t="s">
        <v>354</v>
      </c>
      <c r="D135" s="24" t="s">
        <v>355</v>
      </c>
      <c r="E135" s="24">
        <v>3245.4</v>
      </c>
      <c r="F135" s="24">
        <f>VLOOKUP(C135,'[1]9月'!$B:$Q,16,0)</f>
        <v>3245.4</v>
      </c>
      <c r="G135" s="24">
        <v>3245.4</v>
      </c>
      <c r="H135" s="27">
        <v>5228.42</v>
      </c>
      <c r="I135" s="27"/>
      <c r="J135" s="27">
        <v>1790</v>
      </c>
      <c r="K135" s="34">
        <f t="shared" si="44"/>
        <v>58.4172</v>
      </c>
      <c r="L135" s="35">
        <f t="shared" si="45"/>
        <v>519.264</v>
      </c>
      <c r="M135" s="24">
        <f t="shared" si="46"/>
        <v>22.7178</v>
      </c>
      <c r="N135" s="27">
        <f t="shared" si="47"/>
        <v>418.27</v>
      </c>
      <c r="O135" s="27">
        <f t="shared" si="25"/>
        <v>0</v>
      </c>
      <c r="P135" s="27">
        <f t="shared" si="48"/>
        <v>89.5</v>
      </c>
      <c r="Q135" s="27">
        <f t="shared" si="54"/>
        <v>1108.169</v>
      </c>
      <c r="R135" s="24">
        <f t="shared" si="55"/>
        <v>0</v>
      </c>
      <c r="S135" s="24">
        <f t="shared" si="49"/>
        <v>259.63</v>
      </c>
      <c r="T135" s="24">
        <f t="shared" si="50"/>
        <v>9.74</v>
      </c>
      <c r="U135" s="27">
        <f t="shared" si="51"/>
        <v>104.57</v>
      </c>
      <c r="V135" s="27">
        <f t="shared" si="56"/>
        <v>0</v>
      </c>
      <c r="W135" s="27">
        <f t="shared" si="52"/>
        <v>89.5</v>
      </c>
      <c r="X135" s="24">
        <f t="shared" si="57"/>
        <v>463.44</v>
      </c>
      <c r="Y135" s="24">
        <f t="shared" si="53"/>
        <v>1571.609</v>
      </c>
      <c r="Z135" s="24"/>
      <c r="AD135" s="127"/>
    </row>
    <row r="136" s="9" customFormat="1" ht="20" customHeight="1" spans="1:30">
      <c r="A136" s="23">
        <f t="shared" si="43"/>
        <v>133</v>
      </c>
      <c r="B136" s="39" t="s">
        <v>97</v>
      </c>
      <c r="C136" s="25" t="s">
        <v>356</v>
      </c>
      <c r="D136" s="24" t="s">
        <v>357</v>
      </c>
      <c r="E136" s="24">
        <v>3245.4</v>
      </c>
      <c r="F136" s="24">
        <f>VLOOKUP(C136,'[1]9月'!$B:$Q,16,0)</f>
        <v>3245.4</v>
      </c>
      <c r="G136" s="24">
        <v>3245.4</v>
      </c>
      <c r="H136" s="27">
        <v>5228.42</v>
      </c>
      <c r="I136" s="27"/>
      <c r="J136" s="27">
        <v>1790</v>
      </c>
      <c r="K136" s="34">
        <f t="shared" si="44"/>
        <v>58.4172</v>
      </c>
      <c r="L136" s="35">
        <f t="shared" si="45"/>
        <v>519.264</v>
      </c>
      <c r="M136" s="24">
        <f t="shared" si="46"/>
        <v>22.7178</v>
      </c>
      <c r="N136" s="27">
        <f t="shared" si="47"/>
        <v>418.27</v>
      </c>
      <c r="O136" s="27">
        <f t="shared" ref="O136:O162" si="58">I136*50%</f>
        <v>0</v>
      </c>
      <c r="P136" s="27">
        <f t="shared" si="48"/>
        <v>89.5</v>
      </c>
      <c r="Q136" s="27">
        <f t="shared" si="54"/>
        <v>1108.169</v>
      </c>
      <c r="R136" s="24">
        <f t="shared" si="55"/>
        <v>0</v>
      </c>
      <c r="S136" s="24">
        <f t="shared" si="49"/>
        <v>259.63</v>
      </c>
      <c r="T136" s="24">
        <f t="shared" si="50"/>
        <v>9.74</v>
      </c>
      <c r="U136" s="27">
        <f t="shared" si="51"/>
        <v>104.57</v>
      </c>
      <c r="V136" s="27">
        <f t="shared" si="56"/>
        <v>0</v>
      </c>
      <c r="W136" s="27">
        <f t="shared" si="52"/>
        <v>89.5</v>
      </c>
      <c r="X136" s="24">
        <f t="shared" si="57"/>
        <v>463.44</v>
      </c>
      <c r="Y136" s="24">
        <f t="shared" si="53"/>
        <v>1571.609</v>
      </c>
      <c r="Z136" s="24"/>
      <c r="AD136" s="127"/>
    </row>
    <row r="137" s="9" customFormat="1" ht="20" customHeight="1" spans="1:30">
      <c r="A137" s="23">
        <f t="shared" si="43"/>
        <v>134</v>
      </c>
      <c r="B137" s="39" t="s">
        <v>97</v>
      </c>
      <c r="C137" s="25" t="s">
        <v>358</v>
      </c>
      <c r="D137" s="24" t="s">
        <v>359</v>
      </c>
      <c r="E137" s="24">
        <v>3245.4</v>
      </c>
      <c r="F137" s="24">
        <f>VLOOKUP(C137,'[1]9月'!$B:$Q,16,0)</f>
        <v>3245.4</v>
      </c>
      <c r="G137" s="24">
        <v>3245.4</v>
      </c>
      <c r="H137" s="27">
        <v>5228.42</v>
      </c>
      <c r="I137" s="27"/>
      <c r="J137" s="27">
        <v>1790</v>
      </c>
      <c r="K137" s="34">
        <f t="shared" si="44"/>
        <v>58.4172</v>
      </c>
      <c r="L137" s="35">
        <f t="shared" si="45"/>
        <v>519.264</v>
      </c>
      <c r="M137" s="24">
        <f t="shared" si="46"/>
        <v>22.7178</v>
      </c>
      <c r="N137" s="27">
        <f t="shared" si="47"/>
        <v>418.27</v>
      </c>
      <c r="O137" s="27">
        <f t="shared" si="58"/>
        <v>0</v>
      </c>
      <c r="P137" s="27">
        <f t="shared" si="48"/>
        <v>89.5</v>
      </c>
      <c r="Q137" s="27">
        <f t="shared" si="54"/>
        <v>1108.169</v>
      </c>
      <c r="R137" s="24">
        <f t="shared" si="55"/>
        <v>0</v>
      </c>
      <c r="S137" s="24">
        <f t="shared" si="49"/>
        <v>259.63</v>
      </c>
      <c r="T137" s="24">
        <f t="shared" si="50"/>
        <v>9.74</v>
      </c>
      <c r="U137" s="27">
        <f t="shared" si="51"/>
        <v>104.57</v>
      </c>
      <c r="V137" s="27">
        <f t="shared" si="56"/>
        <v>0</v>
      </c>
      <c r="W137" s="27">
        <f t="shared" si="52"/>
        <v>89.5</v>
      </c>
      <c r="X137" s="24">
        <f t="shared" si="57"/>
        <v>463.44</v>
      </c>
      <c r="Y137" s="24">
        <f t="shared" si="53"/>
        <v>1571.609</v>
      </c>
      <c r="Z137" s="24"/>
      <c r="AD137" s="127"/>
    </row>
    <row r="138" s="9" customFormat="1" ht="20" customHeight="1" spans="1:30">
      <c r="A138" s="23">
        <f t="shared" si="43"/>
        <v>135</v>
      </c>
      <c r="B138" s="39" t="s">
        <v>97</v>
      </c>
      <c r="C138" s="25" t="s">
        <v>360</v>
      </c>
      <c r="D138" s="24" t="s">
        <v>361</v>
      </c>
      <c r="E138" s="24">
        <v>3245.4</v>
      </c>
      <c r="F138" s="24">
        <f>VLOOKUP(C138,'[1]9月'!$B:$Q,16,0)</f>
        <v>3245.4</v>
      </c>
      <c r="G138" s="24">
        <v>3245.4</v>
      </c>
      <c r="H138" s="27">
        <v>5228.42</v>
      </c>
      <c r="I138" s="27"/>
      <c r="J138" s="27">
        <v>1790</v>
      </c>
      <c r="K138" s="34">
        <f t="shared" si="44"/>
        <v>58.4172</v>
      </c>
      <c r="L138" s="35">
        <f t="shared" si="45"/>
        <v>519.264</v>
      </c>
      <c r="M138" s="24">
        <f t="shared" si="46"/>
        <v>22.7178</v>
      </c>
      <c r="N138" s="27">
        <f t="shared" si="47"/>
        <v>418.27</v>
      </c>
      <c r="O138" s="27">
        <f t="shared" si="58"/>
        <v>0</v>
      </c>
      <c r="P138" s="27">
        <f t="shared" si="48"/>
        <v>89.5</v>
      </c>
      <c r="Q138" s="27">
        <f t="shared" si="54"/>
        <v>1108.169</v>
      </c>
      <c r="R138" s="24">
        <f t="shared" si="55"/>
        <v>0</v>
      </c>
      <c r="S138" s="24">
        <f t="shared" si="49"/>
        <v>259.63</v>
      </c>
      <c r="T138" s="24">
        <f t="shared" si="50"/>
        <v>9.74</v>
      </c>
      <c r="U138" s="27">
        <f t="shared" si="51"/>
        <v>104.57</v>
      </c>
      <c r="V138" s="27">
        <f t="shared" si="56"/>
        <v>0</v>
      </c>
      <c r="W138" s="27">
        <f t="shared" si="52"/>
        <v>89.5</v>
      </c>
      <c r="X138" s="24">
        <f t="shared" si="57"/>
        <v>463.44</v>
      </c>
      <c r="Y138" s="24">
        <f t="shared" si="53"/>
        <v>1571.609</v>
      </c>
      <c r="Z138" s="24"/>
      <c r="AD138" s="127"/>
    </row>
    <row r="139" s="9" customFormat="1" ht="20" customHeight="1" spans="1:30">
      <c r="A139" s="23">
        <f t="shared" si="43"/>
        <v>136</v>
      </c>
      <c r="B139" s="39" t="s">
        <v>97</v>
      </c>
      <c r="C139" s="25" t="s">
        <v>362</v>
      </c>
      <c r="D139" s="24" t="s">
        <v>363</v>
      </c>
      <c r="E139" s="24">
        <v>3245.4</v>
      </c>
      <c r="F139" s="24">
        <f>VLOOKUP(C139,'[1]9月'!$B:$Q,16,0)</f>
        <v>3245.4</v>
      </c>
      <c r="G139" s="24">
        <v>3245.4</v>
      </c>
      <c r="H139" s="27">
        <v>5228.42</v>
      </c>
      <c r="I139" s="27"/>
      <c r="J139" s="27">
        <v>1790</v>
      </c>
      <c r="K139" s="34">
        <f t="shared" si="44"/>
        <v>58.4172</v>
      </c>
      <c r="L139" s="35">
        <f t="shared" si="45"/>
        <v>519.264</v>
      </c>
      <c r="M139" s="24">
        <f t="shared" si="46"/>
        <v>22.7178</v>
      </c>
      <c r="N139" s="27">
        <f t="shared" si="47"/>
        <v>418.27</v>
      </c>
      <c r="O139" s="27">
        <f t="shared" si="58"/>
        <v>0</v>
      </c>
      <c r="P139" s="27">
        <f t="shared" si="48"/>
        <v>89.5</v>
      </c>
      <c r="Q139" s="27">
        <f t="shared" si="54"/>
        <v>1108.169</v>
      </c>
      <c r="R139" s="24">
        <f t="shared" si="55"/>
        <v>0</v>
      </c>
      <c r="S139" s="24">
        <f t="shared" si="49"/>
        <v>259.63</v>
      </c>
      <c r="T139" s="24">
        <f t="shared" si="50"/>
        <v>9.74</v>
      </c>
      <c r="U139" s="27">
        <f t="shared" si="51"/>
        <v>104.57</v>
      </c>
      <c r="V139" s="27">
        <f t="shared" si="56"/>
        <v>0</v>
      </c>
      <c r="W139" s="27">
        <f t="shared" si="52"/>
        <v>89.5</v>
      </c>
      <c r="X139" s="24">
        <f t="shared" si="57"/>
        <v>463.44</v>
      </c>
      <c r="Y139" s="24">
        <f t="shared" si="53"/>
        <v>1571.609</v>
      </c>
      <c r="Z139" s="24"/>
      <c r="AD139" s="127"/>
    </row>
    <row r="140" s="9" customFormat="1" ht="20" customHeight="1" spans="1:30">
      <c r="A140" s="23">
        <f t="shared" si="43"/>
        <v>137</v>
      </c>
      <c r="B140" s="39" t="s">
        <v>97</v>
      </c>
      <c r="C140" s="25" t="s">
        <v>364</v>
      </c>
      <c r="D140" s="24" t="s">
        <v>365</v>
      </c>
      <c r="E140" s="24">
        <v>3245.4</v>
      </c>
      <c r="F140" s="24">
        <f>VLOOKUP(C140,'[1]9月'!$B:$Q,16,0)</f>
        <v>3245.4</v>
      </c>
      <c r="G140" s="24">
        <v>3245.4</v>
      </c>
      <c r="H140" s="27">
        <v>5228.42</v>
      </c>
      <c r="I140" s="27"/>
      <c r="J140" s="27">
        <v>1790</v>
      </c>
      <c r="K140" s="34">
        <f t="shared" si="44"/>
        <v>58.4172</v>
      </c>
      <c r="L140" s="35">
        <f t="shared" si="45"/>
        <v>519.264</v>
      </c>
      <c r="M140" s="24">
        <f t="shared" si="46"/>
        <v>22.7178</v>
      </c>
      <c r="N140" s="27">
        <f t="shared" si="47"/>
        <v>418.27</v>
      </c>
      <c r="O140" s="27">
        <f t="shared" si="58"/>
        <v>0</v>
      </c>
      <c r="P140" s="27">
        <f t="shared" si="48"/>
        <v>89.5</v>
      </c>
      <c r="Q140" s="27">
        <f t="shared" si="54"/>
        <v>1108.169</v>
      </c>
      <c r="R140" s="24">
        <f t="shared" si="55"/>
        <v>0</v>
      </c>
      <c r="S140" s="24">
        <f t="shared" si="49"/>
        <v>259.63</v>
      </c>
      <c r="T140" s="24">
        <f t="shared" si="50"/>
        <v>9.74</v>
      </c>
      <c r="U140" s="27">
        <f t="shared" si="51"/>
        <v>104.57</v>
      </c>
      <c r="V140" s="27">
        <f t="shared" si="56"/>
        <v>0</v>
      </c>
      <c r="W140" s="27">
        <f t="shared" si="52"/>
        <v>89.5</v>
      </c>
      <c r="X140" s="24">
        <f t="shared" si="57"/>
        <v>463.44</v>
      </c>
      <c r="Y140" s="24">
        <f t="shared" si="53"/>
        <v>1571.609</v>
      </c>
      <c r="Z140" s="24"/>
      <c r="AD140" s="127"/>
    </row>
    <row r="141" s="9" customFormat="1" ht="20" customHeight="1" spans="1:30">
      <c r="A141" s="23">
        <f t="shared" si="43"/>
        <v>138</v>
      </c>
      <c r="B141" s="39" t="s">
        <v>97</v>
      </c>
      <c r="C141" s="25" t="s">
        <v>366</v>
      </c>
      <c r="D141" s="24" t="s">
        <v>367</v>
      </c>
      <c r="E141" s="24">
        <v>3245.4</v>
      </c>
      <c r="F141" s="24">
        <f>VLOOKUP(C141,'[1]9月'!$B:$Q,16,0)</f>
        <v>3245.4</v>
      </c>
      <c r="G141" s="24">
        <v>3245.4</v>
      </c>
      <c r="H141" s="27">
        <v>5228.42</v>
      </c>
      <c r="I141" s="27"/>
      <c r="J141" s="27">
        <v>1790</v>
      </c>
      <c r="K141" s="34">
        <f t="shared" si="44"/>
        <v>58.4172</v>
      </c>
      <c r="L141" s="35">
        <f t="shared" si="45"/>
        <v>519.264</v>
      </c>
      <c r="M141" s="24">
        <f t="shared" si="46"/>
        <v>22.7178</v>
      </c>
      <c r="N141" s="27">
        <f t="shared" si="47"/>
        <v>418.27</v>
      </c>
      <c r="O141" s="27">
        <f t="shared" si="58"/>
        <v>0</v>
      </c>
      <c r="P141" s="27">
        <f t="shared" si="48"/>
        <v>89.5</v>
      </c>
      <c r="Q141" s="27">
        <f t="shared" si="54"/>
        <v>1108.169</v>
      </c>
      <c r="R141" s="24">
        <f t="shared" si="55"/>
        <v>0</v>
      </c>
      <c r="S141" s="24">
        <f t="shared" si="49"/>
        <v>259.63</v>
      </c>
      <c r="T141" s="24">
        <f t="shared" si="50"/>
        <v>9.74</v>
      </c>
      <c r="U141" s="27">
        <f t="shared" si="51"/>
        <v>104.57</v>
      </c>
      <c r="V141" s="27">
        <f t="shared" si="56"/>
        <v>0</v>
      </c>
      <c r="W141" s="27">
        <f t="shared" si="52"/>
        <v>89.5</v>
      </c>
      <c r="X141" s="24">
        <f t="shared" si="57"/>
        <v>463.44</v>
      </c>
      <c r="Y141" s="24">
        <f t="shared" si="53"/>
        <v>1571.609</v>
      </c>
      <c r="Z141" s="24"/>
      <c r="AD141" s="127"/>
    </row>
    <row r="142" s="9" customFormat="1" ht="20" customHeight="1" spans="1:30">
      <c r="A142" s="23">
        <f t="shared" si="43"/>
        <v>139</v>
      </c>
      <c r="B142" s="39" t="s">
        <v>97</v>
      </c>
      <c r="C142" s="25" t="s">
        <v>368</v>
      </c>
      <c r="D142" s="24">
        <v>1.30983198303042e+17</v>
      </c>
      <c r="E142" s="24">
        <v>3245.4</v>
      </c>
      <c r="F142" s="24">
        <f>VLOOKUP(C142,'[1]9月'!$B:$Q,16,0)</f>
        <v>3245.4</v>
      </c>
      <c r="G142" s="24">
        <v>3245.4</v>
      </c>
      <c r="H142" s="27">
        <v>5228.42</v>
      </c>
      <c r="I142" s="27"/>
      <c r="J142" s="219">
        <v>1790</v>
      </c>
      <c r="K142" s="34">
        <f t="shared" si="44"/>
        <v>58.4172</v>
      </c>
      <c r="L142" s="35">
        <f t="shared" si="45"/>
        <v>519.264</v>
      </c>
      <c r="M142" s="24">
        <f t="shared" si="46"/>
        <v>22.7178</v>
      </c>
      <c r="N142" s="27">
        <f t="shared" si="47"/>
        <v>418.27</v>
      </c>
      <c r="O142" s="27">
        <f t="shared" si="58"/>
        <v>0</v>
      </c>
      <c r="P142" s="27">
        <f t="shared" si="48"/>
        <v>89.5</v>
      </c>
      <c r="Q142" s="27">
        <f t="shared" si="54"/>
        <v>1108.169</v>
      </c>
      <c r="R142" s="24">
        <f t="shared" si="55"/>
        <v>0</v>
      </c>
      <c r="S142" s="24">
        <f t="shared" si="49"/>
        <v>259.63</v>
      </c>
      <c r="T142" s="24">
        <f t="shared" si="50"/>
        <v>9.74</v>
      </c>
      <c r="U142" s="27">
        <f t="shared" si="51"/>
        <v>104.57</v>
      </c>
      <c r="V142" s="27">
        <f t="shared" si="56"/>
        <v>0</v>
      </c>
      <c r="W142" s="27">
        <f t="shared" si="52"/>
        <v>89.5</v>
      </c>
      <c r="X142" s="24">
        <f t="shared" si="57"/>
        <v>463.44</v>
      </c>
      <c r="Y142" s="24">
        <f t="shared" si="53"/>
        <v>1571.609</v>
      </c>
      <c r="Z142" s="24"/>
      <c r="AD142" s="127"/>
    </row>
    <row r="143" s="9" customFormat="1" ht="20" customHeight="1" spans="1:30">
      <c r="A143" s="23">
        <f t="shared" si="43"/>
        <v>140</v>
      </c>
      <c r="B143" s="39" t="s">
        <v>97</v>
      </c>
      <c r="C143" s="25" t="s">
        <v>370</v>
      </c>
      <c r="D143" s="24" t="s">
        <v>371</v>
      </c>
      <c r="E143" s="24">
        <v>3245.4</v>
      </c>
      <c r="F143" s="24">
        <f>VLOOKUP(C143,'[1]9月'!$B:$Q,16,0)</f>
        <v>3245.4</v>
      </c>
      <c r="G143" s="24">
        <v>3245.4</v>
      </c>
      <c r="H143" s="27">
        <v>5228.42</v>
      </c>
      <c r="I143" s="27"/>
      <c r="J143" s="27">
        <v>2544</v>
      </c>
      <c r="K143" s="34">
        <f t="shared" si="44"/>
        <v>58.4172</v>
      </c>
      <c r="L143" s="35">
        <f t="shared" si="45"/>
        <v>519.264</v>
      </c>
      <c r="M143" s="24">
        <f t="shared" si="46"/>
        <v>22.7178</v>
      </c>
      <c r="N143" s="27">
        <f t="shared" si="47"/>
        <v>418.27</v>
      </c>
      <c r="O143" s="27">
        <f t="shared" si="58"/>
        <v>0</v>
      </c>
      <c r="P143" s="27">
        <f t="shared" si="48"/>
        <v>127.2</v>
      </c>
      <c r="Q143" s="27">
        <f t="shared" si="54"/>
        <v>1145.869</v>
      </c>
      <c r="R143" s="24">
        <f t="shared" si="55"/>
        <v>0</v>
      </c>
      <c r="S143" s="24">
        <f t="shared" si="49"/>
        <v>259.63</v>
      </c>
      <c r="T143" s="24">
        <f t="shared" si="50"/>
        <v>9.74</v>
      </c>
      <c r="U143" s="27">
        <f t="shared" si="51"/>
        <v>104.57</v>
      </c>
      <c r="V143" s="27">
        <f t="shared" si="56"/>
        <v>0</v>
      </c>
      <c r="W143" s="27">
        <f t="shared" si="52"/>
        <v>127.2</v>
      </c>
      <c r="X143" s="24">
        <f t="shared" si="57"/>
        <v>501.14</v>
      </c>
      <c r="Y143" s="24">
        <f t="shared" si="53"/>
        <v>1647.009</v>
      </c>
      <c r="Z143" s="24"/>
      <c r="AD143" s="127"/>
    </row>
    <row r="144" s="9" customFormat="1" ht="20" customHeight="1" spans="1:30">
      <c r="A144" s="23">
        <f t="shared" si="43"/>
        <v>141</v>
      </c>
      <c r="B144" s="39" t="s">
        <v>97</v>
      </c>
      <c r="C144" s="25" t="s">
        <v>372</v>
      </c>
      <c r="D144" s="24" t="s">
        <v>373</v>
      </c>
      <c r="E144" s="24">
        <v>3245.4</v>
      </c>
      <c r="F144" s="24">
        <f>VLOOKUP(C144,'[1]9月'!$B:$Q,16,0)</f>
        <v>3245.4</v>
      </c>
      <c r="G144" s="24">
        <v>3245.4</v>
      </c>
      <c r="H144" s="27">
        <v>5228.42</v>
      </c>
      <c r="I144" s="27"/>
      <c r="J144" s="27">
        <v>1790</v>
      </c>
      <c r="K144" s="34">
        <f t="shared" si="44"/>
        <v>58.4172</v>
      </c>
      <c r="L144" s="35">
        <f t="shared" si="45"/>
        <v>519.264</v>
      </c>
      <c r="M144" s="24">
        <f t="shared" si="46"/>
        <v>22.7178</v>
      </c>
      <c r="N144" s="27">
        <f t="shared" si="47"/>
        <v>418.27</v>
      </c>
      <c r="O144" s="27">
        <f t="shared" si="58"/>
        <v>0</v>
      </c>
      <c r="P144" s="27">
        <f t="shared" si="48"/>
        <v>89.5</v>
      </c>
      <c r="Q144" s="27">
        <f t="shared" si="54"/>
        <v>1108.169</v>
      </c>
      <c r="R144" s="24">
        <f t="shared" si="55"/>
        <v>0</v>
      </c>
      <c r="S144" s="24">
        <f t="shared" si="49"/>
        <v>259.63</v>
      </c>
      <c r="T144" s="24">
        <f t="shared" si="50"/>
        <v>9.74</v>
      </c>
      <c r="U144" s="27">
        <f t="shared" si="51"/>
        <v>104.57</v>
      </c>
      <c r="V144" s="27">
        <f t="shared" si="56"/>
        <v>0</v>
      </c>
      <c r="W144" s="27">
        <f t="shared" si="52"/>
        <v>89.5</v>
      </c>
      <c r="X144" s="24">
        <f t="shared" si="57"/>
        <v>463.44</v>
      </c>
      <c r="Y144" s="24">
        <f t="shared" si="53"/>
        <v>1571.609</v>
      </c>
      <c r="Z144" s="24"/>
      <c r="AD144" s="127"/>
    </row>
    <row r="145" s="9" customFormat="1" ht="20" customHeight="1" spans="1:30">
      <c r="A145" s="23">
        <f t="shared" si="43"/>
        <v>142</v>
      </c>
      <c r="B145" s="39" t="s">
        <v>97</v>
      </c>
      <c r="C145" s="25" t="s">
        <v>374</v>
      </c>
      <c r="D145" s="24" t="s">
        <v>375</v>
      </c>
      <c r="E145" s="24">
        <v>3245.4</v>
      </c>
      <c r="F145" s="24">
        <f>VLOOKUP(C145,'[1]9月'!$B:$Q,16,0)</f>
        <v>3245.4</v>
      </c>
      <c r="G145" s="24">
        <v>3245.4</v>
      </c>
      <c r="H145" s="27">
        <v>5228.42</v>
      </c>
      <c r="I145" s="27"/>
      <c r="J145" s="27">
        <v>1790</v>
      </c>
      <c r="K145" s="34">
        <f t="shared" si="44"/>
        <v>58.4172</v>
      </c>
      <c r="L145" s="35">
        <f t="shared" si="45"/>
        <v>519.264</v>
      </c>
      <c r="M145" s="24">
        <f t="shared" si="46"/>
        <v>22.7178</v>
      </c>
      <c r="N145" s="27">
        <f t="shared" si="47"/>
        <v>418.27</v>
      </c>
      <c r="O145" s="27">
        <f t="shared" si="58"/>
        <v>0</v>
      </c>
      <c r="P145" s="27">
        <f t="shared" si="48"/>
        <v>89.5</v>
      </c>
      <c r="Q145" s="27">
        <f t="shared" si="54"/>
        <v>1108.169</v>
      </c>
      <c r="R145" s="24">
        <f t="shared" si="55"/>
        <v>0</v>
      </c>
      <c r="S145" s="24">
        <f t="shared" si="49"/>
        <v>259.63</v>
      </c>
      <c r="T145" s="24">
        <f t="shared" si="50"/>
        <v>9.74</v>
      </c>
      <c r="U145" s="27">
        <f t="shared" si="51"/>
        <v>104.57</v>
      </c>
      <c r="V145" s="27">
        <f t="shared" si="56"/>
        <v>0</v>
      </c>
      <c r="W145" s="27">
        <f t="shared" si="52"/>
        <v>89.5</v>
      </c>
      <c r="X145" s="24">
        <f t="shared" si="57"/>
        <v>463.44</v>
      </c>
      <c r="Y145" s="24">
        <f t="shared" si="53"/>
        <v>1571.609</v>
      </c>
      <c r="Z145" s="24"/>
      <c r="AD145" s="127"/>
    </row>
    <row r="146" s="9" customFormat="1" ht="20" customHeight="1" spans="1:30">
      <c r="A146" s="23">
        <f t="shared" si="43"/>
        <v>143</v>
      </c>
      <c r="B146" s="39" t="s">
        <v>97</v>
      </c>
      <c r="C146" s="25" t="s">
        <v>376</v>
      </c>
      <c r="D146" s="24" t="s">
        <v>377</v>
      </c>
      <c r="E146" s="24">
        <v>3245.4</v>
      </c>
      <c r="F146" s="24">
        <f>VLOOKUP(C146,'[1]9月'!$B:$Q,16,0)</f>
        <v>3245.4</v>
      </c>
      <c r="G146" s="24">
        <v>3245.4</v>
      </c>
      <c r="H146" s="27">
        <v>5228.42</v>
      </c>
      <c r="I146" s="27"/>
      <c r="J146" s="27">
        <v>2544</v>
      </c>
      <c r="K146" s="34">
        <f t="shared" si="44"/>
        <v>58.4172</v>
      </c>
      <c r="L146" s="35">
        <f t="shared" si="45"/>
        <v>519.264</v>
      </c>
      <c r="M146" s="24">
        <f t="shared" si="46"/>
        <v>22.7178</v>
      </c>
      <c r="N146" s="27">
        <f t="shared" si="47"/>
        <v>418.27</v>
      </c>
      <c r="O146" s="27">
        <f t="shared" si="58"/>
        <v>0</v>
      </c>
      <c r="P146" s="27">
        <f t="shared" si="48"/>
        <v>127.2</v>
      </c>
      <c r="Q146" s="27">
        <f t="shared" si="54"/>
        <v>1145.869</v>
      </c>
      <c r="R146" s="24">
        <f t="shared" si="55"/>
        <v>0</v>
      </c>
      <c r="S146" s="24">
        <f t="shared" si="49"/>
        <v>259.63</v>
      </c>
      <c r="T146" s="24">
        <f t="shared" si="50"/>
        <v>9.74</v>
      </c>
      <c r="U146" s="27">
        <f t="shared" si="51"/>
        <v>104.57</v>
      </c>
      <c r="V146" s="27">
        <f t="shared" si="56"/>
        <v>0</v>
      </c>
      <c r="W146" s="27">
        <f t="shared" si="52"/>
        <v>127.2</v>
      </c>
      <c r="X146" s="24">
        <f t="shared" si="57"/>
        <v>501.14</v>
      </c>
      <c r="Y146" s="24">
        <f t="shared" si="53"/>
        <v>1647.009</v>
      </c>
      <c r="Z146" s="24"/>
      <c r="AD146" s="127"/>
    </row>
    <row r="147" s="9" customFormat="1" ht="20" customHeight="1" spans="1:30">
      <c r="A147" s="23">
        <f t="shared" si="43"/>
        <v>144</v>
      </c>
      <c r="B147" s="39" t="s">
        <v>97</v>
      </c>
      <c r="C147" s="25" t="s">
        <v>378</v>
      </c>
      <c r="D147" s="24" t="s">
        <v>379</v>
      </c>
      <c r="E147" s="24">
        <v>3245.4</v>
      </c>
      <c r="F147" s="24">
        <f>VLOOKUP(C147,'[1]9月'!$B:$Q,16,0)</f>
        <v>3245.4</v>
      </c>
      <c r="G147" s="24">
        <v>3245.4</v>
      </c>
      <c r="H147" s="27">
        <v>5228.42</v>
      </c>
      <c r="I147" s="27"/>
      <c r="J147" s="27">
        <v>2544</v>
      </c>
      <c r="K147" s="34">
        <f t="shared" si="44"/>
        <v>58.4172</v>
      </c>
      <c r="L147" s="35">
        <f t="shared" si="45"/>
        <v>519.264</v>
      </c>
      <c r="M147" s="24">
        <f t="shared" si="46"/>
        <v>22.7178</v>
      </c>
      <c r="N147" s="27">
        <f t="shared" si="47"/>
        <v>418.27</v>
      </c>
      <c r="O147" s="27">
        <f t="shared" si="58"/>
        <v>0</v>
      </c>
      <c r="P147" s="27">
        <f t="shared" si="48"/>
        <v>127.2</v>
      </c>
      <c r="Q147" s="27">
        <f t="shared" si="54"/>
        <v>1145.869</v>
      </c>
      <c r="R147" s="24">
        <f t="shared" si="55"/>
        <v>0</v>
      </c>
      <c r="S147" s="24">
        <f t="shared" si="49"/>
        <v>259.63</v>
      </c>
      <c r="T147" s="24">
        <f t="shared" si="50"/>
        <v>9.74</v>
      </c>
      <c r="U147" s="27">
        <f t="shared" si="51"/>
        <v>104.57</v>
      </c>
      <c r="V147" s="27">
        <f t="shared" si="56"/>
        <v>0</v>
      </c>
      <c r="W147" s="27">
        <f t="shared" si="52"/>
        <v>127.2</v>
      </c>
      <c r="X147" s="24">
        <f t="shared" si="57"/>
        <v>501.14</v>
      </c>
      <c r="Y147" s="24">
        <f t="shared" si="53"/>
        <v>1647.009</v>
      </c>
      <c r="Z147" s="24"/>
      <c r="AD147" s="127"/>
    </row>
    <row r="148" s="9" customFormat="1" ht="20" customHeight="1" spans="1:30">
      <c r="A148" s="23">
        <f t="shared" si="43"/>
        <v>145</v>
      </c>
      <c r="B148" s="39" t="s">
        <v>97</v>
      </c>
      <c r="C148" s="25" t="s">
        <v>380</v>
      </c>
      <c r="D148" s="24" t="s">
        <v>381</v>
      </c>
      <c r="E148" s="24">
        <v>3245.4</v>
      </c>
      <c r="F148" s="24">
        <f>VLOOKUP(C148,'[1]9月'!$B:$Q,16,0)</f>
        <v>3245.4</v>
      </c>
      <c r="G148" s="24">
        <v>3245.4</v>
      </c>
      <c r="H148" s="27">
        <v>5228.42</v>
      </c>
      <c r="I148" s="27"/>
      <c r="J148" s="27">
        <v>2544</v>
      </c>
      <c r="K148" s="34">
        <f t="shared" si="44"/>
        <v>58.4172</v>
      </c>
      <c r="L148" s="35">
        <f t="shared" si="45"/>
        <v>519.264</v>
      </c>
      <c r="M148" s="24">
        <f t="shared" si="46"/>
        <v>22.7178</v>
      </c>
      <c r="N148" s="27">
        <f t="shared" si="47"/>
        <v>418.27</v>
      </c>
      <c r="O148" s="27">
        <f t="shared" si="58"/>
        <v>0</v>
      </c>
      <c r="P148" s="27">
        <f t="shared" si="48"/>
        <v>127.2</v>
      </c>
      <c r="Q148" s="27">
        <f t="shared" si="54"/>
        <v>1145.869</v>
      </c>
      <c r="R148" s="24">
        <f t="shared" si="55"/>
        <v>0</v>
      </c>
      <c r="S148" s="24">
        <f t="shared" si="49"/>
        <v>259.63</v>
      </c>
      <c r="T148" s="24">
        <f t="shared" si="50"/>
        <v>9.74</v>
      </c>
      <c r="U148" s="27">
        <f t="shared" si="51"/>
        <v>104.57</v>
      </c>
      <c r="V148" s="27">
        <f t="shared" si="56"/>
        <v>0</v>
      </c>
      <c r="W148" s="27">
        <f t="shared" si="52"/>
        <v>127.2</v>
      </c>
      <c r="X148" s="24">
        <f t="shared" si="57"/>
        <v>501.14</v>
      </c>
      <c r="Y148" s="24">
        <f t="shared" si="53"/>
        <v>1647.009</v>
      </c>
      <c r="Z148" s="24"/>
      <c r="AD148" s="127"/>
    </row>
    <row r="149" s="9" customFormat="1" ht="20" customHeight="1" spans="1:30">
      <c r="A149" s="23">
        <f t="shared" si="43"/>
        <v>146</v>
      </c>
      <c r="B149" s="39" t="s">
        <v>97</v>
      </c>
      <c r="C149" s="25" t="s">
        <v>382</v>
      </c>
      <c r="D149" s="24" t="s">
        <v>383</v>
      </c>
      <c r="E149" s="24">
        <v>3245.4</v>
      </c>
      <c r="F149" s="24">
        <f>VLOOKUP(C149,'[1]9月'!$B:$Q,16,0)</f>
        <v>3245.4</v>
      </c>
      <c r="G149" s="24">
        <v>3245.4</v>
      </c>
      <c r="H149" s="27">
        <v>5228.42</v>
      </c>
      <c r="I149" s="27"/>
      <c r="J149" s="27">
        <v>2544</v>
      </c>
      <c r="K149" s="34">
        <f t="shared" si="44"/>
        <v>58.4172</v>
      </c>
      <c r="L149" s="35">
        <f t="shared" si="45"/>
        <v>519.264</v>
      </c>
      <c r="M149" s="24">
        <f t="shared" si="46"/>
        <v>22.7178</v>
      </c>
      <c r="N149" s="27">
        <f t="shared" si="47"/>
        <v>418.27</v>
      </c>
      <c r="O149" s="27">
        <f t="shared" si="58"/>
        <v>0</v>
      </c>
      <c r="P149" s="27">
        <f t="shared" si="48"/>
        <v>127.2</v>
      </c>
      <c r="Q149" s="27">
        <f t="shared" si="54"/>
        <v>1145.869</v>
      </c>
      <c r="R149" s="24">
        <f t="shared" si="55"/>
        <v>0</v>
      </c>
      <c r="S149" s="24">
        <f t="shared" si="49"/>
        <v>259.63</v>
      </c>
      <c r="T149" s="24">
        <f t="shared" si="50"/>
        <v>9.74</v>
      </c>
      <c r="U149" s="27">
        <f t="shared" si="51"/>
        <v>104.57</v>
      </c>
      <c r="V149" s="27">
        <f t="shared" si="56"/>
        <v>0</v>
      </c>
      <c r="W149" s="27">
        <f t="shared" si="52"/>
        <v>127.2</v>
      </c>
      <c r="X149" s="24">
        <f t="shared" si="57"/>
        <v>501.14</v>
      </c>
      <c r="Y149" s="24">
        <f t="shared" si="53"/>
        <v>1647.009</v>
      </c>
      <c r="Z149" s="24"/>
      <c r="AD149" s="127"/>
    </row>
    <row r="150" s="9" customFormat="1" ht="20" customHeight="1" spans="1:30">
      <c r="A150" s="23">
        <f t="shared" si="43"/>
        <v>147</v>
      </c>
      <c r="B150" s="39" t="s">
        <v>97</v>
      </c>
      <c r="C150" s="25" t="s">
        <v>384</v>
      </c>
      <c r="D150" s="24" t="s">
        <v>385</v>
      </c>
      <c r="E150" s="24">
        <v>3245.4</v>
      </c>
      <c r="F150" s="24">
        <f>VLOOKUP(C150,'[1]9月'!$B:$Q,16,0)</f>
        <v>3245.4</v>
      </c>
      <c r="G150" s="24">
        <v>3245.4</v>
      </c>
      <c r="H150" s="27">
        <v>5228.42</v>
      </c>
      <c r="I150" s="27"/>
      <c r="J150" s="27">
        <v>3180</v>
      </c>
      <c r="K150" s="34">
        <f t="shared" si="44"/>
        <v>58.4172</v>
      </c>
      <c r="L150" s="35">
        <f t="shared" si="45"/>
        <v>519.264</v>
      </c>
      <c r="M150" s="24">
        <f t="shared" si="46"/>
        <v>22.7178</v>
      </c>
      <c r="N150" s="27">
        <f t="shared" si="47"/>
        <v>418.27</v>
      </c>
      <c r="O150" s="27">
        <f t="shared" si="58"/>
        <v>0</v>
      </c>
      <c r="P150" s="27">
        <f t="shared" si="48"/>
        <v>159</v>
      </c>
      <c r="Q150" s="27">
        <f t="shared" si="54"/>
        <v>1177.669</v>
      </c>
      <c r="R150" s="24">
        <f t="shared" si="55"/>
        <v>0</v>
      </c>
      <c r="S150" s="24">
        <f t="shared" si="49"/>
        <v>259.63</v>
      </c>
      <c r="T150" s="24">
        <f t="shared" si="50"/>
        <v>9.74</v>
      </c>
      <c r="U150" s="27">
        <f t="shared" si="51"/>
        <v>104.57</v>
      </c>
      <c r="V150" s="27">
        <f t="shared" si="56"/>
        <v>0</v>
      </c>
      <c r="W150" s="27">
        <f t="shared" si="52"/>
        <v>159</v>
      </c>
      <c r="X150" s="24">
        <f t="shared" si="57"/>
        <v>532.94</v>
      </c>
      <c r="Y150" s="24">
        <f t="shared" si="53"/>
        <v>1710.609</v>
      </c>
      <c r="Z150" s="24"/>
      <c r="AD150" s="127"/>
    </row>
    <row r="151" s="9" customFormat="1" ht="20" customHeight="1" spans="1:30">
      <c r="A151" s="23">
        <f t="shared" si="43"/>
        <v>148</v>
      </c>
      <c r="B151" s="39" t="s">
        <v>97</v>
      </c>
      <c r="C151" s="25" t="s">
        <v>386</v>
      </c>
      <c r="D151" s="24" t="s">
        <v>387</v>
      </c>
      <c r="E151" s="24">
        <v>3245.4</v>
      </c>
      <c r="F151" s="24">
        <f>VLOOKUP(C151,'[1]9月'!$B:$Q,16,0)</f>
        <v>3245.4</v>
      </c>
      <c r="G151" s="24">
        <v>3245.4</v>
      </c>
      <c r="H151" s="27">
        <v>5228.42</v>
      </c>
      <c r="I151" s="27"/>
      <c r="J151" s="27">
        <v>1790</v>
      </c>
      <c r="K151" s="34">
        <f t="shared" si="44"/>
        <v>58.4172</v>
      </c>
      <c r="L151" s="35">
        <f t="shared" si="45"/>
        <v>519.264</v>
      </c>
      <c r="M151" s="24">
        <f t="shared" si="46"/>
        <v>22.7178</v>
      </c>
      <c r="N151" s="27">
        <f t="shared" si="47"/>
        <v>418.27</v>
      </c>
      <c r="O151" s="27">
        <f t="shared" si="58"/>
        <v>0</v>
      </c>
      <c r="P151" s="27">
        <f t="shared" si="48"/>
        <v>89.5</v>
      </c>
      <c r="Q151" s="27">
        <f t="shared" si="54"/>
        <v>1108.169</v>
      </c>
      <c r="R151" s="24">
        <f t="shared" si="55"/>
        <v>0</v>
      </c>
      <c r="S151" s="24">
        <f t="shared" si="49"/>
        <v>259.63</v>
      </c>
      <c r="T151" s="24">
        <f t="shared" si="50"/>
        <v>9.74</v>
      </c>
      <c r="U151" s="27">
        <f t="shared" si="51"/>
        <v>104.57</v>
      </c>
      <c r="V151" s="27">
        <f t="shared" si="56"/>
        <v>0</v>
      </c>
      <c r="W151" s="27">
        <f t="shared" si="52"/>
        <v>89.5</v>
      </c>
      <c r="X151" s="24">
        <f t="shared" si="57"/>
        <v>463.44</v>
      </c>
      <c r="Y151" s="24">
        <f t="shared" si="53"/>
        <v>1571.609</v>
      </c>
      <c r="Z151" s="24"/>
      <c r="AD151" s="127"/>
    </row>
    <row r="152" s="9" customFormat="1" ht="20" customHeight="1" spans="1:30">
      <c r="A152" s="23">
        <f t="shared" si="43"/>
        <v>149</v>
      </c>
      <c r="B152" s="39" t="s">
        <v>97</v>
      </c>
      <c r="C152" s="25" t="s">
        <v>388</v>
      </c>
      <c r="D152" s="46" t="s">
        <v>389</v>
      </c>
      <c r="E152" s="24">
        <v>3245.4</v>
      </c>
      <c r="F152" s="24">
        <f>VLOOKUP(C152,'[1]9月'!$B:$Q,16,0)</f>
        <v>3245.4</v>
      </c>
      <c r="G152" s="24">
        <v>3245.4</v>
      </c>
      <c r="H152" s="27">
        <v>5228.42</v>
      </c>
      <c r="I152" s="27"/>
      <c r="J152" s="27">
        <v>0</v>
      </c>
      <c r="K152" s="34">
        <f t="shared" si="44"/>
        <v>58.4172</v>
      </c>
      <c r="L152" s="35">
        <f t="shared" si="45"/>
        <v>519.264</v>
      </c>
      <c r="M152" s="24">
        <f t="shared" si="46"/>
        <v>22.7178</v>
      </c>
      <c r="N152" s="27">
        <f t="shared" si="47"/>
        <v>418.27</v>
      </c>
      <c r="O152" s="27">
        <f t="shared" si="58"/>
        <v>0</v>
      </c>
      <c r="P152" s="27">
        <f t="shared" si="48"/>
        <v>0</v>
      </c>
      <c r="Q152" s="27">
        <f t="shared" si="54"/>
        <v>1018.669</v>
      </c>
      <c r="R152" s="24">
        <f t="shared" si="55"/>
        <v>0</v>
      </c>
      <c r="S152" s="24">
        <f t="shared" si="49"/>
        <v>259.63</v>
      </c>
      <c r="T152" s="24">
        <f t="shared" si="50"/>
        <v>9.74</v>
      </c>
      <c r="U152" s="27">
        <f t="shared" si="51"/>
        <v>104.57</v>
      </c>
      <c r="V152" s="27">
        <f t="shared" si="56"/>
        <v>0</v>
      </c>
      <c r="W152" s="27">
        <f t="shared" si="52"/>
        <v>0</v>
      </c>
      <c r="X152" s="24">
        <f t="shared" si="57"/>
        <v>373.94</v>
      </c>
      <c r="Y152" s="24">
        <f t="shared" si="53"/>
        <v>1392.609</v>
      </c>
      <c r="Z152" s="24"/>
      <c r="AD152" s="127"/>
    </row>
    <row r="153" s="9" customFormat="1" ht="20" customHeight="1" spans="1:30">
      <c r="A153" s="23">
        <f t="shared" si="43"/>
        <v>150</v>
      </c>
      <c r="B153" s="39" t="s">
        <v>97</v>
      </c>
      <c r="C153" s="25" t="s">
        <v>390</v>
      </c>
      <c r="D153" s="46" t="s">
        <v>391</v>
      </c>
      <c r="E153" s="24">
        <v>3245.4</v>
      </c>
      <c r="F153" s="24">
        <f>VLOOKUP(C153,'[1]9月'!$B:$Q,16,0)</f>
        <v>3245.4</v>
      </c>
      <c r="G153" s="24">
        <v>3245.4</v>
      </c>
      <c r="H153" s="27">
        <v>5228.42</v>
      </c>
      <c r="I153" s="27"/>
      <c r="J153" s="27">
        <v>1790</v>
      </c>
      <c r="K153" s="34">
        <f t="shared" si="44"/>
        <v>58.4172</v>
      </c>
      <c r="L153" s="35">
        <f t="shared" si="45"/>
        <v>519.264</v>
      </c>
      <c r="M153" s="24">
        <f t="shared" si="46"/>
        <v>22.7178</v>
      </c>
      <c r="N153" s="27">
        <f t="shared" si="47"/>
        <v>418.27</v>
      </c>
      <c r="O153" s="27">
        <f t="shared" si="58"/>
        <v>0</v>
      </c>
      <c r="P153" s="27">
        <f t="shared" si="48"/>
        <v>89.5</v>
      </c>
      <c r="Q153" s="27">
        <f t="shared" si="54"/>
        <v>1108.169</v>
      </c>
      <c r="R153" s="24">
        <f t="shared" si="55"/>
        <v>0</v>
      </c>
      <c r="S153" s="24">
        <f t="shared" si="49"/>
        <v>259.63</v>
      </c>
      <c r="T153" s="24">
        <f t="shared" si="50"/>
        <v>9.74</v>
      </c>
      <c r="U153" s="27">
        <f t="shared" si="51"/>
        <v>104.57</v>
      </c>
      <c r="V153" s="27">
        <f t="shared" si="56"/>
        <v>0</v>
      </c>
      <c r="W153" s="27">
        <f t="shared" si="52"/>
        <v>89.5</v>
      </c>
      <c r="X153" s="24">
        <f t="shared" si="57"/>
        <v>463.44</v>
      </c>
      <c r="Y153" s="24">
        <f t="shared" si="53"/>
        <v>1571.609</v>
      </c>
      <c r="Z153" s="24"/>
      <c r="AD153" s="127"/>
    </row>
    <row r="154" s="9" customFormat="1" ht="20" customHeight="1" spans="1:30">
      <c r="A154" s="23">
        <f t="shared" si="43"/>
        <v>151</v>
      </c>
      <c r="B154" s="39" t="s">
        <v>97</v>
      </c>
      <c r="C154" s="25" t="s">
        <v>392</v>
      </c>
      <c r="D154" s="269" t="s">
        <v>393</v>
      </c>
      <c r="E154" s="24">
        <v>3245.4</v>
      </c>
      <c r="F154" s="24">
        <f>VLOOKUP(C154,'[1]9月'!$B:$Q,16,0)</f>
        <v>3245.4</v>
      </c>
      <c r="G154" s="24">
        <v>3245.4</v>
      </c>
      <c r="H154" s="27">
        <v>5228.42</v>
      </c>
      <c r="I154" s="27"/>
      <c r="J154" s="27">
        <v>1790</v>
      </c>
      <c r="K154" s="34">
        <f t="shared" si="44"/>
        <v>58.4172</v>
      </c>
      <c r="L154" s="35">
        <f t="shared" si="45"/>
        <v>519.264</v>
      </c>
      <c r="M154" s="24">
        <f t="shared" si="46"/>
        <v>22.7178</v>
      </c>
      <c r="N154" s="27">
        <f t="shared" si="47"/>
        <v>418.27</v>
      </c>
      <c r="O154" s="27">
        <f t="shared" si="58"/>
        <v>0</v>
      </c>
      <c r="P154" s="27">
        <f t="shared" si="48"/>
        <v>89.5</v>
      </c>
      <c r="Q154" s="27">
        <f t="shared" si="54"/>
        <v>1108.169</v>
      </c>
      <c r="R154" s="24">
        <f t="shared" si="55"/>
        <v>0</v>
      </c>
      <c r="S154" s="24">
        <f t="shared" si="49"/>
        <v>259.63</v>
      </c>
      <c r="T154" s="24">
        <f t="shared" si="50"/>
        <v>9.74</v>
      </c>
      <c r="U154" s="27">
        <f t="shared" si="51"/>
        <v>104.57</v>
      </c>
      <c r="V154" s="27">
        <f t="shared" si="56"/>
        <v>0</v>
      </c>
      <c r="W154" s="27">
        <f t="shared" si="52"/>
        <v>89.5</v>
      </c>
      <c r="X154" s="24">
        <f t="shared" si="57"/>
        <v>463.44</v>
      </c>
      <c r="Y154" s="24">
        <f t="shared" si="53"/>
        <v>1571.609</v>
      </c>
      <c r="Z154" s="24"/>
      <c r="AD154" s="127"/>
    </row>
    <row r="155" s="9" customFormat="1" ht="20" customHeight="1" spans="1:30">
      <c r="A155" s="23">
        <f t="shared" si="43"/>
        <v>152</v>
      </c>
      <c r="B155" s="39" t="s">
        <v>97</v>
      </c>
      <c r="C155" s="25" t="s">
        <v>394</v>
      </c>
      <c r="D155" s="269" t="s">
        <v>395</v>
      </c>
      <c r="E155" s="24">
        <v>3245.4</v>
      </c>
      <c r="F155" s="24">
        <f>VLOOKUP(C155,'[1]9月'!$B:$Q,16,0)</f>
        <v>3245.4</v>
      </c>
      <c r="G155" s="24">
        <v>3245.4</v>
      </c>
      <c r="H155" s="27">
        <v>0</v>
      </c>
      <c r="I155" s="27"/>
      <c r="J155" s="27">
        <v>0</v>
      </c>
      <c r="K155" s="34">
        <f t="shared" si="44"/>
        <v>58.4172</v>
      </c>
      <c r="L155" s="35">
        <f t="shared" si="45"/>
        <v>519.264</v>
      </c>
      <c r="M155" s="24">
        <f t="shared" si="46"/>
        <v>22.7178</v>
      </c>
      <c r="N155" s="27">
        <f t="shared" si="47"/>
        <v>0</v>
      </c>
      <c r="O155" s="27">
        <f t="shared" si="58"/>
        <v>0</v>
      </c>
      <c r="P155" s="27">
        <f t="shared" si="48"/>
        <v>0</v>
      </c>
      <c r="Q155" s="27">
        <f t="shared" si="54"/>
        <v>600.399</v>
      </c>
      <c r="R155" s="24">
        <f t="shared" si="55"/>
        <v>0</v>
      </c>
      <c r="S155" s="24">
        <f t="shared" si="49"/>
        <v>259.63</v>
      </c>
      <c r="T155" s="24">
        <f t="shared" si="50"/>
        <v>9.74</v>
      </c>
      <c r="U155" s="27">
        <f t="shared" si="51"/>
        <v>0</v>
      </c>
      <c r="V155" s="27">
        <f t="shared" si="56"/>
        <v>0</v>
      </c>
      <c r="W155" s="27">
        <f t="shared" si="52"/>
        <v>0</v>
      </c>
      <c r="X155" s="24">
        <f t="shared" si="57"/>
        <v>269.37</v>
      </c>
      <c r="Y155" s="24">
        <f t="shared" si="53"/>
        <v>869.769</v>
      </c>
      <c r="Z155" s="24"/>
      <c r="AD155" s="127"/>
    </row>
    <row r="156" s="9" customFormat="1" ht="20" customHeight="1" spans="1:30">
      <c r="A156" s="23">
        <f t="shared" si="43"/>
        <v>153</v>
      </c>
      <c r="B156" s="39" t="s">
        <v>97</v>
      </c>
      <c r="C156" s="25" t="s">
        <v>396</v>
      </c>
      <c r="D156" s="46" t="s">
        <v>397</v>
      </c>
      <c r="E156" s="24">
        <v>3245.4</v>
      </c>
      <c r="F156" s="24">
        <f>VLOOKUP(C156,'[1]9月'!$B:$Q,16,0)</f>
        <v>3245.4</v>
      </c>
      <c r="G156" s="24">
        <v>3245.4</v>
      </c>
      <c r="H156" s="27">
        <v>5228.42</v>
      </c>
      <c r="I156" s="27"/>
      <c r="J156" s="27">
        <v>1790</v>
      </c>
      <c r="K156" s="34">
        <f t="shared" si="44"/>
        <v>58.4172</v>
      </c>
      <c r="L156" s="35">
        <f t="shared" si="45"/>
        <v>519.264</v>
      </c>
      <c r="M156" s="24">
        <f t="shared" si="46"/>
        <v>22.7178</v>
      </c>
      <c r="N156" s="27">
        <f t="shared" si="47"/>
        <v>418.27</v>
      </c>
      <c r="O156" s="27">
        <f t="shared" si="58"/>
        <v>0</v>
      </c>
      <c r="P156" s="27">
        <f t="shared" si="48"/>
        <v>89.5</v>
      </c>
      <c r="Q156" s="27">
        <f t="shared" si="54"/>
        <v>1108.169</v>
      </c>
      <c r="R156" s="24">
        <f t="shared" si="55"/>
        <v>0</v>
      </c>
      <c r="S156" s="24">
        <f t="shared" si="49"/>
        <v>259.63</v>
      </c>
      <c r="T156" s="24">
        <f t="shared" si="50"/>
        <v>9.74</v>
      </c>
      <c r="U156" s="27">
        <f t="shared" si="51"/>
        <v>104.57</v>
      </c>
      <c r="V156" s="27">
        <f t="shared" si="56"/>
        <v>0</v>
      </c>
      <c r="W156" s="27">
        <f t="shared" si="52"/>
        <v>89.5</v>
      </c>
      <c r="X156" s="24">
        <f t="shared" si="57"/>
        <v>463.44</v>
      </c>
      <c r="Y156" s="24">
        <f t="shared" si="53"/>
        <v>1571.609</v>
      </c>
      <c r="Z156" s="24"/>
      <c r="AD156" s="127"/>
    </row>
    <row r="157" s="9" customFormat="1" ht="20" customHeight="1" spans="1:30">
      <c r="A157" s="23">
        <f t="shared" si="43"/>
        <v>154</v>
      </c>
      <c r="B157" s="39" t="s">
        <v>293</v>
      </c>
      <c r="C157" s="25" t="s">
        <v>398</v>
      </c>
      <c r="D157" s="46" t="s">
        <v>399</v>
      </c>
      <c r="E157" s="24">
        <v>3245.4</v>
      </c>
      <c r="F157" s="24">
        <f>VLOOKUP(C157,'[1]9月'!$B:$Q,16,0)</f>
        <v>3245.4</v>
      </c>
      <c r="G157" s="24">
        <v>3245.4</v>
      </c>
      <c r="H157" s="27">
        <v>5228.42</v>
      </c>
      <c r="I157" s="27"/>
      <c r="J157" s="27">
        <v>2544</v>
      </c>
      <c r="K157" s="34">
        <f t="shared" si="44"/>
        <v>58.4172</v>
      </c>
      <c r="L157" s="35">
        <f t="shared" si="45"/>
        <v>519.264</v>
      </c>
      <c r="M157" s="24">
        <f t="shared" si="46"/>
        <v>22.7178</v>
      </c>
      <c r="N157" s="27">
        <f t="shared" si="47"/>
        <v>418.27</v>
      </c>
      <c r="O157" s="27">
        <f t="shared" si="58"/>
        <v>0</v>
      </c>
      <c r="P157" s="27">
        <f t="shared" si="48"/>
        <v>127.2</v>
      </c>
      <c r="Q157" s="27">
        <f t="shared" si="54"/>
        <v>1145.869</v>
      </c>
      <c r="R157" s="24">
        <f t="shared" si="55"/>
        <v>0</v>
      </c>
      <c r="S157" s="24">
        <f t="shared" si="49"/>
        <v>259.63</v>
      </c>
      <c r="T157" s="24">
        <f t="shared" si="50"/>
        <v>9.74</v>
      </c>
      <c r="U157" s="27">
        <f t="shared" si="51"/>
        <v>104.57</v>
      </c>
      <c r="V157" s="27">
        <f t="shared" si="56"/>
        <v>0</v>
      </c>
      <c r="W157" s="27">
        <f t="shared" si="52"/>
        <v>127.2</v>
      </c>
      <c r="X157" s="24">
        <f t="shared" si="57"/>
        <v>501.14</v>
      </c>
      <c r="Y157" s="24">
        <f t="shared" si="53"/>
        <v>1647.009</v>
      </c>
      <c r="Z157" s="24"/>
      <c r="AD157" s="127"/>
    </row>
    <row r="158" s="9" customFormat="1" ht="20" customHeight="1" spans="1:30">
      <c r="A158" s="23">
        <f t="shared" si="43"/>
        <v>155</v>
      </c>
      <c r="B158" s="39" t="s">
        <v>97</v>
      </c>
      <c r="C158" s="25" t="s">
        <v>400</v>
      </c>
      <c r="D158" s="46" t="s">
        <v>401</v>
      </c>
      <c r="E158" s="24">
        <v>3245.4</v>
      </c>
      <c r="F158" s="24">
        <f>VLOOKUP(C158,'[1]9月'!$B:$Q,16,0)</f>
        <v>3245.4</v>
      </c>
      <c r="G158" s="24">
        <v>3245.4</v>
      </c>
      <c r="H158" s="27">
        <v>5228.42</v>
      </c>
      <c r="I158" s="27"/>
      <c r="J158" s="27">
        <v>2544</v>
      </c>
      <c r="K158" s="34">
        <f t="shared" si="44"/>
        <v>58.4172</v>
      </c>
      <c r="L158" s="35">
        <f t="shared" si="45"/>
        <v>519.264</v>
      </c>
      <c r="M158" s="24">
        <f t="shared" si="46"/>
        <v>22.7178</v>
      </c>
      <c r="N158" s="27">
        <f t="shared" si="47"/>
        <v>418.27</v>
      </c>
      <c r="O158" s="27">
        <f t="shared" si="58"/>
        <v>0</v>
      </c>
      <c r="P158" s="27">
        <f t="shared" si="48"/>
        <v>127.2</v>
      </c>
      <c r="Q158" s="27">
        <f t="shared" si="54"/>
        <v>1145.869</v>
      </c>
      <c r="R158" s="24">
        <f t="shared" si="55"/>
        <v>0</v>
      </c>
      <c r="S158" s="24">
        <f t="shared" si="49"/>
        <v>259.63</v>
      </c>
      <c r="T158" s="24">
        <f t="shared" si="50"/>
        <v>9.74</v>
      </c>
      <c r="U158" s="27">
        <f t="shared" si="51"/>
        <v>104.57</v>
      </c>
      <c r="V158" s="27">
        <f t="shared" si="56"/>
        <v>0</v>
      </c>
      <c r="W158" s="27">
        <f t="shared" si="52"/>
        <v>127.2</v>
      </c>
      <c r="X158" s="24">
        <f t="shared" si="57"/>
        <v>501.14</v>
      </c>
      <c r="Y158" s="24">
        <f t="shared" si="53"/>
        <v>1647.009</v>
      </c>
      <c r="Z158" s="24"/>
      <c r="AD158" s="127"/>
    </row>
    <row r="159" s="9" customFormat="1" ht="20" customHeight="1" spans="1:30">
      <c r="A159" s="23">
        <f t="shared" si="43"/>
        <v>156</v>
      </c>
      <c r="B159" s="39" t="s">
        <v>71</v>
      </c>
      <c r="C159" s="29" t="s">
        <v>404</v>
      </c>
      <c r="D159" s="30" t="s">
        <v>405</v>
      </c>
      <c r="E159" s="24">
        <v>3245.4</v>
      </c>
      <c r="F159" s="24">
        <f>VLOOKUP(C159,'[1]9月'!$B:$Q,16,0)</f>
        <v>3245.4</v>
      </c>
      <c r="G159" s="24">
        <v>3245.4</v>
      </c>
      <c r="H159" s="27">
        <v>5228.42</v>
      </c>
      <c r="I159" s="27"/>
      <c r="J159" s="27">
        <v>1790</v>
      </c>
      <c r="K159" s="34">
        <f t="shared" si="44"/>
        <v>58.4172</v>
      </c>
      <c r="L159" s="35">
        <f t="shared" si="45"/>
        <v>519.264</v>
      </c>
      <c r="M159" s="24">
        <f t="shared" si="46"/>
        <v>22.7178</v>
      </c>
      <c r="N159" s="27">
        <f t="shared" si="47"/>
        <v>418.27</v>
      </c>
      <c r="O159" s="27">
        <f t="shared" si="58"/>
        <v>0</v>
      </c>
      <c r="P159" s="27">
        <f t="shared" si="48"/>
        <v>89.5</v>
      </c>
      <c r="Q159" s="27">
        <f t="shared" si="54"/>
        <v>1108.169</v>
      </c>
      <c r="R159" s="24">
        <f t="shared" si="55"/>
        <v>0</v>
      </c>
      <c r="S159" s="24">
        <f t="shared" si="49"/>
        <v>259.63</v>
      </c>
      <c r="T159" s="24">
        <f t="shared" si="50"/>
        <v>9.74</v>
      </c>
      <c r="U159" s="27">
        <f t="shared" si="51"/>
        <v>104.57</v>
      </c>
      <c r="V159" s="27">
        <f t="shared" si="56"/>
        <v>0</v>
      </c>
      <c r="W159" s="27">
        <f t="shared" si="52"/>
        <v>89.5</v>
      </c>
      <c r="X159" s="24">
        <f t="shared" si="57"/>
        <v>463.44</v>
      </c>
      <c r="Y159" s="24">
        <f t="shared" si="53"/>
        <v>1571.609</v>
      </c>
      <c r="Z159" s="24"/>
      <c r="AD159" s="127"/>
    </row>
    <row r="160" s="9" customFormat="1" ht="20" customHeight="1" spans="1:30">
      <c r="A160" s="23">
        <f t="shared" si="43"/>
        <v>157</v>
      </c>
      <c r="B160" s="39" t="s">
        <v>97</v>
      </c>
      <c r="C160" s="29" t="s">
        <v>406</v>
      </c>
      <c r="D160" s="30" t="s">
        <v>407</v>
      </c>
      <c r="E160" s="24">
        <v>3245.4</v>
      </c>
      <c r="F160" s="24">
        <f>VLOOKUP(C160,'[1]9月'!$B:$Q,16,0)</f>
        <v>3245.4</v>
      </c>
      <c r="G160" s="24">
        <v>3245.4</v>
      </c>
      <c r="H160" s="27">
        <v>5228.42</v>
      </c>
      <c r="I160" s="27"/>
      <c r="J160" s="27">
        <v>1790</v>
      </c>
      <c r="K160" s="34">
        <f t="shared" si="44"/>
        <v>58.4172</v>
      </c>
      <c r="L160" s="35">
        <f t="shared" si="45"/>
        <v>519.264</v>
      </c>
      <c r="M160" s="24">
        <f t="shared" si="46"/>
        <v>22.7178</v>
      </c>
      <c r="N160" s="27">
        <f t="shared" si="47"/>
        <v>418.27</v>
      </c>
      <c r="O160" s="27">
        <f t="shared" si="58"/>
        <v>0</v>
      </c>
      <c r="P160" s="27">
        <f t="shared" si="48"/>
        <v>89.5</v>
      </c>
      <c r="Q160" s="27">
        <f t="shared" si="54"/>
        <v>1108.169</v>
      </c>
      <c r="R160" s="24">
        <f t="shared" si="55"/>
        <v>0</v>
      </c>
      <c r="S160" s="24">
        <f t="shared" si="49"/>
        <v>259.63</v>
      </c>
      <c r="T160" s="24">
        <f t="shared" si="50"/>
        <v>9.74</v>
      </c>
      <c r="U160" s="27">
        <f t="shared" si="51"/>
        <v>104.57</v>
      </c>
      <c r="V160" s="27">
        <f t="shared" si="56"/>
        <v>0</v>
      </c>
      <c r="W160" s="27">
        <f t="shared" si="52"/>
        <v>89.5</v>
      </c>
      <c r="X160" s="24">
        <f t="shared" si="57"/>
        <v>463.44</v>
      </c>
      <c r="Y160" s="24">
        <f t="shared" si="53"/>
        <v>1571.609</v>
      </c>
      <c r="Z160" s="24"/>
      <c r="AD160" s="127"/>
    </row>
    <row r="161" s="9" customFormat="1" ht="20" customHeight="1" spans="1:30">
      <c r="A161" s="23">
        <f t="shared" si="43"/>
        <v>158</v>
      </c>
      <c r="B161" s="39" t="s">
        <v>97</v>
      </c>
      <c r="C161" s="29" t="s">
        <v>408</v>
      </c>
      <c r="D161" s="30" t="s">
        <v>409</v>
      </c>
      <c r="E161" s="24">
        <v>3245.4</v>
      </c>
      <c r="F161" s="24">
        <f>VLOOKUP(C161,'[1]9月'!$B:$Q,16,0)</f>
        <v>3245.4</v>
      </c>
      <c r="G161" s="24">
        <v>3245.4</v>
      </c>
      <c r="H161" s="27">
        <v>5228.42</v>
      </c>
      <c r="I161" s="27"/>
      <c r="J161" s="27">
        <v>1790</v>
      </c>
      <c r="K161" s="34">
        <f t="shared" si="44"/>
        <v>58.4172</v>
      </c>
      <c r="L161" s="35">
        <f t="shared" si="45"/>
        <v>519.264</v>
      </c>
      <c r="M161" s="24">
        <f t="shared" si="46"/>
        <v>22.7178</v>
      </c>
      <c r="N161" s="27">
        <f t="shared" si="47"/>
        <v>418.27</v>
      </c>
      <c r="O161" s="27">
        <f t="shared" si="58"/>
        <v>0</v>
      </c>
      <c r="P161" s="27">
        <f t="shared" si="48"/>
        <v>89.5</v>
      </c>
      <c r="Q161" s="27">
        <f t="shared" si="54"/>
        <v>1108.169</v>
      </c>
      <c r="R161" s="24">
        <f t="shared" si="55"/>
        <v>0</v>
      </c>
      <c r="S161" s="24">
        <f t="shared" si="49"/>
        <v>259.63</v>
      </c>
      <c r="T161" s="24">
        <f t="shared" si="50"/>
        <v>9.74</v>
      </c>
      <c r="U161" s="27">
        <f t="shared" si="51"/>
        <v>104.57</v>
      </c>
      <c r="V161" s="27">
        <f t="shared" si="56"/>
        <v>0</v>
      </c>
      <c r="W161" s="27">
        <f t="shared" si="52"/>
        <v>89.5</v>
      </c>
      <c r="X161" s="24">
        <f t="shared" si="57"/>
        <v>463.44</v>
      </c>
      <c r="Y161" s="24">
        <f t="shared" si="53"/>
        <v>1571.609</v>
      </c>
      <c r="Z161" s="24"/>
      <c r="AD161" s="127"/>
    </row>
    <row r="162" s="9" customFormat="1" ht="20" customHeight="1" spans="1:30">
      <c r="A162" s="23">
        <f t="shared" si="43"/>
        <v>159</v>
      </c>
      <c r="B162" s="39" t="s">
        <v>97</v>
      </c>
      <c r="C162" s="29" t="s">
        <v>410</v>
      </c>
      <c r="D162" s="30" t="s">
        <v>411</v>
      </c>
      <c r="E162" s="24">
        <v>3245.4</v>
      </c>
      <c r="F162" s="24">
        <f>VLOOKUP(C162,'[1]9月'!$B:$Q,16,0)</f>
        <v>3245.4</v>
      </c>
      <c r="G162" s="24">
        <v>3245.4</v>
      </c>
      <c r="H162" s="27">
        <v>5228.42</v>
      </c>
      <c r="I162" s="27"/>
      <c r="J162" s="27">
        <v>1790</v>
      </c>
      <c r="K162" s="34">
        <f t="shared" si="44"/>
        <v>58.4172</v>
      </c>
      <c r="L162" s="35">
        <f t="shared" si="45"/>
        <v>519.264</v>
      </c>
      <c r="M162" s="24">
        <f t="shared" si="46"/>
        <v>22.7178</v>
      </c>
      <c r="N162" s="27">
        <f t="shared" si="47"/>
        <v>418.27</v>
      </c>
      <c r="O162" s="27">
        <f t="shared" si="58"/>
        <v>0</v>
      </c>
      <c r="P162" s="27">
        <f t="shared" si="48"/>
        <v>89.5</v>
      </c>
      <c r="Q162" s="27">
        <f t="shared" si="54"/>
        <v>1108.169</v>
      </c>
      <c r="R162" s="24">
        <f t="shared" si="55"/>
        <v>0</v>
      </c>
      <c r="S162" s="24">
        <f t="shared" si="49"/>
        <v>259.63</v>
      </c>
      <c r="T162" s="24">
        <f t="shared" si="50"/>
        <v>9.74</v>
      </c>
      <c r="U162" s="27">
        <f t="shared" si="51"/>
        <v>104.57</v>
      </c>
      <c r="V162" s="27">
        <f t="shared" si="56"/>
        <v>0</v>
      </c>
      <c r="W162" s="27">
        <f t="shared" si="52"/>
        <v>89.5</v>
      </c>
      <c r="X162" s="24">
        <f t="shared" si="57"/>
        <v>463.44</v>
      </c>
      <c r="Y162" s="24">
        <f t="shared" si="53"/>
        <v>1571.609</v>
      </c>
      <c r="Z162" s="24"/>
      <c r="AD162" s="127"/>
    </row>
    <row r="163" s="9" customFormat="1" ht="20" customHeight="1" spans="1:30">
      <c r="A163" s="23">
        <f t="shared" si="43"/>
        <v>160</v>
      </c>
      <c r="B163" s="39" t="s">
        <v>97</v>
      </c>
      <c r="C163" s="29" t="s">
        <v>414</v>
      </c>
      <c r="D163" s="28" t="s">
        <v>415</v>
      </c>
      <c r="E163" s="24">
        <v>3245.4</v>
      </c>
      <c r="F163" s="24">
        <v>3245.4</v>
      </c>
      <c r="G163" s="24">
        <v>3245.4</v>
      </c>
      <c r="H163" s="27">
        <v>5228.42</v>
      </c>
      <c r="I163" s="27"/>
      <c r="J163" s="36">
        <v>1790</v>
      </c>
      <c r="K163" s="34">
        <f t="shared" si="44"/>
        <v>58.4172</v>
      </c>
      <c r="L163" s="35">
        <f t="shared" si="45"/>
        <v>519.264</v>
      </c>
      <c r="M163" s="24">
        <f t="shared" si="46"/>
        <v>22.7178</v>
      </c>
      <c r="N163" s="27">
        <f t="shared" si="47"/>
        <v>418.27</v>
      </c>
      <c r="O163" s="27">
        <f t="shared" ref="O163:O214" si="59">I163*50%</f>
        <v>0</v>
      </c>
      <c r="P163" s="27">
        <f t="shared" si="48"/>
        <v>89.5</v>
      </c>
      <c r="Q163" s="27">
        <f t="shared" si="54"/>
        <v>1108.169</v>
      </c>
      <c r="R163" s="24">
        <f t="shared" si="55"/>
        <v>0</v>
      </c>
      <c r="S163" s="24">
        <f t="shared" si="49"/>
        <v>259.63</v>
      </c>
      <c r="T163" s="24">
        <f t="shared" si="50"/>
        <v>9.74</v>
      </c>
      <c r="U163" s="27">
        <f t="shared" si="51"/>
        <v>104.57</v>
      </c>
      <c r="V163" s="27">
        <f t="shared" si="56"/>
        <v>0</v>
      </c>
      <c r="W163" s="27">
        <f t="shared" si="52"/>
        <v>89.5</v>
      </c>
      <c r="X163" s="24">
        <f t="shared" si="57"/>
        <v>463.44</v>
      </c>
      <c r="Y163" s="24">
        <f t="shared" si="53"/>
        <v>1571.609</v>
      </c>
      <c r="Z163" s="24"/>
      <c r="AD163" s="127"/>
    </row>
    <row r="164" s="9" customFormat="1" ht="20" customHeight="1" spans="1:30">
      <c r="A164" s="23">
        <f t="shared" si="43"/>
        <v>161</v>
      </c>
      <c r="B164" s="39" t="s">
        <v>416</v>
      </c>
      <c r="C164" s="25" t="s">
        <v>417</v>
      </c>
      <c r="D164" s="24" t="s">
        <v>418</v>
      </c>
      <c r="E164" s="24">
        <v>3245.4</v>
      </c>
      <c r="F164" s="24">
        <f>VLOOKUP(C164,'[1]9月'!$B:$Q,16,0)</f>
        <v>3245.4</v>
      </c>
      <c r="G164" s="24">
        <v>3245.4</v>
      </c>
      <c r="H164" s="27">
        <v>5228.42</v>
      </c>
      <c r="I164" s="27"/>
      <c r="J164" s="27">
        <v>1790</v>
      </c>
      <c r="K164" s="34">
        <f t="shared" si="44"/>
        <v>58.4172</v>
      </c>
      <c r="L164" s="35">
        <f t="shared" si="45"/>
        <v>519.264</v>
      </c>
      <c r="M164" s="24">
        <f t="shared" si="46"/>
        <v>22.7178</v>
      </c>
      <c r="N164" s="27">
        <f t="shared" si="47"/>
        <v>418.27</v>
      </c>
      <c r="O164" s="27">
        <f t="shared" si="59"/>
        <v>0</v>
      </c>
      <c r="P164" s="27">
        <f t="shared" si="48"/>
        <v>89.5</v>
      </c>
      <c r="Q164" s="27">
        <f t="shared" si="54"/>
        <v>1108.169</v>
      </c>
      <c r="R164" s="24">
        <f t="shared" si="55"/>
        <v>0</v>
      </c>
      <c r="S164" s="24">
        <f t="shared" si="49"/>
        <v>259.63</v>
      </c>
      <c r="T164" s="24">
        <f t="shared" si="50"/>
        <v>9.74</v>
      </c>
      <c r="U164" s="27">
        <f t="shared" si="51"/>
        <v>104.57</v>
      </c>
      <c r="V164" s="27">
        <f t="shared" si="56"/>
        <v>0</v>
      </c>
      <c r="W164" s="27">
        <f t="shared" si="52"/>
        <v>89.5</v>
      </c>
      <c r="X164" s="24">
        <f t="shared" si="57"/>
        <v>463.44</v>
      </c>
      <c r="Y164" s="24">
        <f t="shared" si="53"/>
        <v>1571.609</v>
      </c>
      <c r="Z164" s="24"/>
      <c r="AD164" s="127"/>
    </row>
    <row r="165" s="9" customFormat="1" ht="20" customHeight="1" spans="1:30">
      <c r="A165" s="23">
        <f t="shared" si="43"/>
        <v>162</v>
      </c>
      <c r="B165" s="39" t="s">
        <v>416</v>
      </c>
      <c r="C165" s="25" t="s">
        <v>419</v>
      </c>
      <c r="D165" s="24" t="s">
        <v>420</v>
      </c>
      <c r="E165" s="24">
        <v>3245.4</v>
      </c>
      <c r="F165" s="24">
        <f>VLOOKUP(C165,'[1]9月'!$B:$Q,16,0)</f>
        <v>3245.4</v>
      </c>
      <c r="G165" s="24">
        <v>3245.4</v>
      </c>
      <c r="H165" s="27">
        <v>5228.42</v>
      </c>
      <c r="I165" s="27"/>
      <c r="J165" s="27">
        <v>1790</v>
      </c>
      <c r="K165" s="34">
        <f t="shared" si="44"/>
        <v>58.4172</v>
      </c>
      <c r="L165" s="35">
        <f t="shared" si="45"/>
        <v>519.264</v>
      </c>
      <c r="M165" s="24">
        <f t="shared" si="46"/>
        <v>22.7178</v>
      </c>
      <c r="N165" s="27">
        <f t="shared" si="47"/>
        <v>418.27</v>
      </c>
      <c r="O165" s="27">
        <f t="shared" si="59"/>
        <v>0</v>
      </c>
      <c r="P165" s="27">
        <f t="shared" si="48"/>
        <v>89.5</v>
      </c>
      <c r="Q165" s="27">
        <f t="shared" si="54"/>
        <v>1108.169</v>
      </c>
      <c r="R165" s="24">
        <f t="shared" si="55"/>
        <v>0</v>
      </c>
      <c r="S165" s="24">
        <f t="shared" si="49"/>
        <v>259.63</v>
      </c>
      <c r="T165" s="24">
        <f t="shared" si="50"/>
        <v>9.74</v>
      </c>
      <c r="U165" s="27">
        <f t="shared" si="51"/>
        <v>104.57</v>
      </c>
      <c r="V165" s="27">
        <f t="shared" si="56"/>
        <v>0</v>
      </c>
      <c r="W165" s="27">
        <f t="shared" si="52"/>
        <v>89.5</v>
      </c>
      <c r="X165" s="24">
        <f t="shared" si="57"/>
        <v>463.44</v>
      </c>
      <c r="Y165" s="24">
        <f t="shared" si="53"/>
        <v>1571.609</v>
      </c>
      <c r="Z165" s="24"/>
      <c r="AD165" s="127"/>
    </row>
    <row r="166" s="9" customFormat="1" ht="20" customHeight="1" spans="1:30">
      <c r="A166" s="23">
        <f t="shared" si="43"/>
        <v>163</v>
      </c>
      <c r="B166" s="39" t="s">
        <v>416</v>
      </c>
      <c r="C166" s="25" t="s">
        <v>421</v>
      </c>
      <c r="D166" s="24" t="s">
        <v>422</v>
      </c>
      <c r="E166" s="24">
        <v>3245.4</v>
      </c>
      <c r="F166" s="24">
        <f>VLOOKUP(C166,'[1]9月'!$B:$Q,16,0)</f>
        <v>3245.4</v>
      </c>
      <c r="G166" s="24">
        <v>3245.4</v>
      </c>
      <c r="H166" s="27">
        <v>5228.42</v>
      </c>
      <c r="I166" s="27"/>
      <c r="J166" s="27">
        <v>1790</v>
      </c>
      <c r="K166" s="34">
        <f t="shared" si="44"/>
        <v>58.4172</v>
      </c>
      <c r="L166" s="35">
        <f t="shared" si="45"/>
        <v>519.264</v>
      </c>
      <c r="M166" s="24">
        <f t="shared" si="46"/>
        <v>22.7178</v>
      </c>
      <c r="N166" s="27">
        <f t="shared" si="47"/>
        <v>418.27</v>
      </c>
      <c r="O166" s="27">
        <f t="shared" si="59"/>
        <v>0</v>
      </c>
      <c r="P166" s="27">
        <f t="shared" si="48"/>
        <v>89.5</v>
      </c>
      <c r="Q166" s="27">
        <f t="shared" si="54"/>
        <v>1108.169</v>
      </c>
      <c r="R166" s="24">
        <f t="shared" si="55"/>
        <v>0</v>
      </c>
      <c r="S166" s="24">
        <f t="shared" si="49"/>
        <v>259.63</v>
      </c>
      <c r="T166" s="24">
        <f t="shared" si="50"/>
        <v>9.74</v>
      </c>
      <c r="U166" s="27">
        <f t="shared" si="51"/>
        <v>104.57</v>
      </c>
      <c r="V166" s="27">
        <f t="shared" si="56"/>
        <v>0</v>
      </c>
      <c r="W166" s="27">
        <f t="shared" si="52"/>
        <v>89.5</v>
      </c>
      <c r="X166" s="24">
        <f t="shared" si="57"/>
        <v>463.44</v>
      </c>
      <c r="Y166" s="24">
        <f t="shared" si="53"/>
        <v>1571.609</v>
      </c>
      <c r="Z166" s="24"/>
      <c r="AD166" s="127"/>
    </row>
    <row r="167" s="9" customFormat="1" ht="20" customHeight="1" spans="1:30">
      <c r="A167" s="23">
        <f t="shared" si="43"/>
        <v>164</v>
      </c>
      <c r="B167" s="39" t="s">
        <v>416</v>
      </c>
      <c r="C167" s="25" t="s">
        <v>423</v>
      </c>
      <c r="D167" s="24" t="s">
        <v>424</v>
      </c>
      <c r="E167" s="24">
        <v>3245.4</v>
      </c>
      <c r="F167" s="24">
        <f>VLOOKUP(C167,'[1]9月'!$B:$Q,16,0)</f>
        <v>3245.4</v>
      </c>
      <c r="G167" s="24">
        <v>3245.4</v>
      </c>
      <c r="H167" s="27">
        <v>5228.42</v>
      </c>
      <c r="I167" s="27"/>
      <c r="J167" s="27">
        <v>1790</v>
      </c>
      <c r="K167" s="34">
        <f t="shared" si="44"/>
        <v>58.4172</v>
      </c>
      <c r="L167" s="35">
        <f t="shared" si="45"/>
        <v>519.264</v>
      </c>
      <c r="M167" s="24">
        <f t="shared" si="46"/>
        <v>22.7178</v>
      </c>
      <c r="N167" s="27">
        <f t="shared" si="47"/>
        <v>418.27</v>
      </c>
      <c r="O167" s="27">
        <f t="shared" si="59"/>
        <v>0</v>
      </c>
      <c r="P167" s="27">
        <f t="shared" si="48"/>
        <v>89.5</v>
      </c>
      <c r="Q167" s="27">
        <f t="shared" si="54"/>
        <v>1108.169</v>
      </c>
      <c r="R167" s="24">
        <f t="shared" si="55"/>
        <v>0</v>
      </c>
      <c r="S167" s="24">
        <f t="shared" si="49"/>
        <v>259.63</v>
      </c>
      <c r="T167" s="24">
        <f t="shared" si="50"/>
        <v>9.74</v>
      </c>
      <c r="U167" s="27">
        <f t="shared" si="51"/>
        <v>104.57</v>
      </c>
      <c r="V167" s="27">
        <f t="shared" si="56"/>
        <v>0</v>
      </c>
      <c r="W167" s="27">
        <f t="shared" si="52"/>
        <v>89.5</v>
      </c>
      <c r="X167" s="24">
        <f t="shared" si="57"/>
        <v>463.44</v>
      </c>
      <c r="Y167" s="24">
        <f t="shared" si="53"/>
        <v>1571.609</v>
      </c>
      <c r="Z167" s="24"/>
      <c r="AD167" s="127"/>
    </row>
    <row r="168" s="9" customFormat="1" ht="20" customHeight="1" spans="1:30">
      <c r="A168" s="23">
        <f t="shared" si="43"/>
        <v>165</v>
      </c>
      <c r="B168" s="39" t="s">
        <v>416</v>
      </c>
      <c r="C168" s="25" t="s">
        <v>425</v>
      </c>
      <c r="D168" s="24" t="s">
        <v>426</v>
      </c>
      <c r="E168" s="24">
        <v>3245.4</v>
      </c>
      <c r="F168" s="24">
        <f>VLOOKUP(C168,'[1]9月'!$B:$Q,16,0)</f>
        <v>3245.4</v>
      </c>
      <c r="G168" s="24">
        <v>3245.4</v>
      </c>
      <c r="H168" s="27">
        <v>5228.42</v>
      </c>
      <c r="I168" s="27"/>
      <c r="J168" s="27">
        <v>1790</v>
      </c>
      <c r="K168" s="34">
        <f t="shared" si="44"/>
        <v>58.4172</v>
      </c>
      <c r="L168" s="35">
        <f t="shared" si="45"/>
        <v>519.264</v>
      </c>
      <c r="M168" s="24">
        <f t="shared" si="46"/>
        <v>22.7178</v>
      </c>
      <c r="N168" s="27">
        <f t="shared" si="47"/>
        <v>418.27</v>
      </c>
      <c r="O168" s="27">
        <f t="shared" si="59"/>
        <v>0</v>
      </c>
      <c r="P168" s="27">
        <f t="shared" si="48"/>
        <v>89.5</v>
      </c>
      <c r="Q168" s="27">
        <f t="shared" si="54"/>
        <v>1108.169</v>
      </c>
      <c r="R168" s="24">
        <f t="shared" si="55"/>
        <v>0</v>
      </c>
      <c r="S168" s="24">
        <f t="shared" si="49"/>
        <v>259.63</v>
      </c>
      <c r="T168" s="24">
        <f t="shared" si="50"/>
        <v>9.74</v>
      </c>
      <c r="U168" s="27">
        <f t="shared" si="51"/>
        <v>104.57</v>
      </c>
      <c r="V168" s="27">
        <f t="shared" si="56"/>
        <v>0</v>
      </c>
      <c r="W168" s="27">
        <f t="shared" si="52"/>
        <v>89.5</v>
      </c>
      <c r="X168" s="24">
        <f t="shared" si="57"/>
        <v>463.44</v>
      </c>
      <c r="Y168" s="24">
        <f t="shared" si="53"/>
        <v>1571.609</v>
      </c>
      <c r="Z168" s="24"/>
      <c r="AD168" s="127"/>
    </row>
    <row r="169" s="9" customFormat="1" ht="20" customHeight="1" spans="1:30">
      <c r="A169" s="23">
        <f t="shared" si="43"/>
        <v>166</v>
      </c>
      <c r="B169" s="39" t="s">
        <v>416</v>
      </c>
      <c r="C169" s="25" t="s">
        <v>427</v>
      </c>
      <c r="D169" s="24" t="s">
        <v>428</v>
      </c>
      <c r="E169" s="24">
        <v>3245.4</v>
      </c>
      <c r="F169" s="24">
        <f>VLOOKUP(C169,'[1]9月'!$B:$Q,16,0)</f>
        <v>3245.4</v>
      </c>
      <c r="G169" s="24">
        <v>3245.4</v>
      </c>
      <c r="H169" s="27">
        <v>5228.42</v>
      </c>
      <c r="I169" s="27"/>
      <c r="J169" s="27">
        <v>1790</v>
      </c>
      <c r="K169" s="34">
        <f t="shared" si="44"/>
        <v>58.4172</v>
      </c>
      <c r="L169" s="35">
        <f t="shared" si="45"/>
        <v>519.264</v>
      </c>
      <c r="M169" s="24">
        <f t="shared" si="46"/>
        <v>22.7178</v>
      </c>
      <c r="N169" s="27">
        <f t="shared" si="47"/>
        <v>418.27</v>
      </c>
      <c r="O169" s="27">
        <f t="shared" si="59"/>
        <v>0</v>
      </c>
      <c r="P169" s="27">
        <f t="shared" si="48"/>
        <v>89.5</v>
      </c>
      <c r="Q169" s="27">
        <f t="shared" si="54"/>
        <v>1108.169</v>
      </c>
      <c r="R169" s="24">
        <f t="shared" si="55"/>
        <v>0</v>
      </c>
      <c r="S169" s="24">
        <f t="shared" si="49"/>
        <v>259.63</v>
      </c>
      <c r="T169" s="24">
        <f t="shared" si="50"/>
        <v>9.74</v>
      </c>
      <c r="U169" s="27">
        <f t="shared" si="51"/>
        <v>104.57</v>
      </c>
      <c r="V169" s="27">
        <f t="shared" si="56"/>
        <v>0</v>
      </c>
      <c r="W169" s="27">
        <f t="shared" si="52"/>
        <v>89.5</v>
      </c>
      <c r="X169" s="24">
        <f t="shared" si="57"/>
        <v>463.44</v>
      </c>
      <c r="Y169" s="24">
        <f t="shared" si="53"/>
        <v>1571.609</v>
      </c>
      <c r="Z169" s="24"/>
      <c r="AD169" s="127"/>
    </row>
    <row r="170" s="9" customFormat="1" ht="20" customHeight="1" spans="1:30">
      <c r="A170" s="23">
        <f t="shared" si="43"/>
        <v>167</v>
      </c>
      <c r="B170" s="39" t="s">
        <v>416</v>
      </c>
      <c r="C170" s="25" t="s">
        <v>429</v>
      </c>
      <c r="D170" s="24" t="s">
        <v>430</v>
      </c>
      <c r="E170" s="24">
        <v>3245.4</v>
      </c>
      <c r="F170" s="24">
        <f>VLOOKUP(C170,'[1]9月'!$B:$Q,16,0)</f>
        <v>3245.4</v>
      </c>
      <c r="G170" s="24">
        <v>3245.4</v>
      </c>
      <c r="H170" s="27">
        <v>5228.42</v>
      </c>
      <c r="I170" s="27"/>
      <c r="J170" s="27">
        <v>1790</v>
      </c>
      <c r="K170" s="34">
        <f t="shared" si="44"/>
        <v>58.4172</v>
      </c>
      <c r="L170" s="35">
        <f t="shared" si="45"/>
        <v>519.264</v>
      </c>
      <c r="M170" s="24">
        <f t="shared" si="46"/>
        <v>22.7178</v>
      </c>
      <c r="N170" s="27">
        <f t="shared" si="47"/>
        <v>418.27</v>
      </c>
      <c r="O170" s="27">
        <f t="shared" si="59"/>
        <v>0</v>
      </c>
      <c r="P170" s="27">
        <f t="shared" si="48"/>
        <v>89.5</v>
      </c>
      <c r="Q170" s="27">
        <f t="shared" si="54"/>
        <v>1108.169</v>
      </c>
      <c r="R170" s="24">
        <f t="shared" si="55"/>
        <v>0</v>
      </c>
      <c r="S170" s="24">
        <f t="shared" si="49"/>
        <v>259.63</v>
      </c>
      <c r="T170" s="24">
        <f t="shared" si="50"/>
        <v>9.74</v>
      </c>
      <c r="U170" s="27">
        <f t="shared" si="51"/>
        <v>104.57</v>
      </c>
      <c r="V170" s="27">
        <f t="shared" si="56"/>
        <v>0</v>
      </c>
      <c r="W170" s="27">
        <f t="shared" si="52"/>
        <v>89.5</v>
      </c>
      <c r="X170" s="24">
        <f t="shared" si="57"/>
        <v>463.44</v>
      </c>
      <c r="Y170" s="24">
        <f t="shared" si="53"/>
        <v>1571.609</v>
      </c>
      <c r="Z170" s="24"/>
      <c r="AD170" s="127"/>
    </row>
    <row r="171" s="9" customFormat="1" ht="20" customHeight="1" spans="1:30">
      <c r="A171" s="23">
        <f t="shared" si="43"/>
        <v>168</v>
      </c>
      <c r="B171" s="39" t="s">
        <v>416</v>
      </c>
      <c r="C171" s="25" t="s">
        <v>431</v>
      </c>
      <c r="D171" s="24" t="s">
        <v>432</v>
      </c>
      <c r="E171" s="24">
        <v>3245.4</v>
      </c>
      <c r="F171" s="24">
        <f>VLOOKUP(C171,'[1]9月'!$B:$Q,16,0)</f>
        <v>3245.4</v>
      </c>
      <c r="G171" s="24">
        <v>3245.4</v>
      </c>
      <c r="H171" s="27">
        <v>5228.42</v>
      </c>
      <c r="I171" s="27"/>
      <c r="J171" s="27">
        <v>1790</v>
      </c>
      <c r="K171" s="34">
        <f t="shared" si="44"/>
        <v>58.4172</v>
      </c>
      <c r="L171" s="35">
        <f t="shared" si="45"/>
        <v>519.264</v>
      </c>
      <c r="M171" s="24">
        <f t="shared" si="46"/>
        <v>22.7178</v>
      </c>
      <c r="N171" s="27">
        <f t="shared" si="47"/>
        <v>418.27</v>
      </c>
      <c r="O171" s="27">
        <f t="shared" si="59"/>
        <v>0</v>
      </c>
      <c r="P171" s="27">
        <f t="shared" si="48"/>
        <v>89.5</v>
      </c>
      <c r="Q171" s="27">
        <f t="shared" si="54"/>
        <v>1108.169</v>
      </c>
      <c r="R171" s="24">
        <f t="shared" si="55"/>
        <v>0</v>
      </c>
      <c r="S171" s="24">
        <f t="shared" si="49"/>
        <v>259.63</v>
      </c>
      <c r="T171" s="24">
        <f t="shared" si="50"/>
        <v>9.74</v>
      </c>
      <c r="U171" s="27">
        <f t="shared" si="51"/>
        <v>104.57</v>
      </c>
      <c r="V171" s="27">
        <f t="shared" si="56"/>
        <v>0</v>
      </c>
      <c r="W171" s="27">
        <f t="shared" si="52"/>
        <v>89.5</v>
      </c>
      <c r="X171" s="24">
        <f t="shared" si="57"/>
        <v>463.44</v>
      </c>
      <c r="Y171" s="24">
        <f t="shared" si="53"/>
        <v>1571.609</v>
      </c>
      <c r="Z171" s="24"/>
      <c r="AD171" s="127"/>
    </row>
    <row r="172" s="9" customFormat="1" ht="20" customHeight="1" spans="1:30">
      <c r="A172" s="23">
        <f t="shared" si="43"/>
        <v>169</v>
      </c>
      <c r="B172" s="39" t="s">
        <v>416</v>
      </c>
      <c r="C172" s="25" t="s">
        <v>433</v>
      </c>
      <c r="D172" s="24" t="s">
        <v>434</v>
      </c>
      <c r="E172" s="24">
        <v>3245.4</v>
      </c>
      <c r="F172" s="24">
        <f>VLOOKUP(C172,'[1]9月'!$B:$Q,16,0)</f>
        <v>3245.4</v>
      </c>
      <c r="G172" s="24">
        <v>3245.4</v>
      </c>
      <c r="H172" s="27">
        <v>5228.42</v>
      </c>
      <c r="I172" s="27"/>
      <c r="J172" s="27">
        <v>1790</v>
      </c>
      <c r="K172" s="34">
        <f t="shared" si="44"/>
        <v>58.4172</v>
      </c>
      <c r="L172" s="35">
        <f t="shared" si="45"/>
        <v>519.264</v>
      </c>
      <c r="M172" s="24">
        <f t="shared" si="46"/>
        <v>22.7178</v>
      </c>
      <c r="N172" s="27">
        <f t="shared" si="47"/>
        <v>418.27</v>
      </c>
      <c r="O172" s="27">
        <f t="shared" si="59"/>
        <v>0</v>
      </c>
      <c r="P172" s="27">
        <f t="shared" si="48"/>
        <v>89.5</v>
      </c>
      <c r="Q172" s="27">
        <f t="shared" si="54"/>
        <v>1108.169</v>
      </c>
      <c r="R172" s="24">
        <f t="shared" si="55"/>
        <v>0</v>
      </c>
      <c r="S172" s="24">
        <f t="shared" si="49"/>
        <v>259.63</v>
      </c>
      <c r="T172" s="24">
        <f t="shared" si="50"/>
        <v>9.74</v>
      </c>
      <c r="U172" s="27">
        <f t="shared" si="51"/>
        <v>104.57</v>
      </c>
      <c r="V172" s="27">
        <f t="shared" si="56"/>
        <v>0</v>
      </c>
      <c r="W172" s="27">
        <f t="shared" si="52"/>
        <v>89.5</v>
      </c>
      <c r="X172" s="24">
        <f t="shared" si="57"/>
        <v>463.44</v>
      </c>
      <c r="Y172" s="24">
        <f t="shared" si="53"/>
        <v>1571.609</v>
      </c>
      <c r="Z172" s="24"/>
      <c r="AD172" s="127"/>
    </row>
    <row r="173" s="9" customFormat="1" ht="20" customHeight="1" spans="1:30">
      <c r="A173" s="23">
        <f t="shared" si="43"/>
        <v>170</v>
      </c>
      <c r="B173" s="39" t="s">
        <v>416</v>
      </c>
      <c r="C173" s="25" t="s">
        <v>435</v>
      </c>
      <c r="D173" s="24" t="s">
        <v>436</v>
      </c>
      <c r="E173" s="24">
        <v>3245.4</v>
      </c>
      <c r="F173" s="24">
        <f>VLOOKUP(C173,'[1]9月'!$B:$Q,16,0)</f>
        <v>3245.4</v>
      </c>
      <c r="G173" s="24">
        <v>3245.4</v>
      </c>
      <c r="H173" s="27">
        <v>5228.42</v>
      </c>
      <c r="I173" s="27"/>
      <c r="J173" s="27">
        <v>1790</v>
      </c>
      <c r="K173" s="34">
        <f t="shared" si="44"/>
        <v>58.4172</v>
      </c>
      <c r="L173" s="35">
        <f t="shared" si="45"/>
        <v>519.264</v>
      </c>
      <c r="M173" s="24">
        <f t="shared" si="46"/>
        <v>22.7178</v>
      </c>
      <c r="N173" s="27">
        <f t="shared" si="47"/>
        <v>418.27</v>
      </c>
      <c r="O173" s="27">
        <f t="shared" si="59"/>
        <v>0</v>
      </c>
      <c r="P173" s="27">
        <f t="shared" si="48"/>
        <v>89.5</v>
      </c>
      <c r="Q173" s="27">
        <f t="shared" si="54"/>
        <v>1108.169</v>
      </c>
      <c r="R173" s="24">
        <f t="shared" si="55"/>
        <v>0</v>
      </c>
      <c r="S173" s="24">
        <f t="shared" si="49"/>
        <v>259.63</v>
      </c>
      <c r="T173" s="24">
        <f t="shared" si="50"/>
        <v>9.74</v>
      </c>
      <c r="U173" s="27">
        <f t="shared" si="51"/>
        <v>104.57</v>
      </c>
      <c r="V173" s="27">
        <f t="shared" si="56"/>
        <v>0</v>
      </c>
      <c r="W173" s="27">
        <f t="shared" si="52"/>
        <v>89.5</v>
      </c>
      <c r="X173" s="24">
        <f t="shared" si="57"/>
        <v>463.44</v>
      </c>
      <c r="Y173" s="24">
        <f t="shared" si="53"/>
        <v>1571.609</v>
      </c>
      <c r="Z173" s="24"/>
      <c r="AD173" s="127"/>
    </row>
    <row r="174" s="9" customFormat="1" ht="20" customHeight="1" spans="1:30">
      <c r="A174" s="23">
        <f t="shared" si="43"/>
        <v>171</v>
      </c>
      <c r="B174" s="39" t="s">
        <v>416</v>
      </c>
      <c r="C174" s="25" t="s">
        <v>437</v>
      </c>
      <c r="D174" s="24" t="s">
        <v>438</v>
      </c>
      <c r="E174" s="24">
        <v>3245.4</v>
      </c>
      <c r="F174" s="24">
        <f>VLOOKUP(C174,'[1]9月'!$B:$Q,16,0)</f>
        <v>3245.4</v>
      </c>
      <c r="G174" s="24">
        <v>3245.4</v>
      </c>
      <c r="H174" s="27">
        <v>5228.42</v>
      </c>
      <c r="I174" s="27"/>
      <c r="J174" s="27">
        <v>1790</v>
      </c>
      <c r="K174" s="34">
        <f t="shared" si="44"/>
        <v>58.4172</v>
      </c>
      <c r="L174" s="35">
        <f t="shared" si="45"/>
        <v>519.264</v>
      </c>
      <c r="M174" s="24">
        <f t="shared" si="46"/>
        <v>22.7178</v>
      </c>
      <c r="N174" s="27">
        <f t="shared" si="47"/>
        <v>418.27</v>
      </c>
      <c r="O174" s="27">
        <f t="shared" si="59"/>
        <v>0</v>
      </c>
      <c r="P174" s="27">
        <f t="shared" si="48"/>
        <v>89.5</v>
      </c>
      <c r="Q174" s="27">
        <f t="shared" si="54"/>
        <v>1108.169</v>
      </c>
      <c r="R174" s="24">
        <f t="shared" si="55"/>
        <v>0</v>
      </c>
      <c r="S174" s="24">
        <f t="shared" si="49"/>
        <v>259.63</v>
      </c>
      <c r="T174" s="24">
        <f t="shared" si="50"/>
        <v>9.74</v>
      </c>
      <c r="U174" s="27">
        <f t="shared" si="51"/>
        <v>104.57</v>
      </c>
      <c r="V174" s="27">
        <f t="shared" si="56"/>
        <v>0</v>
      </c>
      <c r="W174" s="27">
        <f t="shared" si="52"/>
        <v>89.5</v>
      </c>
      <c r="X174" s="24">
        <f t="shared" si="57"/>
        <v>463.44</v>
      </c>
      <c r="Y174" s="24">
        <f t="shared" si="53"/>
        <v>1571.609</v>
      </c>
      <c r="Z174" s="24"/>
      <c r="AD174" s="127"/>
    </row>
    <row r="175" s="9" customFormat="1" ht="20" customHeight="1" spans="1:30">
      <c r="A175" s="23">
        <f t="shared" si="43"/>
        <v>172</v>
      </c>
      <c r="B175" s="39" t="s">
        <v>416</v>
      </c>
      <c r="C175" s="25" t="s">
        <v>439</v>
      </c>
      <c r="D175" s="24" t="s">
        <v>440</v>
      </c>
      <c r="E175" s="24">
        <v>3245.4</v>
      </c>
      <c r="F175" s="24">
        <f>VLOOKUP(C175,'[1]9月'!$B:$Q,16,0)</f>
        <v>3245.4</v>
      </c>
      <c r="G175" s="24">
        <v>3245.4</v>
      </c>
      <c r="H175" s="27">
        <v>5228.42</v>
      </c>
      <c r="I175" s="27"/>
      <c r="J175" s="27">
        <v>1790</v>
      </c>
      <c r="K175" s="34">
        <f t="shared" si="44"/>
        <v>58.4172</v>
      </c>
      <c r="L175" s="35">
        <f t="shared" si="45"/>
        <v>519.264</v>
      </c>
      <c r="M175" s="24">
        <f t="shared" si="46"/>
        <v>22.7178</v>
      </c>
      <c r="N175" s="27">
        <f t="shared" si="47"/>
        <v>418.27</v>
      </c>
      <c r="O175" s="27">
        <f t="shared" si="59"/>
        <v>0</v>
      </c>
      <c r="P175" s="27">
        <f t="shared" si="48"/>
        <v>89.5</v>
      </c>
      <c r="Q175" s="27">
        <f t="shared" si="54"/>
        <v>1108.169</v>
      </c>
      <c r="R175" s="24">
        <f t="shared" si="55"/>
        <v>0</v>
      </c>
      <c r="S175" s="24">
        <f t="shared" si="49"/>
        <v>259.63</v>
      </c>
      <c r="T175" s="24">
        <f t="shared" si="50"/>
        <v>9.74</v>
      </c>
      <c r="U175" s="27">
        <f t="shared" si="51"/>
        <v>104.57</v>
      </c>
      <c r="V175" s="27">
        <f t="shared" si="56"/>
        <v>0</v>
      </c>
      <c r="W175" s="27">
        <f t="shared" si="52"/>
        <v>89.5</v>
      </c>
      <c r="X175" s="24">
        <f t="shared" si="57"/>
        <v>463.44</v>
      </c>
      <c r="Y175" s="24">
        <f t="shared" si="53"/>
        <v>1571.609</v>
      </c>
      <c r="Z175" s="24"/>
      <c r="AD175" s="127"/>
    </row>
    <row r="176" s="9" customFormat="1" ht="20" customHeight="1" spans="1:30">
      <c r="A176" s="23">
        <f t="shared" si="43"/>
        <v>173</v>
      </c>
      <c r="B176" s="39" t="s">
        <v>416</v>
      </c>
      <c r="C176" s="25" t="s">
        <v>441</v>
      </c>
      <c r="D176" s="24" t="s">
        <v>442</v>
      </c>
      <c r="E176" s="24">
        <v>3245.4</v>
      </c>
      <c r="F176" s="24">
        <f>VLOOKUP(C176,'[1]9月'!$B:$Q,16,0)</f>
        <v>3245.4</v>
      </c>
      <c r="G176" s="24">
        <v>3245.4</v>
      </c>
      <c r="H176" s="27">
        <v>5228.42</v>
      </c>
      <c r="I176" s="27"/>
      <c r="J176" s="27">
        <v>0</v>
      </c>
      <c r="K176" s="34">
        <f t="shared" si="44"/>
        <v>58.4172</v>
      </c>
      <c r="L176" s="35">
        <f t="shared" si="45"/>
        <v>519.264</v>
      </c>
      <c r="M176" s="24">
        <f t="shared" si="46"/>
        <v>22.7178</v>
      </c>
      <c r="N176" s="27">
        <f t="shared" si="47"/>
        <v>418.27</v>
      </c>
      <c r="O176" s="27">
        <f t="shared" si="59"/>
        <v>0</v>
      </c>
      <c r="P176" s="27">
        <f t="shared" si="48"/>
        <v>0</v>
      </c>
      <c r="Q176" s="27">
        <f t="shared" si="54"/>
        <v>1018.669</v>
      </c>
      <c r="R176" s="24">
        <f t="shared" si="55"/>
        <v>0</v>
      </c>
      <c r="S176" s="24">
        <f t="shared" si="49"/>
        <v>259.63</v>
      </c>
      <c r="T176" s="24">
        <f t="shared" si="50"/>
        <v>9.74</v>
      </c>
      <c r="U176" s="27">
        <f t="shared" si="51"/>
        <v>104.57</v>
      </c>
      <c r="V176" s="27">
        <f t="shared" si="56"/>
        <v>0</v>
      </c>
      <c r="W176" s="27">
        <f t="shared" si="52"/>
        <v>0</v>
      </c>
      <c r="X176" s="24">
        <f t="shared" si="57"/>
        <v>373.94</v>
      </c>
      <c r="Y176" s="24">
        <f t="shared" si="53"/>
        <v>1392.609</v>
      </c>
      <c r="Z176" s="24"/>
      <c r="AD176" s="127"/>
    </row>
    <row r="177" s="9" customFormat="1" ht="20" customHeight="1" spans="1:30">
      <c r="A177" s="23">
        <f t="shared" si="43"/>
        <v>174</v>
      </c>
      <c r="B177" s="39" t="s">
        <v>443</v>
      </c>
      <c r="C177" s="29" t="s">
        <v>444</v>
      </c>
      <c r="D177" s="30" t="s">
        <v>445</v>
      </c>
      <c r="E177" s="24">
        <v>3245.4</v>
      </c>
      <c r="F177" s="24">
        <v>3245.4</v>
      </c>
      <c r="G177" s="24">
        <v>3245.4</v>
      </c>
      <c r="H177" s="27">
        <v>5228.42</v>
      </c>
      <c r="I177" s="27"/>
      <c r="J177" s="27">
        <v>0</v>
      </c>
      <c r="K177" s="34">
        <f t="shared" si="44"/>
        <v>58.4172</v>
      </c>
      <c r="L177" s="35">
        <f t="shared" si="45"/>
        <v>519.264</v>
      </c>
      <c r="M177" s="24">
        <f t="shared" si="46"/>
        <v>22.7178</v>
      </c>
      <c r="N177" s="27">
        <f t="shared" si="47"/>
        <v>418.27</v>
      </c>
      <c r="O177" s="27">
        <f t="shared" si="59"/>
        <v>0</v>
      </c>
      <c r="P177" s="27">
        <f t="shared" si="48"/>
        <v>0</v>
      </c>
      <c r="Q177" s="27">
        <f t="shared" si="54"/>
        <v>1018.669</v>
      </c>
      <c r="R177" s="24">
        <f t="shared" si="55"/>
        <v>0</v>
      </c>
      <c r="S177" s="24">
        <f t="shared" si="49"/>
        <v>259.63</v>
      </c>
      <c r="T177" s="24">
        <f t="shared" si="50"/>
        <v>9.74</v>
      </c>
      <c r="U177" s="27">
        <f t="shared" si="51"/>
        <v>104.57</v>
      </c>
      <c r="V177" s="27">
        <f t="shared" si="56"/>
        <v>0</v>
      </c>
      <c r="W177" s="27">
        <f t="shared" si="52"/>
        <v>0</v>
      </c>
      <c r="X177" s="24">
        <f t="shared" si="57"/>
        <v>373.94</v>
      </c>
      <c r="Y177" s="24">
        <f t="shared" si="53"/>
        <v>1392.609</v>
      </c>
      <c r="Z177" s="37"/>
      <c r="AD177" s="127"/>
    </row>
    <row r="178" s="9" customFormat="1" ht="20" customHeight="1" spans="1:30">
      <c r="A178" s="23">
        <f t="shared" si="43"/>
        <v>175</v>
      </c>
      <c r="B178" s="39" t="s">
        <v>416</v>
      </c>
      <c r="C178" s="29" t="s">
        <v>446</v>
      </c>
      <c r="D178" s="30" t="s">
        <v>447</v>
      </c>
      <c r="E178" s="24">
        <v>3245.4</v>
      </c>
      <c r="F178" s="24">
        <v>3245.4</v>
      </c>
      <c r="G178" s="24">
        <v>3245.4</v>
      </c>
      <c r="H178" s="27">
        <v>5228.42</v>
      </c>
      <c r="I178" s="27"/>
      <c r="J178" s="27">
        <v>0</v>
      </c>
      <c r="K178" s="34">
        <f t="shared" si="44"/>
        <v>58.4172</v>
      </c>
      <c r="L178" s="35">
        <f t="shared" si="45"/>
        <v>519.264</v>
      </c>
      <c r="M178" s="24">
        <f t="shared" si="46"/>
        <v>22.7178</v>
      </c>
      <c r="N178" s="27">
        <f t="shared" si="47"/>
        <v>418.27</v>
      </c>
      <c r="O178" s="27">
        <f t="shared" si="59"/>
        <v>0</v>
      </c>
      <c r="P178" s="27">
        <f t="shared" si="48"/>
        <v>0</v>
      </c>
      <c r="Q178" s="27">
        <f t="shared" si="54"/>
        <v>1018.669</v>
      </c>
      <c r="R178" s="24">
        <f t="shared" si="55"/>
        <v>0</v>
      </c>
      <c r="S178" s="24">
        <f t="shared" si="49"/>
        <v>259.63</v>
      </c>
      <c r="T178" s="24">
        <f t="shared" si="50"/>
        <v>9.74</v>
      </c>
      <c r="U178" s="27">
        <f t="shared" si="51"/>
        <v>104.57</v>
      </c>
      <c r="V178" s="27">
        <f t="shared" si="56"/>
        <v>0</v>
      </c>
      <c r="W178" s="27">
        <f t="shared" si="52"/>
        <v>0</v>
      </c>
      <c r="X178" s="24">
        <f t="shared" si="57"/>
        <v>373.94</v>
      </c>
      <c r="Y178" s="24">
        <f t="shared" si="53"/>
        <v>1392.609</v>
      </c>
      <c r="Z178" s="37"/>
      <c r="AD178" s="127"/>
    </row>
    <row r="179" s="9" customFormat="1" ht="20" customHeight="1" spans="1:30">
      <c r="A179" s="23">
        <f t="shared" si="43"/>
        <v>176</v>
      </c>
      <c r="B179" s="39" t="s">
        <v>416</v>
      </c>
      <c r="C179" s="29" t="s">
        <v>448</v>
      </c>
      <c r="D179" s="268" t="s">
        <v>449</v>
      </c>
      <c r="E179" s="24">
        <v>3245.4</v>
      </c>
      <c r="F179" s="24">
        <v>3245.4</v>
      </c>
      <c r="G179" s="24">
        <v>3245.4</v>
      </c>
      <c r="H179" s="27">
        <v>0</v>
      </c>
      <c r="I179" s="27"/>
      <c r="J179" s="27">
        <v>0</v>
      </c>
      <c r="K179" s="34">
        <f t="shared" si="44"/>
        <v>58.4172</v>
      </c>
      <c r="L179" s="35">
        <f t="shared" si="45"/>
        <v>519.264</v>
      </c>
      <c r="M179" s="24">
        <f t="shared" si="46"/>
        <v>22.7178</v>
      </c>
      <c r="N179" s="27">
        <f t="shared" si="47"/>
        <v>0</v>
      </c>
      <c r="O179" s="27">
        <f t="shared" si="59"/>
        <v>0</v>
      </c>
      <c r="P179" s="27">
        <f t="shared" si="48"/>
        <v>0</v>
      </c>
      <c r="Q179" s="27">
        <f t="shared" si="54"/>
        <v>600.399</v>
      </c>
      <c r="R179" s="24">
        <f t="shared" si="55"/>
        <v>0</v>
      </c>
      <c r="S179" s="24">
        <f t="shared" si="49"/>
        <v>259.63</v>
      </c>
      <c r="T179" s="24">
        <f t="shared" si="50"/>
        <v>9.74</v>
      </c>
      <c r="U179" s="27">
        <f t="shared" si="51"/>
        <v>0</v>
      </c>
      <c r="V179" s="27">
        <f t="shared" si="56"/>
        <v>0</v>
      </c>
      <c r="W179" s="27">
        <f t="shared" si="52"/>
        <v>0</v>
      </c>
      <c r="X179" s="24">
        <f t="shared" si="57"/>
        <v>269.37</v>
      </c>
      <c r="Y179" s="24">
        <f t="shared" si="53"/>
        <v>869.769</v>
      </c>
      <c r="Z179" s="37"/>
      <c r="AD179" s="127"/>
    </row>
    <row r="180" s="9" customFormat="1" ht="20" customHeight="1" spans="1:30">
      <c r="A180" s="23">
        <f t="shared" si="43"/>
        <v>177</v>
      </c>
      <c r="B180" s="39" t="s">
        <v>416</v>
      </c>
      <c r="C180" s="29" t="s">
        <v>450</v>
      </c>
      <c r="D180" s="28" t="s">
        <v>451</v>
      </c>
      <c r="E180" s="24">
        <v>3245.4</v>
      </c>
      <c r="F180" s="24">
        <v>3245.4</v>
      </c>
      <c r="G180" s="24">
        <v>3245.4</v>
      </c>
      <c r="H180" s="27">
        <v>5228.42</v>
      </c>
      <c r="I180" s="27"/>
      <c r="J180" s="27">
        <v>0</v>
      </c>
      <c r="K180" s="34">
        <f t="shared" si="44"/>
        <v>58.4172</v>
      </c>
      <c r="L180" s="35">
        <f t="shared" si="45"/>
        <v>519.264</v>
      </c>
      <c r="M180" s="24">
        <f t="shared" si="46"/>
        <v>22.7178</v>
      </c>
      <c r="N180" s="27">
        <f t="shared" si="47"/>
        <v>418.27</v>
      </c>
      <c r="O180" s="27">
        <f t="shared" si="59"/>
        <v>0</v>
      </c>
      <c r="P180" s="27">
        <f t="shared" si="48"/>
        <v>0</v>
      </c>
      <c r="Q180" s="27">
        <f t="shared" si="54"/>
        <v>1018.669</v>
      </c>
      <c r="R180" s="24">
        <f t="shared" si="55"/>
        <v>0</v>
      </c>
      <c r="S180" s="24">
        <f t="shared" si="49"/>
        <v>259.63</v>
      </c>
      <c r="T180" s="24">
        <f t="shared" si="50"/>
        <v>9.74</v>
      </c>
      <c r="U180" s="27">
        <f t="shared" si="51"/>
        <v>104.57</v>
      </c>
      <c r="V180" s="27">
        <f t="shared" si="56"/>
        <v>0</v>
      </c>
      <c r="W180" s="27">
        <f t="shared" si="52"/>
        <v>0</v>
      </c>
      <c r="X180" s="24">
        <f t="shared" si="57"/>
        <v>373.94</v>
      </c>
      <c r="Y180" s="24">
        <f t="shared" si="53"/>
        <v>1392.609</v>
      </c>
      <c r="Z180" s="37"/>
      <c r="AD180" s="127"/>
    </row>
    <row r="181" s="9" customFormat="1" ht="20" customHeight="1" spans="1:30">
      <c r="A181" s="23">
        <f t="shared" si="43"/>
        <v>178</v>
      </c>
      <c r="B181" s="39" t="s">
        <v>416</v>
      </c>
      <c r="C181" s="29" t="s">
        <v>452</v>
      </c>
      <c r="D181" s="28" t="s">
        <v>453</v>
      </c>
      <c r="E181" s="24">
        <v>3245.4</v>
      </c>
      <c r="F181" s="24">
        <v>3245.4</v>
      </c>
      <c r="G181" s="24">
        <v>3245.4</v>
      </c>
      <c r="H181" s="27">
        <v>5228.42</v>
      </c>
      <c r="I181" s="27"/>
      <c r="J181" s="27">
        <v>1790</v>
      </c>
      <c r="K181" s="34">
        <f t="shared" si="44"/>
        <v>58.4172</v>
      </c>
      <c r="L181" s="35">
        <f t="shared" si="45"/>
        <v>519.264</v>
      </c>
      <c r="M181" s="24">
        <f t="shared" si="46"/>
        <v>22.7178</v>
      </c>
      <c r="N181" s="27">
        <f t="shared" si="47"/>
        <v>418.27</v>
      </c>
      <c r="O181" s="27">
        <f t="shared" si="59"/>
        <v>0</v>
      </c>
      <c r="P181" s="27">
        <f t="shared" si="48"/>
        <v>89.5</v>
      </c>
      <c r="Q181" s="27">
        <f t="shared" si="54"/>
        <v>1108.169</v>
      </c>
      <c r="R181" s="24">
        <f t="shared" si="55"/>
        <v>0</v>
      </c>
      <c r="S181" s="24">
        <f t="shared" si="49"/>
        <v>259.63</v>
      </c>
      <c r="T181" s="24">
        <f t="shared" si="50"/>
        <v>9.74</v>
      </c>
      <c r="U181" s="27">
        <f t="shared" si="51"/>
        <v>104.57</v>
      </c>
      <c r="V181" s="27">
        <f t="shared" si="56"/>
        <v>0</v>
      </c>
      <c r="W181" s="27">
        <f t="shared" si="52"/>
        <v>89.5</v>
      </c>
      <c r="X181" s="24">
        <f t="shared" si="57"/>
        <v>463.44</v>
      </c>
      <c r="Y181" s="24">
        <f t="shared" si="53"/>
        <v>1571.609</v>
      </c>
      <c r="Z181" s="37"/>
      <c r="AD181" s="127"/>
    </row>
    <row r="182" s="9" customFormat="1" ht="20" customHeight="1" spans="1:30">
      <c r="A182" s="23">
        <f t="shared" si="43"/>
        <v>179</v>
      </c>
      <c r="B182" s="39" t="s">
        <v>443</v>
      </c>
      <c r="C182" s="25" t="s">
        <v>454</v>
      </c>
      <c r="D182" s="24" t="s">
        <v>455</v>
      </c>
      <c r="E182" s="24">
        <v>3245.4</v>
      </c>
      <c r="F182" s="24">
        <f>VLOOKUP(C182,'[1]9月'!$B:$Q,16,0)</f>
        <v>3245.4</v>
      </c>
      <c r="G182" s="24">
        <v>3245.4</v>
      </c>
      <c r="H182" s="27">
        <v>5228.42</v>
      </c>
      <c r="I182" s="27"/>
      <c r="J182" s="27">
        <v>1790</v>
      </c>
      <c r="K182" s="34">
        <f t="shared" si="44"/>
        <v>58.4172</v>
      </c>
      <c r="L182" s="35">
        <f t="shared" si="45"/>
        <v>519.264</v>
      </c>
      <c r="M182" s="24">
        <f t="shared" si="46"/>
        <v>22.7178</v>
      </c>
      <c r="N182" s="27">
        <f t="shared" si="47"/>
        <v>418.27</v>
      </c>
      <c r="O182" s="27">
        <f t="shared" si="59"/>
        <v>0</v>
      </c>
      <c r="P182" s="27">
        <f t="shared" si="48"/>
        <v>89.5</v>
      </c>
      <c r="Q182" s="27">
        <f t="shared" si="54"/>
        <v>1108.169</v>
      </c>
      <c r="R182" s="24">
        <f t="shared" si="55"/>
        <v>0</v>
      </c>
      <c r="S182" s="24">
        <f t="shared" si="49"/>
        <v>259.63</v>
      </c>
      <c r="T182" s="24">
        <f t="shared" si="50"/>
        <v>9.74</v>
      </c>
      <c r="U182" s="27">
        <f t="shared" si="51"/>
        <v>104.57</v>
      </c>
      <c r="V182" s="27">
        <f t="shared" si="56"/>
        <v>0</v>
      </c>
      <c r="W182" s="27">
        <f t="shared" si="52"/>
        <v>89.5</v>
      </c>
      <c r="X182" s="24">
        <f t="shared" si="57"/>
        <v>463.44</v>
      </c>
      <c r="Y182" s="24">
        <f t="shared" si="53"/>
        <v>1571.609</v>
      </c>
      <c r="Z182" s="24"/>
      <c r="AD182" s="127"/>
    </row>
    <row r="183" s="9" customFormat="1" ht="20" customHeight="1" spans="1:30">
      <c r="A183" s="23">
        <f t="shared" si="43"/>
        <v>180</v>
      </c>
      <c r="B183" s="39" t="s">
        <v>443</v>
      </c>
      <c r="C183" s="25" t="s">
        <v>456</v>
      </c>
      <c r="D183" s="24" t="s">
        <v>457</v>
      </c>
      <c r="E183" s="24">
        <v>3245.4</v>
      </c>
      <c r="F183" s="24">
        <f>VLOOKUP(C183,'[1]9月'!$B:$Q,16,0)</f>
        <v>3245.4</v>
      </c>
      <c r="G183" s="24">
        <v>3245.4</v>
      </c>
      <c r="H183" s="27">
        <v>5228.42</v>
      </c>
      <c r="I183" s="27"/>
      <c r="J183" s="27">
        <v>1790</v>
      </c>
      <c r="K183" s="34">
        <f t="shared" si="44"/>
        <v>58.4172</v>
      </c>
      <c r="L183" s="35">
        <f t="shared" si="45"/>
        <v>519.264</v>
      </c>
      <c r="M183" s="24">
        <f t="shared" si="46"/>
        <v>22.7178</v>
      </c>
      <c r="N183" s="27">
        <f t="shared" si="47"/>
        <v>418.27</v>
      </c>
      <c r="O183" s="27">
        <f t="shared" si="59"/>
        <v>0</v>
      </c>
      <c r="P183" s="27">
        <f t="shared" si="48"/>
        <v>89.5</v>
      </c>
      <c r="Q183" s="27">
        <f t="shared" si="54"/>
        <v>1108.169</v>
      </c>
      <c r="R183" s="24">
        <f t="shared" si="55"/>
        <v>0</v>
      </c>
      <c r="S183" s="24">
        <f t="shared" si="49"/>
        <v>259.63</v>
      </c>
      <c r="T183" s="24">
        <f t="shared" si="50"/>
        <v>9.74</v>
      </c>
      <c r="U183" s="27">
        <f t="shared" si="51"/>
        <v>104.57</v>
      </c>
      <c r="V183" s="27">
        <f t="shared" si="56"/>
        <v>0</v>
      </c>
      <c r="W183" s="27">
        <f t="shared" si="52"/>
        <v>89.5</v>
      </c>
      <c r="X183" s="24">
        <f t="shared" si="57"/>
        <v>463.44</v>
      </c>
      <c r="Y183" s="24">
        <f t="shared" si="53"/>
        <v>1571.609</v>
      </c>
      <c r="Z183" s="24"/>
      <c r="AD183" s="127"/>
    </row>
    <row r="184" s="9" customFormat="1" ht="20" customHeight="1" spans="1:30">
      <c r="A184" s="23">
        <f t="shared" si="43"/>
        <v>181</v>
      </c>
      <c r="B184" s="39" t="s">
        <v>443</v>
      </c>
      <c r="C184" s="25" t="s">
        <v>458</v>
      </c>
      <c r="D184" s="24" t="s">
        <v>459</v>
      </c>
      <c r="E184" s="24">
        <v>3245.4</v>
      </c>
      <c r="F184" s="24">
        <f>VLOOKUP(C184,'[1]9月'!$B:$Q,16,0)</f>
        <v>3245.4</v>
      </c>
      <c r="G184" s="24">
        <v>3245.4</v>
      </c>
      <c r="H184" s="27">
        <v>5228.42</v>
      </c>
      <c r="I184" s="27"/>
      <c r="J184" s="27">
        <v>1790</v>
      </c>
      <c r="K184" s="34">
        <f t="shared" si="44"/>
        <v>58.4172</v>
      </c>
      <c r="L184" s="35">
        <f t="shared" si="45"/>
        <v>519.264</v>
      </c>
      <c r="M184" s="24">
        <f t="shared" si="46"/>
        <v>22.7178</v>
      </c>
      <c r="N184" s="27">
        <f t="shared" si="47"/>
        <v>418.27</v>
      </c>
      <c r="O184" s="27">
        <f t="shared" si="59"/>
        <v>0</v>
      </c>
      <c r="P184" s="27">
        <f t="shared" si="48"/>
        <v>89.5</v>
      </c>
      <c r="Q184" s="27">
        <f t="shared" si="54"/>
        <v>1108.169</v>
      </c>
      <c r="R184" s="24">
        <f t="shared" si="55"/>
        <v>0</v>
      </c>
      <c r="S184" s="24">
        <f t="shared" si="49"/>
        <v>259.63</v>
      </c>
      <c r="T184" s="24">
        <f t="shared" si="50"/>
        <v>9.74</v>
      </c>
      <c r="U184" s="27">
        <f t="shared" si="51"/>
        <v>104.57</v>
      </c>
      <c r="V184" s="27">
        <f t="shared" si="56"/>
        <v>0</v>
      </c>
      <c r="W184" s="27">
        <f t="shared" si="52"/>
        <v>89.5</v>
      </c>
      <c r="X184" s="24">
        <f t="shared" si="57"/>
        <v>463.44</v>
      </c>
      <c r="Y184" s="24">
        <f t="shared" si="53"/>
        <v>1571.609</v>
      </c>
      <c r="Z184" s="24"/>
      <c r="AD184" s="127"/>
    </row>
    <row r="185" s="9" customFormat="1" ht="20" customHeight="1" spans="1:30">
      <c r="A185" s="23">
        <f t="shared" si="43"/>
        <v>182</v>
      </c>
      <c r="B185" s="39" t="s">
        <v>443</v>
      </c>
      <c r="C185" s="25" t="s">
        <v>460</v>
      </c>
      <c r="D185" s="24" t="s">
        <v>461</v>
      </c>
      <c r="E185" s="24">
        <v>3245.4</v>
      </c>
      <c r="F185" s="24">
        <f>VLOOKUP(C185,'[1]9月'!$B:$Q,16,0)</f>
        <v>3245.4</v>
      </c>
      <c r="G185" s="24">
        <v>3245.4</v>
      </c>
      <c r="H185" s="27">
        <v>5228.42</v>
      </c>
      <c r="I185" s="27"/>
      <c r="J185" s="27">
        <v>1790</v>
      </c>
      <c r="K185" s="34">
        <f t="shared" si="44"/>
        <v>58.4172</v>
      </c>
      <c r="L185" s="35">
        <f t="shared" si="45"/>
        <v>519.264</v>
      </c>
      <c r="M185" s="24">
        <f t="shared" si="46"/>
        <v>22.7178</v>
      </c>
      <c r="N185" s="27">
        <f t="shared" si="47"/>
        <v>418.27</v>
      </c>
      <c r="O185" s="27">
        <f t="shared" si="59"/>
        <v>0</v>
      </c>
      <c r="P185" s="27">
        <f t="shared" si="48"/>
        <v>89.5</v>
      </c>
      <c r="Q185" s="27">
        <f t="shared" si="54"/>
        <v>1108.169</v>
      </c>
      <c r="R185" s="24">
        <f t="shared" si="55"/>
        <v>0</v>
      </c>
      <c r="S185" s="24">
        <f t="shared" si="49"/>
        <v>259.63</v>
      </c>
      <c r="T185" s="24">
        <f t="shared" si="50"/>
        <v>9.74</v>
      </c>
      <c r="U185" s="27">
        <f t="shared" si="51"/>
        <v>104.57</v>
      </c>
      <c r="V185" s="27">
        <f t="shared" si="56"/>
        <v>0</v>
      </c>
      <c r="W185" s="27">
        <f t="shared" si="52"/>
        <v>89.5</v>
      </c>
      <c r="X185" s="24">
        <f t="shared" si="57"/>
        <v>463.44</v>
      </c>
      <c r="Y185" s="24">
        <f t="shared" si="53"/>
        <v>1571.609</v>
      </c>
      <c r="Z185" s="24"/>
      <c r="AD185" s="127"/>
    </row>
    <row r="186" s="9" customFormat="1" ht="20" customHeight="1" spans="1:30">
      <c r="A186" s="23">
        <f t="shared" si="43"/>
        <v>183</v>
      </c>
      <c r="B186" s="39" t="s">
        <v>211</v>
      </c>
      <c r="C186" s="25" t="s">
        <v>462</v>
      </c>
      <c r="D186" s="24" t="s">
        <v>463</v>
      </c>
      <c r="E186" s="24">
        <v>3245.4</v>
      </c>
      <c r="F186" s="24">
        <f>VLOOKUP(C186,'[1]9月'!$B:$Q,16,0)</f>
        <v>3245.4</v>
      </c>
      <c r="G186" s="24">
        <v>3245.4</v>
      </c>
      <c r="H186" s="27">
        <v>5228.42</v>
      </c>
      <c r="I186" s="27"/>
      <c r="J186" s="27">
        <v>1790</v>
      </c>
      <c r="K186" s="34">
        <f t="shared" si="44"/>
        <v>58.4172</v>
      </c>
      <c r="L186" s="35">
        <f t="shared" si="45"/>
        <v>519.264</v>
      </c>
      <c r="M186" s="24">
        <f t="shared" si="46"/>
        <v>22.7178</v>
      </c>
      <c r="N186" s="27">
        <f t="shared" si="47"/>
        <v>418.27</v>
      </c>
      <c r="O186" s="27">
        <f t="shared" si="59"/>
        <v>0</v>
      </c>
      <c r="P186" s="27">
        <f t="shared" si="48"/>
        <v>89.5</v>
      </c>
      <c r="Q186" s="27">
        <f t="shared" si="54"/>
        <v>1108.169</v>
      </c>
      <c r="R186" s="24">
        <f t="shared" si="55"/>
        <v>0</v>
      </c>
      <c r="S186" s="24">
        <f t="shared" si="49"/>
        <v>259.63</v>
      </c>
      <c r="T186" s="24">
        <f t="shared" si="50"/>
        <v>9.74</v>
      </c>
      <c r="U186" s="27">
        <f t="shared" si="51"/>
        <v>104.57</v>
      </c>
      <c r="V186" s="27">
        <f t="shared" si="56"/>
        <v>0</v>
      </c>
      <c r="W186" s="27">
        <f t="shared" si="52"/>
        <v>89.5</v>
      </c>
      <c r="X186" s="24">
        <f t="shared" si="57"/>
        <v>463.44</v>
      </c>
      <c r="Y186" s="24">
        <f t="shared" si="53"/>
        <v>1571.609</v>
      </c>
      <c r="Z186" s="24"/>
      <c r="AD186" s="127"/>
    </row>
    <row r="187" s="9" customFormat="1" ht="20" customHeight="1" spans="1:30">
      <c r="A187" s="23">
        <f t="shared" si="43"/>
        <v>184</v>
      </c>
      <c r="B187" s="39" t="s">
        <v>211</v>
      </c>
      <c r="C187" s="25" t="s">
        <v>464</v>
      </c>
      <c r="D187" s="24" t="s">
        <v>465</v>
      </c>
      <c r="E187" s="24">
        <v>3245.4</v>
      </c>
      <c r="F187" s="24">
        <f>VLOOKUP(C187,'[1]9月'!$B:$Q,16,0)</f>
        <v>3245.4</v>
      </c>
      <c r="G187" s="24">
        <v>3245.4</v>
      </c>
      <c r="H187" s="27">
        <v>5228.42</v>
      </c>
      <c r="I187" s="27"/>
      <c r="J187" s="27">
        <v>1790</v>
      </c>
      <c r="K187" s="34">
        <f t="shared" si="44"/>
        <v>58.4172</v>
      </c>
      <c r="L187" s="35">
        <f t="shared" si="45"/>
        <v>519.264</v>
      </c>
      <c r="M187" s="24">
        <f t="shared" si="46"/>
        <v>22.7178</v>
      </c>
      <c r="N187" s="27">
        <f t="shared" si="47"/>
        <v>418.27</v>
      </c>
      <c r="O187" s="27">
        <f t="shared" si="59"/>
        <v>0</v>
      </c>
      <c r="P187" s="27">
        <f t="shared" si="48"/>
        <v>89.5</v>
      </c>
      <c r="Q187" s="27">
        <f t="shared" si="54"/>
        <v>1108.169</v>
      </c>
      <c r="R187" s="24">
        <f t="shared" si="55"/>
        <v>0</v>
      </c>
      <c r="S187" s="24">
        <f t="shared" si="49"/>
        <v>259.63</v>
      </c>
      <c r="T187" s="24">
        <f t="shared" si="50"/>
        <v>9.74</v>
      </c>
      <c r="U187" s="27">
        <f t="shared" si="51"/>
        <v>104.57</v>
      </c>
      <c r="V187" s="27">
        <f t="shared" si="56"/>
        <v>0</v>
      </c>
      <c r="W187" s="27">
        <f t="shared" si="52"/>
        <v>89.5</v>
      </c>
      <c r="X187" s="24">
        <f t="shared" si="57"/>
        <v>463.44</v>
      </c>
      <c r="Y187" s="24">
        <f t="shared" si="53"/>
        <v>1571.609</v>
      </c>
      <c r="Z187" s="24"/>
      <c r="AD187" s="127"/>
    </row>
    <row r="188" s="9" customFormat="1" ht="20" customHeight="1" spans="1:30">
      <c r="A188" s="23">
        <f t="shared" si="43"/>
        <v>185</v>
      </c>
      <c r="B188" s="39" t="s">
        <v>211</v>
      </c>
      <c r="C188" s="25" t="s">
        <v>466</v>
      </c>
      <c r="D188" s="24" t="s">
        <v>467</v>
      </c>
      <c r="E188" s="24">
        <v>3245.4</v>
      </c>
      <c r="F188" s="24">
        <f>VLOOKUP(C188,'[1]9月'!$B:$Q,16,0)</f>
        <v>3245.4</v>
      </c>
      <c r="G188" s="24">
        <v>3245.4</v>
      </c>
      <c r="H188" s="27">
        <v>5228.42</v>
      </c>
      <c r="I188" s="27"/>
      <c r="J188" s="27">
        <v>1790</v>
      </c>
      <c r="K188" s="34">
        <f t="shared" si="44"/>
        <v>58.4172</v>
      </c>
      <c r="L188" s="35">
        <f t="shared" si="45"/>
        <v>519.264</v>
      </c>
      <c r="M188" s="24">
        <f t="shared" si="46"/>
        <v>22.7178</v>
      </c>
      <c r="N188" s="27">
        <f t="shared" si="47"/>
        <v>418.27</v>
      </c>
      <c r="O188" s="27">
        <f t="shared" si="59"/>
        <v>0</v>
      </c>
      <c r="P188" s="27">
        <f t="shared" si="48"/>
        <v>89.5</v>
      </c>
      <c r="Q188" s="27">
        <f t="shared" si="54"/>
        <v>1108.169</v>
      </c>
      <c r="R188" s="24">
        <f t="shared" si="55"/>
        <v>0</v>
      </c>
      <c r="S188" s="24">
        <f t="shared" si="49"/>
        <v>259.63</v>
      </c>
      <c r="T188" s="24">
        <f t="shared" si="50"/>
        <v>9.74</v>
      </c>
      <c r="U188" s="27">
        <f t="shared" si="51"/>
        <v>104.57</v>
      </c>
      <c r="V188" s="27">
        <f t="shared" si="56"/>
        <v>0</v>
      </c>
      <c r="W188" s="27">
        <f t="shared" si="52"/>
        <v>89.5</v>
      </c>
      <c r="X188" s="24">
        <f t="shared" si="57"/>
        <v>463.44</v>
      </c>
      <c r="Y188" s="24">
        <f t="shared" si="53"/>
        <v>1571.609</v>
      </c>
      <c r="Z188" s="24"/>
      <c r="AD188" s="127"/>
    </row>
    <row r="189" s="9" customFormat="1" ht="20" customHeight="1" spans="1:30">
      <c r="A189" s="23">
        <f t="shared" si="43"/>
        <v>186</v>
      </c>
      <c r="B189" s="39" t="s">
        <v>211</v>
      </c>
      <c r="C189" s="25" t="s">
        <v>468</v>
      </c>
      <c r="D189" s="24" t="s">
        <v>469</v>
      </c>
      <c r="E189" s="24">
        <v>3245.4</v>
      </c>
      <c r="F189" s="24">
        <f>VLOOKUP(C189,'[1]9月'!$B:$Q,16,0)</f>
        <v>3245.4</v>
      </c>
      <c r="G189" s="24">
        <v>3245.4</v>
      </c>
      <c r="H189" s="27">
        <v>5228.42</v>
      </c>
      <c r="I189" s="27"/>
      <c r="J189" s="27">
        <v>1790</v>
      </c>
      <c r="K189" s="34">
        <f t="shared" si="44"/>
        <v>58.4172</v>
      </c>
      <c r="L189" s="35">
        <f t="shared" si="45"/>
        <v>519.264</v>
      </c>
      <c r="M189" s="24">
        <f t="shared" si="46"/>
        <v>22.7178</v>
      </c>
      <c r="N189" s="27">
        <f t="shared" si="47"/>
        <v>418.27</v>
      </c>
      <c r="O189" s="27">
        <f t="shared" si="59"/>
        <v>0</v>
      </c>
      <c r="P189" s="27">
        <f t="shared" si="48"/>
        <v>89.5</v>
      </c>
      <c r="Q189" s="27">
        <f t="shared" si="54"/>
        <v>1108.169</v>
      </c>
      <c r="R189" s="24">
        <f t="shared" si="55"/>
        <v>0</v>
      </c>
      <c r="S189" s="24">
        <f t="shared" si="49"/>
        <v>259.63</v>
      </c>
      <c r="T189" s="24">
        <f t="shared" si="50"/>
        <v>9.74</v>
      </c>
      <c r="U189" s="27">
        <f t="shared" si="51"/>
        <v>104.57</v>
      </c>
      <c r="V189" s="27">
        <f t="shared" si="56"/>
        <v>0</v>
      </c>
      <c r="W189" s="27">
        <f t="shared" si="52"/>
        <v>89.5</v>
      </c>
      <c r="X189" s="24">
        <f t="shared" si="57"/>
        <v>463.44</v>
      </c>
      <c r="Y189" s="24">
        <f t="shared" si="53"/>
        <v>1571.609</v>
      </c>
      <c r="Z189" s="24"/>
      <c r="AD189" s="127"/>
    </row>
    <row r="190" s="9" customFormat="1" ht="20" customHeight="1" spans="1:30">
      <c r="A190" s="23">
        <f t="shared" si="43"/>
        <v>187</v>
      </c>
      <c r="B190" s="39" t="s">
        <v>211</v>
      </c>
      <c r="C190" s="29" t="s">
        <v>470</v>
      </c>
      <c r="D190" s="30" t="s">
        <v>471</v>
      </c>
      <c r="E190" s="24">
        <v>3245.4</v>
      </c>
      <c r="F190" s="24">
        <f>VLOOKUP(C190,'[1]9月'!$B:$Q,16,0)</f>
        <v>3245.4</v>
      </c>
      <c r="G190" s="24">
        <v>3245.4</v>
      </c>
      <c r="H190" s="27">
        <v>5228.42</v>
      </c>
      <c r="I190" s="27"/>
      <c r="J190" s="27">
        <v>1790</v>
      </c>
      <c r="K190" s="34">
        <f t="shared" si="44"/>
        <v>58.4172</v>
      </c>
      <c r="L190" s="35">
        <f t="shared" si="45"/>
        <v>519.264</v>
      </c>
      <c r="M190" s="24">
        <f t="shared" si="46"/>
        <v>22.7178</v>
      </c>
      <c r="N190" s="27">
        <f t="shared" si="47"/>
        <v>418.27</v>
      </c>
      <c r="O190" s="27">
        <f t="shared" si="59"/>
        <v>0</v>
      </c>
      <c r="P190" s="27">
        <f t="shared" si="48"/>
        <v>89.5</v>
      </c>
      <c r="Q190" s="27">
        <f t="shared" si="54"/>
        <v>1108.169</v>
      </c>
      <c r="R190" s="24">
        <f t="shared" si="55"/>
        <v>0</v>
      </c>
      <c r="S190" s="24">
        <f t="shared" si="49"/>
        <v>259.63</v>
      </c>
      <c r="T190" s="24">
        <f t="shared" si="50"/>
        <v>9.74</v>
      </c>
      <c r="U190" s="27">
        <f t="shared" si="51"/>
        <v>104.57</v>
      </c>
      <c r="V190" s="27">
        <f t="shared" si="56"/>
        <v>0</v>
      </c>
      <c r="W190" s="27">
        <f t="shared" si="52"/>
        <v>89.5</v>
      </c>
      <c r="X190" s="24">
        <f t="shared" si="57"/>
        <v>463.44</v>
      </c>
      <c r="Y190" s="24">
        <f t="shared" si="53"/>
        <v>1571.609</v>
      </c>
      <c r="Z190" s="24"/>
      <c r="AD190" s="127"/>
    </row>
    <row r="191" s="9" customFormat="1" ht="18" customHeight="1" spans="1:26">
      <c r="A191" s="23">
        <f t="shared" si="43"/>
        <v>188</v>
      </c>
      <c r="B191" s="39" t="s">
        <v>211</v>
      </c>
      <c r="C191" s="29" t="s">
        <v>472</v>
      </c>
      <c r="D191" s="30" t="s">
        <v>473</v>
      </c>
      <c r="E191" s="24">
        <v>3245.4</v>
      </c>
      <c r="F191" s="24">
        <f>VLOOKUP(C191,'[1]9月'!$B:$Q,16,0)</f>
        <v>3245.4</v>
      </c>
      <c r="G191" s="24">
        <v>3245.4</v>
      </c>
      <c r="H191" s="27">
        <v>5228.42</v>
      </c>
      <c r="I191" s="27"/>
      <c r="J191" s="27">
        <v>1790</v>
      </c>
      <c r="K191" s="34">
        <f t="shared" si="44"/>
        <v>58.4172</v>
      </c>
      <c r="L191" s="35">
        <f t="shared" si="45"/>
        <v>519.264</v>
      </c>
      <c r="M191" s="24">
        <f t="shared" si="46"/>
        <v>22.7178</v>
      </c>
      <c r="N191" s="27">
        <f t="shared" si="47"/>
        <v>418.27</v>
      </c>
      <c r="O191" s="27">
        <f t="shared" si="59"/>
        <v>0</v>
      </c>
      <c r="P191" s="27">
        <f t="shared" si="48"/>
        <v>89.5</v>
      </c>
      <c r="Q191" s="27">
        <f t="shared" si="54"/>
        <v>1108.169</v>
      </c>
      <c r="R191" s="24">
        <f t="shared" si="55"/>
        <v>0</v>
      </c>
      <c r="S191" s="24">
        <f t="shared" si="49"/>
        <v>259.63</v>
      </c>
      <c r="T191" s="24">
        <f t="shared" si="50"/>
        <v>9.74</v>
      </c>
      <c r="U191" s="27">
        <f t="shared" si="51"/>
        <v>104.57</v>
      </c>
      <c r="V191" s="27">
        <f t="shared" si="56"/>
        <v>0</v>
      </c>
      <c r="W191" s="27">
        <f t="shared" si="52"/>
        <v>89.5</v>
      </c>
      <c r="X191" s="24">
        <f t="shared" si="57"/>
        <v>463.44</v>
      </c>
      <c r="Y191" s="24">
        <f t="shared" si="53"/>
        <v>1571.609</v>
      </c>
      <c r="Z191" s="37"/>
    </row>
    <row r="192" s="9" customFormat="1" ht="18" customHeight="1" spans="1:26">
      <c r="A192" s="23">
        <f t="shared" ref="A192:A214" si="60">ROW()-3</f>
        <v>189</v>
      </c>
      <c r="B192" s="39" t="s">
        <v>211</v>
      </c>
      <c r="C192" s="29" t="s">
        <v>474</v>
      </c>
      <c r="D192" s="28" t="s">
        <v>475</v>
      </c>
      <c r="E192" s="24">
        <v>3245.4</v>
      </c>
      <c r="F192" s="24">
        <f>VLOOKUP(C192,'[1]9月'!$B:$Q,16,0)</f>
        <v>3245.4</v>
      </c>
      <c r="G192" s="24">
        <v>3245.4</v>
      </c>
      <c r="H192" s="27">
        <v>5228.42</v>
      </c>
      <c r="I192" s="27"/>
      <c r="J192" s="27">
        <v>1790</v>
      </c>
      <c r="K192" s="34">
        <f t="shared" ref="K192:K214" si="61">E192*0.018</f>
        <v>58.4172</v>
      </c>
      <c r="L192" s="35">
        <f t="shared" ref="L192:L214" si="62">F192*0.16</f>
        <v>519.264</v>
      </c>
      <c r="M192" s="24">
        <f t="shared" ref="M192:M214" si="63">G192*0.007</f>
        <v>22.7178</v>
      </c>
      <c r="N192" s="27">
        <f t="shared" ref="N192:N214" si="64">ROUND(H192*0.08,2)</f>
        <v>418.27</v>
      </c>
      <c r="O192" s="27">
        <f t="shared" si="59"/>
        <v>0</v>
      </c>
      <c r="P192" s="27">
        <f t="shared" ref="P192:P214" si="65">J192*5%</f>
        <v>89.5</v>
      </c>
      <c r="Q192" s="27">
        <f t="shared" si="54"/>
        <v>1108.169</v>
      </c>
      <c r="R192" s="24">
        <f t="shared" si="55"/>
        <v>0</v>
      </c>
      <c r="S192" s="24">
        <f t="shared" ref="S192:S214" si="66">ROUND(F192*0.08,2)</f>
        <v>259.63</v>
      </c>
      <c r="T192" s="24">
        <f t="shared" ref="T192:T214" si="67">ROUND(G192*0.003,2)</f>
        <v>9.74</v>
      </c>
      <c r="U192" s="27">
        <f t="shared" ref="U192:U214" si="68">ROUND(H192*0.02,2)</f>
        <v>104.57</v>
      </c>
      <c r="V192" s="27">
        <f t="shared" si="56"/>
        <v>0</v>
      </c>
      <c r="W192" s="27">
        <f t="shared" ref="W192:W214" si="69">J192*5%</f>
        <v>89.5</v>
      </c>
      <c r="X192" s="24">
        <f t="shared" si="57"/>
        <v>463.44</v>
      </c>
      <c r="Y192" s="24">
        <f t="shared" ref="Y192:Y214" si="70">Q192+X192</f>
        <v>1571.609</v>
      </c>
      <c r="Z192" s="37"/>
    </row>
    <row r="193" s="9" customFormat="1" ht="18" customHeight="1" spans="1:30">
      <c r="A193" s="23">
        <f t="shared" si="60"/>
        <v>190</v>
      </c>
      <c r="B193" s="39" t="s">
        <v>476</v>
      </c>
      <c r="C193" s="25" t="s">
        <v>477</v>
      </c>
      <c r="D193" s="24" t="s">
        <v>478</v>
      </c>
      <c r="E193" s="24">
        <v>3245.4</v>
      </c>
      <c r="F193" s="24">
        <f>VLOOKUP(C193,'[1]9月'!$B:$Q,16,0)</f>
        <v>3245.4</v>
      </c>
      <c r="G193" s="24">
        <v>3245.4</v>
      </c>
      <c r="H193" s="27">
        <v>5228.42</v>
      </c>
      <c r="I193" s="27"/>
      <c r="J193" s="27">
        <v>1790</v>
      </c>
      <c r="K193" s="34">
        <f t="shared" si="61"/>
        <v>58.4172</v>
      </c>
      <c r="L193" s="35">
        <f t="shared" si="62"/>
        <v>519.264</v>
      </c>
      <c r="M193" s="24">
        <f t="shared" si="63"/>
        <v>22.7178</v>
      </c>
      <c r="N193" s="27">
        <f t="shared" si="64"/>
        <v>418.27</v>
      </c>
      <c r="O193" s="27">
        <f t="shared" si="59"/>
        <v>0</v>
      </c>
      <c r="P193" s="27">
        <f t="shared" si="65"/>
        <v>89.5</v>
      </c>
      <c r="Q193" s="27">
        <f t="shared" si="54"/>
        <v>1108.169</v>
      </c>
      <c r="R193" s="24">
        <f t="shared" si="55"/>
        <v>0</v>
      </c>
      <c r="S193" s="24">
        <f t="shared" si="66"/>
        <v>259.63</v>
      </c>
      <c r="T193" s="24">
        <f t="shared" si="67"/>
        <v>9.74</v>
      </c>
      <c r="U193" s="27">
        <f t="shared" si="68"/>
        <v>104.57</v>
      </c>
      <c r="V193" s="27">
        <f t="shared" si="56"/>
        <v>0</v>
      </c>
      <c r="W193" s="27">
        <f t="shared" si="69"/>
        <v>89.5</v>
      </c>
      <c r="X193" s="24">
        <f t="shared" si="57"/>
        <v>463.44</v>
      </c>
      <c r="Y193" s="24">
        <f t="shared" si="70"/>
        <v>1571.609</v>
      </c>
      <c r="Z193" s="24"/>
      <c r="AD193" s="127"/>
    </row>
    <row r="194" s="9" customFormat="1" ht="20" customHeight="1" spans="1:30">
      <c r="A194" s="23">
        <f t="shared" si="60"/>
        <v>191</v>
      </c>
      <c r="B194" s="39" t="s">
        <v>476</v>
      </c>
      <c r="C194" s="25" t="s">
        <v>479</v>
      </c>
      <c r="D194" s="24" t="s">
        <v>480</v>
      </c>
      <c r="E194" s="24">
        <v>3245.4</v>
      </c>
      <c r="F194" s="24">
        <f>VLOOKUP(C194,'[1]9月'!$B:$Q,16,0)</f>
        <v>3245.4</v>
      </c>
      <c r="G194" s="24">
        <v>3245.4</v>
      </c>
      <c r="H194" s="27">
        <v>5228.42</v>
      </c>
      <c r="I194" s="27"/>
      <c r="J194" s="27">
        <v>1790</v>
      </c>
      <c r="K194" s="34">
        <f t="shared" si="61"/>
        <v>58.4172</v>
      </c>
      <c r="L194" s="35">
        <f t="shared" si="62"/>
        <v>519.264</v>
      </c>
      <c r="M194" s="24">
        <f t="shared" si="63"/>
        <v>22.7178</v>
      </c>
      <c r="N194" s="27">
        <f t="shared" si="64"/>
        <v>418.27</v>
      </c>
      <c r="O194" s="27">
        <f t="shared" si="59"/>
        <v>0</v>
      </c>
      <c r="P194" s="27">
        <f t="shared" si="65"/>
        <v>89.5</v>
      </c>
      <c r="Q194" s="27">
        <f t="shared" si="54"/>
        <v>1108.169</v>
      </c>
      <c r="R194" s="24">
        <f t="shared" si="55"/>
        <v>0</v>
      </c>
      <c r="S194" s="24">
        <f t="shared" si="66"/>
        <v>259.63</v>
      </c>
      <c r="T194" s="24">
        <f t="shared" si="67"/>
        <v>9.74</v>
      </c>
      <c r="U194" s="27">
        <f t="shared" si="68"/>
        <v>104.57</v>
      </c>
      <c r="V194" s="27">
        <f t="shared" si="56"/>
        <v>0</v>
      </c>
      <c r="W194" s="27">
        <f t="shared" si="69"/>
        <v>89.5</v>
      </c>
      <c r="X194" s="24">
        <f t="shared" si="57"/>
        <v>463.44</v>
      </c>
      <c r="Y194" s="24">
        <f t="shared" si="70"/>
        <v>1571.609</v>
      </c>
      <c r="Z194" s="24"/>
      <c r="AD194" s="127"/>
    </row>
    <row r="195" s="9" customFormat="1" ht="20" customHeight="1" spans="1:30">
      <c r="A195" s="23">
        <f t="shared" si="60"/>
        <v>192</v>
      </c>
      <c r="B195" s="39" t="s">
        <v>476</v>
      </c>
      <c r="C195" s="25" t="s">
        <v>481</v>
      </c>
      <c r="D195" s="24" t="s">
        <v>482</v>
      </c>
      <c r="E195" s="24">
        <v>3245.4</v>
      </c>
      <c r="F195" s="24">
        <f>VLOOKUP(C195,'[1]9月'!$B:$Q,16,0)</f>
        <v>3245.4</v>
      </c>
      <c r="G195" s="24">
        <v>3245.4</v>
      </c>
      <c r="H195" s="27">
        <v>5228.42</v>
      </c>
      <c r="I195" s="27"/>
      <c r="J195" s="27">
        <v>1790</v>
      </c>
      <c r="K195" s="34">
        <f t="shared" si="61"/>
        <v>58.4172</v>
      </c>
      <c r="L195" s="35">
        <f t="shared" si="62"/>
        <v>519.264</v>
      </c>
      <c r="M195" s="24">
        <f t="shared" si="63"/>
        <v>22.7178</v>
      </c>
      <c r="N195" s="27">
        <f t="shared" si="64"/>
        <v>418.27</v>
      </c>
      <c r="O195" s="27">
        <f t="shared" si="59"/>
        <v>0</v>
      </c>
      <c r="P195" s="27">
        <f t="shared" si="65"/>
        <v>89.5</v>
      </c>
      <c r="Q195" s="27">
        <f t="shared" si="54"/>
        <v>1108.169</v>
      </c>
      <c r="R195" s="24">
        <f t="shared" si="55"/>
        <v>0</v>
      </c>
      <c r="S195" s="24">
        <f t="shared" si="66"/>
        <v>259.63</v>
      </c>
      <c r="T195" s="24">
        <f t="shared" si="67"/>
        <v>9.74</v>
      </c>
      <c r="U195" s="27">
        <f t="shared" si="68"/>
        <v>104.57</v>
      </c>
      <c r="V195" s="27">
        <f t="shared" si="56"/>
        <v>0</v>
      </c>
      <c r="W195" s="27">
        <f t="shared" si="69"/>
        <v>89.5</v>
      </c>
      <c r="X195" s="24">
        <f t="shared" si="57"/>
        <v>463.44</v>
      </c>
      <c r="Y195" s="24">
        <f t="shared" si="70"/>
        <v>1571.609</v>
      </c>
      <c r="Z195" s="24"/>
      <c r="AD195" s="127"/>
    </row>
    <row r="196" s="9" customFormat="1" ht="20" customHeight="1" spans="1:30">
      <c r="A196" s="23">
        <f t="shared" si="60"/>
        <v>193</v>
      </c>
      <c r="B196" s="39" t="s">
        <v>476</v>
      </c>
      <c r="C196" s="25" t="s">
        <v>483</v>
      </c>
      <c r="D196" s="24" t="s">
        <v>484</v>
      </c>
      <c r="E196" s="24">
        <v>3245.4</v>
      </c>
      <c r="F196" s="24">
        <f>VLOOKUP(C196,'[1]9月'!$B:$Q,16,0)</f>
        <v>3245.4</v>
      </c>
      <c r="G196" s="24">
        <v>3245.4</v>
      </c>
      <c r="H196" s="27">
        <v>5228.42</v>
      </c>
      <c r="I196" s="27"/>
      <c r="J196" s="27">
        <v>1790</v>
      </c>
      <c r="K196" s="34">
        <f t="shared" si="61"/>
        <v>58.4172</v>
      </c>
      <c r="L196" s="35">
        <f t="shared" si="62"/>
        <v>519.264</v>
      </c>
      <c r="M196" s="24">
        <f t="shared" si="63"/>
        <v>22.7178</v>
      </c>
      <c r="N196" s="27">
        <f t="shared" si="64"/>
        <v>418.27</v>
      </c>
      <c r="O196" s="27">
        <f t="shared" si="59"/>
        <v>0</v>
      </c>
      <c r="P196" s="27">
        <f t="shared" si="65"/>
        <v>89.5</v>
      </c>
      <c r="Q196" s="27">
        <f t="shared" si="54"/>
        <v>1108.169</v>
      </c>
      <c r="R196" s="24">
        <f t="shared" si="55"/>
        <v>0</v>
      </c>
      <c r="S196" s="24">
        <f t="shared" si="66"/>
        <v>259.63</v>
      </c>
      <c r="T196" s="24">
        <f t="shared" si="67"/>
        <v>9.74</v>
      </c>
      <c r="U196" s="27">
        <f t="shared" si="68"/>
        <v>104.57</v>
      </c>
      <c r="V196" s="27">
        <f t="shared" si="56"/>
        <v>0</v>
      </c>
      <c r="W196" s="27">
        <f t="shared" si="69"/>
        <v>89.5</v>
      </c>
      <c r="X196" s="24">
        <f t="shared" si="57"/>
        <v>463.44</v>
      </c>
      <c r="Y196" s="24">
        <f t="shared" si="70"/>
        <v>1571.609</v>
      </c>
      <c r="Z196" s="24"/>
      <c r="AD196" s="127"/>
    </row>
    <row r="197" s="9" customFormat="1" ht="20" customHeight="1" spans="1:30">
      <c r="A197" s="23">
        <f t="shared" si="60"/>
        <v>194</v>
      </c>
      <c r="B197" s="39" t="s">
        <v>476</v>
      </c>
      <c r="C197" s="25" t="s">
        <v>485</v>
      </c>
      <c r="D197" s="24" t="s">
        <v>486</v>
      </c>
      <c r="E197" s="24">
        <v>3245.4</v>
      </c>
      <c r="F197" s="24">
        <f>VLOOKUP(C197,'[1]9月'!$B:$Q,16,0)</f>
        <v>3245.4</v>
      </c>
      <c r="G197" s="24">
        <v>3245.4</v>
      </c>
      <c r="H197" s="27">
        <v>5228.42</v>
      </c>
      <c r="I197" s="27"/>
      <c r="J197" s="27">
        <v>1790</v>
      </c>
      <c r="K197" s="34">
        <f t="shared" si="61"/>
        <v>58.4172</v>
      </c>
      <c r="L197" s="35">
        <f t="shared" si="62"/>
        <v>519.264</v>
      </c>
      <c r="M197" s="24">
        <f t="shared" si="63"/>
        <v>22.7178</v>
      </c>
      <c r="N197" s="27">
        <f t="shared" si="64"/>
        <v>418.27</v>
      </c>
      <c r="O197" s="27">
        <f t="shared" si="59"/>
        <v>0</v>
      </c>
      <c r="P197" s="27">
        <f t="shared" si="65"/>
        <v>89.5</v>
      </c>
      <c r="Q197" s="27">
        <f t="shared" ref="Q197:Q260" si="71">SUM(K197:P197)</f>
        <v>1108.169</v>
      </c>
      <c r="R197" s="24">
        <f t="shared" ref="R197:R260" si="72">E197*0</f>
        <v>0</v>
      </c>
      <c r="S197" s="24">
        <f t="shared" si="66"/>
        <v>259.63</v>
      </c>
      <c r="T197" s="24">
        <f t="shared" si="67"/>
        <v>9.74</v>
      </c>
      <c r="U197" s="27">
        <f t="shared" si="68"/>
        <v>104.57</v>
      </c>
      <c r="V197" s="27">
        <f t="shared" ref="V197:V260" si="73">I197*50%</f>
        <v>0</v>
      </c>
      <c r="W197" s="27">
        <f t="shared" si="69"/>
        <v>89.5</v>
      </c>
      <c r="X197" s="24">
        <f t="shared" ref="X197:X260" si="74">SUM(R197:W197)</f>
        <v>463.44</v>
      </c>
      <c r="Y197" s="24">
        <f t="shared" si="70"/>
        <v>1571.609</v>
      </c>
      <c r="Z197" s="24"/>
      <c r="AD197" s="127"/>
    </row>
    <row r="198" s="9" customFormat="1" ht="20" customHeight="1" spans="1:30">
      <c r="A198" s="23">
        <f t="shared" si="60"/>
        <v>195</v>
      </c>
      <c r="B198" s="39" t="s">
        <v>476</v>
      </c>
      <c r="C198" s="25" t="s">
        <v>487</v>
      </c>
      <c r="D198" s="24" t="s">
        <v>488</v>
      </c>
      <c r="E198" s="24">
        <v>3245.4</v>
      </c>
      <c r="F198" s="24">
        <f>VLOOKUP(C198,'[1]9月'!$B:$Q,16,0)</f>
        <v>3245.4</v>
      </c>
      <c r="G198" s="24">
        <v>3245.4</v>
      </c>
      <c r="H198" s="27">
        <v>5228.42</v>
      </c>
      <c r="I198" s="27"/>
      <c r="J198" s="27">
        <v>1790</v>
      </c>
      <c r="K198" s="34">
        <f t="shared" si="61"/>
        <v>58.4172</v>
      </c>
      <c r="L198" s="35">
        <f t="shared" si="62"/>
        <v>519.264</v>
      </c>
      <c r="M198" s="24">
        <f t="shared" si="63"/>
        <v>22.7178</v>
      </c>
      <c r="N198" s="27">
        <f t="shared" si="64"/>
        <v>418.27</v>
      </c>
      <c r="O198" s="27">
        <f t="shared" si="59"/>
        <v>0</v>
      </c>
      <c r="P198" s="27">
        <f t="shared" si="65"/>
        <v>89.5</v>
      </c>
      <c r="Q198" s="27">
        <f t="shared" si="71"/>
        <v>1108.169</v>
      </c>
      <c r="R198" s="24">
        <f t="shared" si="72"/>
        <v>0</v>
      </c>
      <c r="S198" s="24">
        <f t="shared" si="66"/>
        <v>259.63</v>
      </c>
      <c r="T198" s="24">
        <f t="shared" si="67"/>
        <v>9.74</v>
      </c>
      <c r="U198" s="27">
        <f t="shared" si="68"/>
        <v>104.57</v>
      </c>
      <c r="V198" s="27">
        <f t="shared" si="73"/>
        <v>0</v>
      </c>
      <c r="W198" s="27">
        <f t="shared" si="69"/>
        <v>89.5</v>
      </c>
      <c r="X198" s="24">
        <f t="shared" si="74"/>
        <v>463.44</v>
      </c>
      <c r="Y198" s="24">
        <f t="shared" si="70"/>
        <v>1571.609</v>
      </c>
      <c r="Z198" s="24"/>
      <c r="AD198" s="127"/>
    </row>
    <row r="199" s="9" customFormat="1" ht="20" customHeight="1" spans="1:30">
      <c r="A199" s="23">
        <f t="shared" si="60"/>
        <v>196</v>
      </c>
      <c r="B199" s="39" t="s">
        <v>476</v>
      </c>
      <c r="C199" s="25" t="s">
        <v>489</v>
      </c>
      <c r="D199" s="24" t="s">
        <v>490</v>
      </c>
      <c r="E199" s="24">
        <v>3245.4</v>
      </c>
      <c r="F199" s="24">
        <f>VLOOKUP(C199,'[1]9月'!$B:$Q,16,0)</f>
        <v>3245.4</v>
      </c>
      <c r="G199" s="24">
        <v>3245.4</v>
      </c>
      <c r="H199" s="27">
        <v>5228.42</v>
      </c>
      <c r="I199" s="27"/>
      <c r="J199" s="27">
        <v>1790</v>
      </c>
      <c r="K199" s="34">
        <f t="shared" si="61"/>
        <v>58.4172</v>
      </c>
      <c r="L199" s="35">
        <f t="shared" si="62"/>
        <v>519.264</v>
      </c>
      <c r="M199" s="24">
        <f t="shared" si="63"/>
        <v>22.7178</v>
      </c>
      <c r="N199" s="27">
        <f t="shared" si="64"/>
        <v>418.27</v>
      </c>
      <c r="O199" s="27">
        <f t="shared" si="59"/>
        <v>0</v>
      </c>
      <c r="P199" s="27">
        <f t="shared" si="65"/>
        <v>89.5</v>
      </c>
      <c r="Q199" s="27">
        <f t="shared" si="71"/>
        <v>1108.169</v>
      </c>
      <c r="R199" s="24">
        <f t="shared" si="72"/>
        <v>0</v>
      </c>
      <c r="S199" s="24">
        <f t="shared" si="66"/>
        <v>259.63</v>
      </c>
      <c r="T199" s="24">
        <f t="shared" si="67"/>
        <v>9.74</v>
      </c>
      <c r="U199" s="27">
        <f t="shared" si="68"/>
        <v>104.57</v>
      </c>
      <c r="V199" s="27">
        <f t="shared" si="73"/>
        <v>0</v>
      </c>
      <c r="W199" s="27">
        <f t="shared" si="69"/>
        <v>89.5</v>
      </c>
      <c r="X199" s="24">
        <f t="shared" si="74"/>
        <v>463.44</v>
      </c>
      <c r="Y199" s="24">
        <f t="shared" si="70"/>
        <v>1571.609</v>
      </c>
      <c r="Z199" s="24"/>
      <c r="AD199" s="127"/>
    </row>
    <row r="200" s="9" customFormat="1" ht="20" customHeight="1" spans="1:30">
      <c r="A200" s="23">
        <f t="shared" si="60"/>
        <v>197</v>
      </c>
      <c r="B200" s="39" t="s">
        <v>476</v>
      </c>
      <c r="C200" s="25" t="s">
        <v>491</v>
      </c>
      <c r="D200" s="24" t="s">
        <v>492</v>
      </c>
      <c r="E200" s="24">
        <v>3245.4</v>
      </c>
      <c r="F200" s="24">
        <f>VLOOKUP(C200,'[1]9月'!$B:$Q,16,0)</f>
        <v>3245.4</v>
      </c>
      <c r="G200" s="24">
        <v>3245.4</v>
      </c>
      <c r="H200" s="27">
        <v>5228.42</v>
      </c>
      <c r="I200" s="27"/>
      <c r="J200" s="27">
        <v>1790</v>
      </c>
      <c r="K200" s="34">
        <f t="shared" si="61"/>
        <v>58.4172</v>
      </c>
      <c r="L200" s="35">
        <f t="shared" si="62"/>
        <v>519.264</v>
      </c>
      <c r="M200" s="24">
        <f t="shared" si="63"/>
        <v>22.7178</v>
      </c>
      <c r="N200" s="27">
        <f t="shared" si="64"/>
        <v>418.27</v>
      </c>
      <c r="O200" s="27">
        <f t="shared" si="59"/>
        <v>0</v>
      </c>
      <c r="P200" s="27">
        <f t="shared" si="65"/>
        <v>89.5</v>
      </c>
      <c r="Q200" s="27">
        <f t="shared" si="71"/>
        <v>1108.169</v>
      </c>
      <c r="R200" s="24">
        <f t="shared" si="72"/>
        <v>0</v>
      </c>
      <c r="S200" s="24">
        <f t="shared" si="66"/>
        <v>259.63</v>
      </c>
      <c r="T200" s="24">
        <f t="shared" si="67"/>
        <v>9.74</v>
      </c>
      <c r="U200" s="27">
        <f t="shared" si="68"/>
        <v>104.57</v>
      </c>
      <c r="V200" s="27">
        <f t="shared" si="73"/>
        <v>0</v>
      </c>
      <c r="W200" s="27">
        <f t="shared" si="69"/>
        <v>89.5</v>
      </c>
      <c r="X200" s="24">
        <f t="shared" si="74"/>
        <v>463.44</v>
      </c>
      <c r="Y200" s="24">
        <f t="shared" si="70"/>
        <v>1571.609</v>
      </c>
      <c r="Z200" s="24"/>
      <c r="AD200" s="127"/>
    </row>
    <row r="201" s="9" customFormat="1" ht="20" customHeight="1" spans="1:30">
      <c r="A201" s="23">
        <f t="shared" si="60"/>
        <v>198</v>
      </c>
      <c r="B201" s="39" t="s">
        <v>476</v>
      </c>
      <c r="C201" s="25" t="s">
        <v>493</v>
      </c>
      <c r="D201" s="24" t="s">
        <v>494</v>
      </c>
      <c r="E201" s="24">
        <v>3245.4</v>
      </c>
      <c r="F201" s="24">
        <f>VLOOKUP(C201,'[1]9月'!$B:$Q,16,0)</f>
        <v>3245.4</v>
      </c>
      <c r="G201" s="24">
        <v>3245.4</v>
      </c>
      <c r="H201" s="27">
        <v>5228.42</v>
      </c>
      <c r="I201" s="27"/>
      <c r="J201" s="27">
        <v>1790</v>
      </c>
      <c r="K201" s="34">
        <f t="shared" si="61"/>
        <v>58.4172</v>
      </c>
      <c r="L201" s="35">
        <f t="shared" si="62"/>
        <v>519.264</v>
      </c>
      <c r="M201" s="24">
        <f t="shared" si="63"/>
        <v>22.7178</v>
      </c>
      <c r="N201" s="27">
        <f t="shared" si="64"/>
        <v>418.27</v>
      </c>
      <c r="O201" s="27">
        <f t="shared" si="59"/>
        <v>0</v>
      </c>
      <c r="P201" s="27">
        <f t="shared" si="65"/>
        <v>89.5</v>
      </c>
      <c r="Q201" s="27">
        <f t="shared" si="71"/>
        <v>1108.169</v>
      </c>
      <c r="R201" s="24">
        <f t="shared" si="72"/>
        <v>0</v>
      </c>
      <c r="S201" s="24">
        <f t="shared" si="66"/>
        <v>259.63</v>
      </c>
      <c r="T201" s="24">
        <f t="shared" si="67"/>
        <v>9.74</v>
      </c>
      <c r="U201" s="27">
        <f t="shared" si="68"/>
        <v>104.57</v>
      </c>
      <c r="V201" s="27">
        <f t="shared" si="73"/>
        <v>0</v>
      </c>
      <c r="W201" s="27">
        <f t="shared" si="69"/>
        <v>89.5</v>
      </c>
      <c r="X201" s="24">
        <f t="shared" si="74"/>
        <v>463.44</v>
      </c>
      <c r="Y201" s="24">
        <f t="shared" si="70"/>
        <v>1571.609</v>
      </c>
      <c r="Z201" s="24"/>
      <c r="AD201" s="127"/>
    </row>
    <row r="202" s="9" customFormat="1" ht="20" customHeight="1" spans="1:30">
      <c r="A202" s="23">
        <f t="shared" si="60"/>
        <v>199</v>
      </c>
      <c r="B202" s="39" t="s">
        <v>476</v>
      </c>
      <c r="C202" s="25" t="s">
        <v>495</v>
      </c>
      <c r="D202" s="24" t="s">
        <v>496</v>
      </c>
      <c r="E202" s="24">
        <v>3245.4</v>
      </c>
      <c r="F202" s="24">
        <f>VLOOKUP(C202,'[1]9月'!$B:$Q,16,0)</f>
        <v>3245.4</v>
      </c>
      <c r="G202" s="24">
        <v>3245.4</v>
      </c>
      <c r="H202" s="27">
        <v>5228.42</v>
      </c>
      <c r="I202" s="27"/>
      <c r="J202" s="27">
        <v>1790</v>
      </c>
      <c r="K202" s="34">
        <f t="shared" si="61"/>
        <v>58.4172</v>
      </c>
      <c r="L202" s="35">
        <f t="shared" si="62"/>
        <v>519.264</v>
      </c>
      <c r="M202" s="24">
        <f t="shared" si="63"/>
        <v>22.7178</v>
      </c>
      <c r="N202" s="27">
        <f t="shared" si="64"/>
        <v>418.27</v>
      </c>
      <c r="O202" s="27">
        <f t="shared" si="59"/>
        <v>0</v>
      </c>
      <c r="P202" s="27">
        <f t="shared" si="65"/>
        <v>89.5</v>
      </c>
      <c r="Q202" s="27">
        <f t="shared" si="71"/>
        <v>1108.169</v>
      </c>
      <c r="R202" s="24">
        <f t="shared" si="72"/>
        <v>0</v>
      </c>
      <c r="S202" s="24">
        <f t="shared" si="66"/>
        <v>259.63</v>
      </c>
      <c r="T202" s="24">
        <f t="shared" si="67"/>
        <v>9.74</v>
      </c>
      <c r="U202" s="27">
        <f t="shared" si="68"/>
        <v>104.57</v>
      </c>
      <c r="V202" s="27">
        <f t="shared" si="73"/>
        <v>0</v>
      </c>
      <c r="W202" s="27">
        <f t="shared" si="69"/>
        <v>89.5</v>
      </c>
      <c r="X202" s="24">
        <f t="shared" si="74"/>
        <v>463.44</v>
      </c>
      <c r="Y202" s="24">
        <f t="shared" si="70"/>
        <v>1571.609</v>
      </c>
      <c r="Z202" s="24"/>
      <c r="AD202" s="127"/>
    </row>
    <row r="203" s="9" customFormat="1" ht="20" customHeight="1" spans="1:30">
      <c r="A203" s="23">
        <f t="shared" si="60"/>
        <v>200</v>
      </c>
      <c r="B203" s="39" t="s">
        <v>476</v>
      </c>
      <c r="C203" s="25" t="s">
        <v>497</v>
      </c>
      <c r="D203" s="24" t="s">
        <v>498</v>
      </c>
      <c r="E203" s="24">
        <v>3245.4</v>
      </c>
      <c r="F203" s="24">
        <f>VLOOKUP(C203,'[1]9月'!$B:$Q,16,0)</f>
        <v>3245.4</v>
      </c>
      <c r="G203" s="24">
        <v>3245.4</v>
      </c>
      <c r="H203" s="27">
        <v>5228.42</v>
      </c>
      <c r="I203" s="27"/>
      <c r="J203" s="27">
        <v>1790</v>
      </c>
      <c r="K203" s="34">
        <f t="shared" si="61"/>
        <v>58.4172</v>
      </c>
      <c r="L203" s="35">
        <f t="shared" si="62"/>
        <v>519.264</v>
      </c>
      <c r="M203" s="24">
        <f t="shared" si="63"/>
        <v>22.7178</v>
      </c>
      <c r="N203" s="27">
        <f t="shared" si="64"/>
        <v>418.27</v>
      </c>
      <c r="O203" s="27">
        <f t="shared" si="59"/>
        <v>0</v>
      </c>
      <c r="P203" s="27">
        <f t="shared" si="65"/>
        <v>89.5</v>
      </c>
      <c r="Q203" s="27">
        <f t="shared" si="71"/>
        <v>1108.169</v>
      </c>
      <c r="R203" s="24">
        <f t="shared" si="72"/>
        <v>0</v>
      </c>
      <c r="S203" s="24">
        <f t="shared" si="66"/>
        <v>259.63</v>
      </c>
      <c r="T203" s="24">
        <f t="shared" si="67"/>
        <v>9.74</v>
      </c>
      <c r="U203" s="27">
        <f t="shared" si="68"/>
        <v>104.57</v>
      </c>
      <c r="V203" s="27">
        <f t="shared" si="73"/>
        <v>0</v>
      </c>
      <c r="W203" s="27">
        <f t="shared" si="69"/>
        <v>89.5</v>
      </c>
      <c r="X203" s="24">
        <f t="shared" si="74"/>
        <v>463.44</v>
      </c>
      <c r="Y203" s="24">
        <f t="shared" si="70"/>
        <v>1571.609</v>
      </c>
      <c r="Z203" s="24"/>
      <c r="AD203" s="127"/>
    </row>
    <row r="204" s="9" customFormat="1" ht="20" customHeight="1" spans="1:30">
      <c r="A204" s="23">
        <f t="shared" si="60"/>
        <v>201</v>
      </c>
      <c r="B204" s="39" t="s">
        <v>476</v>
      </c>
      <c r="C204" s="25" t="s">
        <v>499</v>
      </c>
      <c r="D204" s="24" t="s">
        <v>500</v>
      </c>
      <c r="E204" s="24">
        <v>3245.4</v>
      </c>
      <c r="F204" s="24">
        <f>VLOOKUP(C204,'[1]9月'!$B:$Q,16,0)</f>
        <v>3245.4</v>
      </c>
      <c r="G204" s="24">
        <v>3245.4</v>
      </c>
      <c r="H204" s="27">
        <v>5228.42</v>
      </c>
      <c r="I204" s="27"/>
      <c r="J204" s="27">
        <v>1790</v>
      </c>
      <c r="K204" s="34">
        <f t="shared" si="61"/>
        <v>58.4172</v>
      </c>
      <c r="L204" s="35">
        <f t="shared" si="62"/>
        <v>519.264</v>
      </c>
      <c r="M204" s="24">
        <f t="shared" si="63"/>
        <v>22.7178</v>
      </c>
      <c r="N204" s="27">
        <f t="shared" si="64"/>
        <v>418.27</v>
      </c>
      <c r="O204" s="27">
        <f t="shared" si="59"/>
        <v>0</v>
      </c>
      <c r="P204" s="27">
        <f t="shared" si="65"/>
        <v>89.5</v>
      </c>
      <c r="Q204" s="27">
        <f t="shared" si="71"/>
        <v>1108.169</v>
      </c>
      <c r="R204" s="24">
        <f t="shared" si="72"/>
        <v>0</v>
      </c>
      <c r="S204" s="24">
        <f t="shared" si="66"/>
        <v>259.63</v>
      </c>
      <c r="T204" s="24">
        <f t="shared" si="67"/>
        <v>9.74</v>
      </c>
      <c r="U204" s="27">
        <f t="shared" si="68"/>
        <v>104.57</v>
      </c>
      <c r="V204" s="27">
        <f t="shared" si="73"/>
        <v>0</v>
      </c>
      <c r="W204" s="27">
        <f t="shared" si="69"/>
        <v>89.5</v>
      </c>
      <c r="X204" s="24">
        <f t="shared" si="74"/>
        <v>463.44</v>
      </c>
      <c r="Y204" s="24">
        <f t="shared" si="70"/>
        <v>1571.609</v>
      </c>
      <c r="Z204" s="24"/>
      <c r="AD204" s="127"/>
    </row>
    <row r="205" s="9" customFormat="1" ht="20" customHeight="1" spans="1:30">
      <c r="A205" s="23">
        <f t="shared" si="60"/>
        <v>202</v>
      </c>
      <c r="B205" s="39" t="s">
        <v>476</v>
      </c>
      <c r="C205" s="25" t="s">
        <v>501</v>
      </c>
      <c r="D205" s="24" t="s">
        <v>502</v>
      </c>
      <c r="E205" s="24">
        <v>3245.4</v>
      </c>
      <c r="F205" s="24">
        <f>VLOOKUP(C205,'[1]9月'!$B:$Q,16,0)</f>
        <v>3245.4</v>
      </c>
      <c r="G205" s="24">
        <v>3245.4</v>
      </c>
      <c r="H205" s="27">
        <v>5228.42</v>
      </c>
      <c r="I205" s="27"/>
      <c r="J205" s="27">
        <v>1790</v>
      </c>
      <c r="K205" s="34">
        <f t="shared" si="61"/>
        <v>58.4172</v>
      </c>
      <c r="L205" s="35">
        <f t="shared" si="62"/>
        <v>519.264</v>
      </c>
      <c r="M205" s="24">
        <f t="shared" si="63"/>
        <v>22.7178</v>
      </c>
      <c r="N205" s="27">
        <f t="shared" si="64"/>
        <v>418.27</v>
      </c>
      <c r="O205" s="27">
        <f t="shared" si="59"/>
        <v>0</v>
      </c>
      <c r="P205" s="27">
        <f t="shared" si="65"/>
        <v>89.5</v>
      </c>
      <c r="Q205" s="27">
        <f t="shared" si="71"/>
        <v>1108.169</v>
      </c>
      <c r="R205" s="24">
        <f t="shared" si="72"/>
        <v>0</v>
      </c>
      <c r="S205" s="24">
        <f t="shared" si="66"/>
        <v>259.63</v>
      </c>
      <c r="T205" s="24">
        <f t="shared" si="67"/>
        <v>9.74</v>
      </c>
      <c r="U205" s="27">
        <f t="shared" si="68"/>
        <v>104.57</v>
      </c>
      <c r="V205" s="27">
        <f t="shared" si="73"/>
        <v>0</v>
      </c>
      <c r="W205" s="27">
        <f t="shared" si="69"/>
        <v>89.5</v>
      </c>
      <c r="X205" s="24">
        <f t="shared" si="74"/>
        <v>463.44</v>
      </c>
      <c r="Y205" s="24">
        <f t="shared" si="70"/>
        <v>1571.609</v>
      </c>
      <c r="Z205" s="24"/>
      <c r="AD205" s="127"/>
    </row>
    <row r="206" s="9" customFormat="1" ht="20" customHeight="1" spans="1:30">
      <c r="A206" s="23">
        <f t="shared" si="60"/>
        <v>203</v>
      </c>
      <c r="B206" s="39" t="s">
        <v>476</v>
      </c>
      <c r="C206" s="25" t="s">
        <v>503</v>
      </c>
      <c r="D206" s="24" t="s">
        <v>504</v>
      </c>
      <c r="E206" s="24">
        <v>3245.4</v>
      </c>
      <c r="F206" s="24">
        <f>VLOOKUP(C206,'[1]9月'!$B:$Q,16,0)</f>
        <v>3245.4</v>
      </c>
      <c r="G206" s="24">
        <v>3245.4</v>
      </c>
      <c r="H206" s="27">
        <v>5228.42</v>
      </c>
      <c r="I206" s="27"/>
      <c r="J206" s="27">
        <v>1790</v>
      </c>
      <c r="K206" s="34">
        <f t="shared" si="61"/>
        <v>58.4172</v>
      </c>
      <c r="L206" s="35">
        <f t="shared" si="62"/>
        <v>519.264</v>
      </c>
      <c r="M206" s="24">
        <f t="shared" si="63"/>
        <v>22.7178</v>
      </c>
      <c r="N206" s="27">
        <f t="shared" si="64"/>
        <v>418.27</v>
      </c>
      <c r="O206" s="27">
        <f t="shared" si="59"/>
        <v>0</v>
      </c>
      <c r="P206" s="27">
        <f t="shared" si="65"/>
        <v>89.5</v>
      </c>
      <c r="Q206" s="27">
        <f t="shared" si="71"/>
        <v>1108.169</v>
      </c>
      <c r="R206" s="24">
        <f t="shared" si="72"/>
        <v>0</v>
      </c>
      <c r="S206" s="24">
        <f t="shared" si="66"/>
        <v>259.63</v>
      </c>
      <c r="T206" s="24">
        <f t="shared" si="67"/>
        <v>9.74</v>
      </c>
      <c r="U206" s="27">
        <f t="shared" si="68"/>
        <v>104.57</v>
      </c>
      <c r="V206" s="27">
        <f t="shared" si="73"/>
        <v>0</v>
      </c>
      <c r="W206" s="27">
        <f t="shared" si="69"/>
        <v>89.5</v>
      </c>
      <c r="X206" s="24">
        <f t="shared" si="74"/>
        <v>463.44</v>
      </c>
      <c r="Y206" s="24">
        <f t="shared" si="70"/>
        <v>1571.609</v>
      </c>
      <c r="Z206" s="24"/>
      <c r="AD206" s="127"/>
    </row>
    <row r="207" s="9" customFormat="1" ht="20" customHeight="1" spans="1:30">
      <c r="A207" s="23">
        <f t="shared" si="60"/>
        <v>204</v>
      </c>
      <c r="B207" s="39" t="s">
        <v>476</v>
      </c>
      <c r="C207" s="25" t="s">
        <v>505</v>
      </c>
      <c r="D207" s="24" t="s">
        <v>506</v>
      </c>
      <c r="E207" s="24">
        <v>3245.4</v>
      </c>
      <c r="F207" s="24">
        <f>VLOOKUP(C207,'[1]9月'!$B:$Q,16,0)</f>
        <v>3245.4</v>
      </c>
      <c r="G207" s="24">
        <v>3245.4</v>
      </c>
      <c r="H207" s="27">
        <v>5228.42</v>
      </c>
      <c r="I207" s="27"/>
      <c r="J207" s="27">
        <v>1790</v>
      </c>
      <c r="K207" s="34">
        <f t="shared" si="61"/>
        <v>58.4172</v>
      </c>
      <c r="L207" s="35">
        <f t="shared" si="62"/>
        <v>519.264</v>
      </c>
      <c r="M207" s="24">
        <f t="shared" si="63"/>
        <v>22.7178</v>
      </c>
      <c r="N207" s="27">
        <f t="shared" si="64"/>
        <v>418.27</v>
      </c>
      <c r="O207" s="27">
        <f t="shared" si="59"/>
        <v>0</v>
      </c>
      <c r="P207" s="27">
        <f t="shared" si="65"/>
        <v>89.5</v>
      </c>
      <c r="Q207" s="27">
        <f t="shared" si="71"/>
        <v>1108.169</v>
      </c>
      <c r="R207" s="24">
        <f t="shared" si="72"/>
        <v>0</v>
      </c>
      <c r="S207" s="24">
        <f t="shared" si="66"/>
        <v>259.63</v>
      </c>
      <c r="T207" s="24">
        <f t="shared" si="67"/>
        <v>9.74</v>
      </c>
      <c r="U207" s="27">
        <f t="shared" si="68"/>
        <v>104.57</v>
      </c>
      <c r="V207" s="27">
        <f t="shared" si="73"/>
        <v>0</v>
      </c>
      <c r="W207" s="27">
        <f t="shared" si="69"/>
        <v>89.5</v>
      </c>
      <c r="X207" s="24">
        <f t="shared" si="74"/>
        <v>463.44</v>
      </c>
      <c r="Y207" s="24">
        <f t="shared" si="70"/>
        <v>1571.609</v>
      </c>
      <c r="Z207" s="24"/>
      <c r="AD207" s="127"/>
    </row>
    <row r="208" s="9" customFormat="1" ht="20" customHeight="1" spans="1:30">
      <c r="A208" s="23">
        <f t="shared" si="60"/>
        <v>205</v>
      </c>
      <c r="B208" s="39" t="s">
        <v>476</v>
      </c>
      <c r="C208" s="25" t="s">
        <v>507</v>
      </c>
      <c r="D208" s="24" t="s">
        <v>508</v>
      </c>
      <c r="E208" s="24">
        <v>3245.4</v>
      </c>
      <c r="F208" s="24">
        <f>VLOOKUP(C208,'[1]9月'!$B:$Q,16,0)</f>
        <v>3245.4</v>
      </c>
      <c r="G208" s="24">
        <v>3245.4</v>
      </c>
      <c r="H208" s="27">
        <v>5228.42</v>
      </c>
      <c r="I208" s="27"/>
      <c r="J208" s="27">
        <v>1790</v>
      </c>
      <c r="K208" s="34">
        <f t="shared" si="61"/>
        <v>58.4172</v>
      </c>
      <c r="L208" s="35">
        <f t="shared" si="62"/>
        <v>519.264</v>
      </c>
      <c r="M208" s="24">
        <f t="shared" si="63"/>
        <v>22.7178</v>
      </c>
      <c r="N208" s="27">
        <f t="shared" si="64"/>
        <v>418.27</v>
      </c>
      <c r="O208" s="27">
        <f t="shared" si="59"/>
        <v>0</v>
      </c>
      <c r="P208" s="27">
        <f t="shared" si="65"/>
        <v>89.5</v>
      </c>
      <c r="Q208" s="27">
        <f t="shared" si="71"/>
        <v>1108.169</v>
      </c>
      <c r="R208" s="24">
        <f t="shared" si="72"/>
        <v>0</v>
      </c>
      <c r="S208" s="24">
        <f t="shared" si="66"/>
        <v>259.63</v>
      </c>
      <c r="T208" s="24">
        <f t="shared" si="67"/>
        <v>9.74</v>
      </c>
      <c r="U208" s="27">
        <f t="shared" si="68"/>
        <v>104.57</v>
      </c>
      <c r="V208" s="27">
        <f t="shared" si="73"/>
        <v>0</v>
      </c>
      <c r="W208" s="27">
        <f t="shared" si="69"/>
        <v>89.5</v>
      </c>
      <c r="X208" s="24">
        <f t="shared" si="74"/>
        <v>463.44</v>
      </c>
      <c r="Y208" s="24">
        <f t="shared" si="70"/>
        <v>1571.609</v>
      </c>
      <c r="Z208" s="24"/>
      <c r="AD208" s="127"/>
    </row>
    <row r="209" s="9" customFormat="1" ht="20" customHeight="1" spans="1:30">
      <c r="A209" s="23">
        <f t="shared" si="60"/>
        <v>206</v>
      </c>
      <c r="B209" s="39" t="s">
        <v>476</v>
      </c>
      <c r="C209" s="25" t="s">
        <v>509</v>
      </c>
      <c r="D209" s="24" t="s">
        <v>510</v>
      </c>
      <c r="E209" s="24">
        <v>3245.4</v>
      </c>
      <c r="F209" s="24">
        <f>VLOOKUP(C209,'[1]9月'!$B:$Q,16,0)</f>
        <v>3245.4</v>
      </c>
      <c r="G209" s="24">
        <v>3245.4</v>
      </c>
      <c r="H209" s="27">
        <v>5228.42</v>
      </c>
      <c r="I209" s="27"/>
      <c r="J209" s="27">
        <v>1790</v>
      </c>
      <c r="K209" s="34">
        <f t="shared" si="61"/>
        <v>58.4172</v>
      </c>
      <c r="L209" s="35">
        <f t="shared" si="62"/>
        <v>519.264</v>
      </c>
      <c r="M209" s="24">
        <f t="shared" si="63"/>
        <v>22.7178</v>
      </c>
      <c r="N209" s="27">
        <f t="shared" si="64"/>
        <v>418.27</v>
      </c>
      <c r="O209" s="27">
        <f t="shared" si="59"/>
        <v>0</v>
      </c>
      <c r="P209" s="27">
        <f t="shared" si="65"/>
        <v>89.5</v>
      </c>
      <c r="Q209" s="27">
        <f t="shared" si="71"/>
        <v>1108.169</v>
      </c>
      <c r="R209" s="24">
        <f t="shared" si="72"/>
        <v>0</v>
      </c>
      <c r="S209" s="24">
        <f t="shared" si="66"/>
        <v>259.63</v>
      </c>
      <c r="T209" s="24">
        <f t="shared" si="67"/>
        <v>9.74</v>
      </c>
      <c r="U209" s="27">
        <f t="shared" si="68"/>
        <v>104.57</v>
      </c>
      <c r="V209" s="27">
        <f t="shared" si="73"/>
        <v>0</v>
      </c>
      <c r="W209" s="27">
        <f t="shared" si="69"/>
        <v>89.5</v>
      </c>
      <c r="X209" s="24">
        <f t="shared" si="74"/>
        <v>463.44</v>
      </c>
      <c r="Y209" s="24">
        <f t="shared" si="70"/>
        <v>1571.609</v>
      </c>
      <c r="Z209" s="24"/>
      <c r="AD209" s="127"/>
    </row>
    <row r="210" s="9" customFormat="1" ht="20" customHeight="1" spans="1:30">
      <c r="A210" s="23">
        <f t="shared" si="60"/>
        <v>207</v>
      </c>
      <c r="B210" s="39" t="s">
        <v>476</v>
      </c>
      <c r="C210" s="25" t="s">
        <v>511</v>
      </c>
      <c r="D210" s="24" t="s">
        <v>512</v>
      </c>
      <c r="E210" s="24">
        <v>3245.4</v>
      </c>
      <c r="F210" s="24">
        <f>VLOOKUP(C210,'[1]9月'!$B:$Q,16,0)</f>
        <v>3245.4</v>
      </c>
      <c r="G210" s="24">
        <v>3245.4</v>
      </c>
      <c r="H210" s="27">
        <v>5228.42</v>
      </c>
      <c r="I210" s="27"/>
      <c r="J210" s="27">
        <v>1790</v>
      </c>
      <c r="K210" s="34">
        <f t="shared" si="61"/>
        <v>58.4172</v>
      </c>
      <c r="L210" s="35">
        <f t="shared" si="62"/>
        <v>519.264</v>
      </c>
      <c r="M210" s="24">
        <f t="shared" si="63"/>
        <v>22.7178</v>
      </c>
      <c r="N210" s="27">
        <f t="shared" si="64"/>
        <v>418.27</v>
      </c>
      <c r="O210" s="27">
        <f t="shared" si="59"/>
        <v>0</v>
      </c>
      <c r="P210" s="27">
        <f t="shared" si="65"/>
        <v>89.5</v>
      </c>
      <c r="Q210" s="27">
        <f t="shared" si="71"/>
        <v>1108.169</v>
      </c>
      <c r="R210" s="24">
        <f t="shared" si="72"/>
        <v>0</v>
      </c>
      <c r="S210" s="24">
        <f t="shared" si="66"/>
        <v>259.63</v>
      </c>
      <c r="T210" s="24">
        <f t="shared" si="67"/>
        <v>9.74</v>
      </c>
      <c r="U210" s="27">
        <f t="shared" si="68"/>
        <v>104.57</v>
      </c>
      <c r="V210" s="27">
        <f t="shared" si="73"/>
        <v>0</v>
      </c>
      <c r="W210" s="27">
        <f t="shared" si="69"/>
        <v>89.5</v>
      </c>
      <c r="X210" s="24">
        <f t="shared" si="74"/>
        <v>463.44</v>
      </c>
      <c r="Y210" s="24">
        <f t="shared" si="70"/>
        <v>1571.609</v>
      </c>
      <c r="Z210" s="24"/>
      <c r="AD210" s="127"/>
    </row>
    <row r="211" s="9" customFormat="1" ht="20" customHeight="1" spans="1:30">
      <c r="A211" s="23">
        <f t="shared" si="60"/>
        <v>208</v>
      </c>
      <c r="B211" s="39" t="s">
        <v>476</v>
      </c>
      <c r="C211" s="25" t="s">
        <v>513</v>
      </c>
      <c r="D211" s="24" t="s">
        <v>514</v>
      </c>
      <c r="E211" s="24">
        <v>3245.4</v>
      </c>
      <c r="F211" s="24">
        <f>VLOOKUP(C211,'[1]9月'!$B:$Q,16,0)</f>
        <v>3245.4</v>
      </c>
      <c r="G211" s="24">
        <v>3245.4</v>
      </c>
      <c r="H211" s="27">
        <v>5228.42</v>
      </c>
      <c r="I211" s="27"/>
      <c r="J211" s="27">
        <v>1790</v>
      </c>
      <c r="K211" s="34">
        <f t="shared" si="61"/>
        <v>58.4172</v>
      </c>
      <c r="L211" s="35">
        <f t="shared" si="62"/>
        <v>519.264</v>
      </c>
      <c r="M211" s="24">
        <f t="shared" si="63"/>
        <v>22.7178</v>
      </c>
      <c r="N211" s="27">
        <f t="shared" si="64"/>
        <v>418.27</v>
      </c>
      <c r="O211" s="27">
        <f t="shared" si="59"/>
        <v>0</v>
      </c>
      <c r="P211" s="27">
        <f t="shared" si="65"/>
        <v>89.5</v>
      </c>
      <c r="Q211" s="27">
        <f t="shared" si="71"/>
        <v>1108.169</v>
      </c>
      <c r="R211" s="24">
        <f t="shared" si="72"/>
        <v>0</v>
      </c>
      <c r="S211" s="24">
        <f t="shared" si="66"/>
        <v>259.63</v>
      </c>
      <c r="T211" s="24">
        <f t="shared" si="67"/>
        <v>9.74</v>
      </c>
      <c r="U211" s="27">
        <f t="shared" si="68"/>
        <v>104.57</v>
      </c>
      <c r="V211" s="27">
        <f t="shared" si="73"/>
        <v>0</v>
      </c>
      <c r="W211" s="27">
        <f t="shared" si="69"/>
        <v>89.5</v>
      </c>
      <c r="X211" s="24">
        <f t="shared" si="74"/>
        <v>463.44</v>
      </c>
      <c r="Y211" s="24">
        <f t="shared" si="70"/>
        <v>1571.609</v>
      </c>
      <c r="Z211" s="24"/>
      <c r="AD211" s="127"/>
    </row>
    <row r="212" s="9" customFormat="1" ht="20" customHeight="1" spans="1:30">
      <c r="A212" s="23">
        <f t="shared" si="60"/>
        <v>209</v>
      </c>
      <c r="B212" s="39" t="s">
        <v>476</v>
      </c>
      <c r="C212" s="25" t="s">
        <v>515</v>
      </c>
      <c r="D212" s="24" t="s">
        <v>516</v>
      </c>
      <c r="E212" s="24">
        <v>3245.4</v>
      </c>
      <c r="F212" s="24">
        <f>VLOOKUP(C212,'[1]9月'!$B:$Q,16,0)</f>
        <v>3245.4</v>
      </c>
      <c r="G212" s="24">
        <v>3245.4</v>
      </c>
      <c r="H212" s="27">
        <v>5228.42</v>
      </c>
      <c r="I212" s="27"/>
      <c r="J212" s="27">
        <v>1790</v>
      </c>
      <c r="K212" s="34">
        <f t="shared" si="61"/>
        <v>58.4172</v>
      </c>
      <c r="L212" s="35">
        <f t="shared" si="62"/>
        <v>519.264</v>
      </c>
      <c r="M212" s="24">
        <f t="shared" si="63"/>
        <v>22.7178</v>
      </c>
      <c r="N212" s="27">
        <f t="shared" si="64"/>
        <v>418.27</v>
      </c>
      <c r="O212" s="27">
        <f t="shared" si="59"/>
        <v>0</v>
      </c>
      <c r="P212" s="27">
        <f t="shared" si="65"/>
        <v>89.5</v>
      </c>
      <c r="Q212" s="27">
        <f t="shared" si="71"/>
        <v>1108.169</v>
      </c>
      <c r="R212" s="24">
        <f t="shared" si="72"/>
        <v>0</v>
      </c>
      <c r="S212" s="24">
        <f t="shared" si="66"/>
        <v>259.63</v>
      </c>
      <c r="T212" s="24">
        <f t="shared" si="67"/>
        <v>9.74</v>
      </c>
      <c r="U212" s="27">
        <f t="shared" si="68"/>
        <v>104.57</v>
      </c>
      <c r="V212" s="27">
        <f t="shared" si="73"/>
        <v>0</v>
      </c>
      <c r="W212" s="27">
        <f t="shared" si="69"/>
        <v>89.5</v>
      </c>
      <c r="X212" s="24">
        <f t="shared" si="74"/>
        <v>463.44</v>
      </c>
      <c r="Y212" s="24">
        <f t="shared" si="70"/>
        <v>1571.609</v>
      </c>
      <c r="Z212" s="24"/>
      <c r="AD212" s="127"/>
    </row>
    <row r="213" s="9" customFormat="1" ht="20" customHeight="1" spans="1:30">
      <c r="A213" s="23">
        <f t="shared" si="60"/>
        <v>210</v>
      </c>
      <c r="B213" s="39" t="s">
        <v>476</v>
      </c>
      <c r="C213" s="25" t="s">
        <v>517</v>
      </c>
      <c r="D213" s="24" t="s">
        <v>518</v>
      </c>
      <c r="E213" s="24">
        <v>3245.4</v>
      </c>
      <c r="F213" s="24">
        <f>VLOOKUP(C213,'[1]9月'!$B:$Q,16,0)</f>
        <v>3245.4</v>
      </c>
      <c r="G213" s="24">
        <v>3245.4</v>
      </c>
      <c r="H213" s="27">
        <v>5228.42</v>
      </c>
      <c r="I213" s="27"/>
      <c r="J213" s="27">
        <v>1790</v>
      </c>
      <c r="K213" s="34">
        <f t="shared" si="61"/>
        <v>58.4172</v>
      </c>
      <c r="L213" s="35">
        <f t="shared" si="62"/>
        <v>519.264</v>
      </c>
      <c r="M213" s="24">
        <f t="shared" si="63"/>
        <v>22.7178</v>
      </c>
      <c r="N213" s="27">
        <f t="shared" si="64"/>
        <v>418.27</v>
      </c>
      <c r="O213" s="27">
        <f t="shared" si="59"/>
        <v>0</v>
      </c>
      <c r="P213" s="27">
        <f t="shared" si="65"/>
        <v>89.5</v>
      </c>
      <c r="Q213" s="27">
        <f t="shared" si="71"/>
        <v>1108.169</v>
      </c>
      <c r="R213" s="24">
        <f t="shared" si="72"/>
        <v>0</v>
      </c>
      <c r="S213" s="24">
        <f t="shared" si="66"/>
        <v>259.63</v>
      </c>
      <c r="T213" s="24">
        <f t="shared" si="67"/>
        <v>9.74</v>
      </c>
      <c r="U213" s="27">
        <f t="shared" si="68"/>
        <v>104.57</v>
      </c>
      <c r="V213" s="27">
        <f t="shared" si="73"/>
        <v>0</v>
      </c>
      <c r="W213" s="27">
        <f t="shared" si="69"/>
        <v>89.5</v>
      </c>
      <c r="X213" s="24">
        <f t="shared" si="74"/>
        <v>463.44</v>
      </c>
      <c r="Y213" s="24">
        <f t="shared" si="70"/>
        <v>1571.609</v>
      </c>
      <c r="Z213" s="24"/>
      <c r="AD213" s="127"/>
    </row>
    <row r="214" s="9" customFormat="1" ht="20" customHeight="1" spans="1:30">
      <c r="A214" s="23">
        <f t="shared" si="60"/>
        <v>211</v>
      </c>
      <c r="B214" s="39" t="s">
        <v>476</v>
      </c>
      <c r="C214" s="25" t="s">
        <v>519</v>
      </c>
      <c r="D214" s="24" t="s">
        <v>520</v>
      </c>
      <c r="E214" s="24">
        <v>3245.4</v>
      </c>
      <c r="F214" s="24">
        <f>VLOOKUP(C214,'[1]9月'!$B:$Q,16,0)</f>
        <v>3245.4</v>
      </c>
      <c r="G214" s="24">
        <v>3245.4</v>
      </c>
      <c r="H214" s="27">
        <v>5228.42</v>
      </c>
      <c r="I214" s="27"/>
      <c r="J214" s="27">
        <v>1790</v>
      </c>
      <c r="K214" s="34">
        <f t="shared" si="61"/>
        <v>58.4172</v>
      </c>
      <c r="L214" s="35">
        <f t="shared" si="62"/>
        <v>519.264</v>
      </c>
      <c r="M214" s="24">
        <f t="shared" si="63"/>
        <v>22.7178</v>
      </c>
      <c r="N214" s="27">
        <f t="shared" si="64"/>
        <v>418.27</v>
      </c>
      <c r="O214" s="27">
        <f t="shared" si="59"/>
        <v>0</v>
      </c>
      <c r="P214" s="27">
        <f t="shared" si="65"/>
        <v>89.5</v>
      </c>
      <c r="Q214" s="27">
        <f t="shared" si="71"/>
        <v>1108.169</v>
      </c>
      <c r="R214" s="24">
        <f t="shared" si="72"/>
        <v>0</v>
      </c>
      <c r="S214" s="24">
        <f t="shared" si="66"/>
        <v>259.63</v>
      </c>
      <c r="T214" s="24">
        <f t="shared" si="67"/>
        <v>9.74</v>
      </c>
      <c r="U214" s="27">
        <f t="shared" si="68"/>
        <v>104.57</v>
      </c>
      <c r="V214" s="27">
        <f t="shared" si="73"/>
        <v>0</v>
      </c>
      <c r="W214" s="27">
        <f t="shared" si="69"/>
        <v>89.5</v>
      </c>
      <c r="X214" s="24">
        <f t="shared" si="74"/>
        <v>463.44</v>
      </c>
      <c r="Y214" s="24">
        <f t="shared" si="70"/>
        <v>1571.609</v>
      </c>
      <c r="Z214" s="24"/>
      <c r="AD214" s="127"/>
    </row>
    <row r="215" s="9" customFormat="1" ht="20" customHeight="1" spans="1:30">
      <c r="A215" s="23">
        <f t="shared" ref="A215:A252" si="75">ROW()-3</f>
        <v>212</v>
      </c>
      <c r="B215" s="39" t="s">
        <v>476</v>
      </c>
      <c r="C215" s="25" t="s">
        <v>523</v>
      </c>
      <c r="D215" s="24" t="s">
        <v>524</v>
      </c>
      <c r="E215" s="24">
        <v>3245.4</v>
      </c>
      <c r="F215" s="24">
        <f>VLOOKUP(C215,'[1]9月'!$B:$Q,16,0)</f>
        <v>3245.4</v>
      </c>
      <c r="G215" s="24">
        <v>3245.4</v>
      </c>
      <c r="H215" s="27">
        <v>5228.42</v>
      </c>
      <c r="I215" s="27"/>
      <c r="J215" s="27">
        <v>1790</v>
      </c>
      <c r="K215" s="34">
        <f t="shared" ref="K215:K252" si="76">E215*0.018</f>
        <v>58.4172</v>
      </c>
      <c r="L215" s="35">
        <f t="shared" ref="L215:L252" si="77">F215*0.16</f>
        <v>519.264</v>
      </c>
      <c r="M215" s="24">
        <f t="shared" ref="M215:M252" si="78">G215*0.007</f>
        <v>22.7178</v>
      </c>
      <c r="N215" s="27">
        <f t="shared" ref="N215:N252" si="79">ROUND(H215*0.08,2)</f>
        <v>418.27</v>
      </c>
      <c r="O215" s="27">
        <f t="shared" ref="O215:O258" si="80">I215*50%</f>
        <v>0</v>
      </c>
      <c r="P215" s="27">
        <f t="shared" ref="P215:P252" si="81">J215*5%</f>
        <v>89.5</v>
      </c>
      <c r="Q215" s="27">
        <f t="shared" si="71"/>
        <v>1108.169</v>
      </c>
      <c r="R215" s="24">
        <f t="shared" si="72"/>
        <v>0</v>
      </c>
      <c r="S215" s="24">
        <f t="shared" ref="S215:S252" si="82">ROUND(F215*0.08,2)</f>
        <v>259.63</v>
      </c>
      <c r="T215" s="24">
        <f t="shared" ref="T215:T252" si="83">ROUND(G215*0.003,2)</f>
        <v>9.74</v>
      </c>
      <c r="U215" s="27">
        <f t="shared" ref="U215:U252" si="84">ROUND(H215*0.02,2)</f>
        <v>104.57</v>
      </c>
      <c r="V215" s="27">
        <f t="shared" si="73"/>
        <v>0</v>
      </c>
      <c r="W215" s="27">
        <f t="shared" ref="W215:W252" si="85">J215*5%</f>
        <v>89.5</v>
      </c>
      <c r="X215" s="24">
        <f t="shared" si="74"/>
        <v>463.44</v>
      </c>
      <c r="Y215" s="24">
        <f t="shared" ref="Y215:Y252" si="86">Q215+X215</f>
        <v>1571.609</v>
      </c>
      <c r="Z215" s="24"/>
      <c r="AD215" s="127"/>
    </row>
    <row r="216" s="9" customFormat="1" ht="20" customHeight="1" spans="1:30">
      <c r="A216" s="23">
        <f t="shared" si="75"/>
        <v>213</v>
      </c>
      <c r="B216" s="39" t="s">
        <v>476</v>
      </c>
      <c r="C216" s="29" t="s">
        <v>525</v>
      </c>
      <c r="D216" s="28" t="s">
        <v>526</v>
      </c>
      <c r="E216" s="24">
        <v>3245.4</v>
      </c>
      <c r="F216" s="24">
        <f>VLOOKUP(C216,'[1]9月'!$B:$Q,16,0)</f>
        <v>3245.4</v>
      </c>
      <c r="G216" s="24">
        <v>3245.4</v>
      </c>
      <c r="H216" s="27">
        <v>5228.42</v>
      </c>
      <c r="I216" s="27"/>
      <c r="J216" s="27">
        <v>1790</v>
      </c>
      <c r="K216" s="34">
        <f t="shared" si="76"/>
        <v>58.4172</v>
      </c>
      <c r="L216" s="35">
        <f t="shared" si="77"/>
        <v>519.264</v>
      </c>
      <c r="M216" s="24">
        <f t="shared" si="78"/>
        <v>22.7178</v>
      </c>
      <c r="N216" s="27">
        <f t="shared" si="79"/>
        <v>418.27</v>
      </c>
      <c r="O216" s="27">
        <f t="shared" si="80"/>
        <v>0</v>
      </c>
      <c r="P216" s="27">
        <f t="shared" si="81"/>
        <v>89.5</v>
      </c>
      <c r="Q216" s="27">
        <f t="shared" si="71"/>
        <v>1108.169</v>
      </c>
      <c r="R216" s="24">
        <f t="shared" si="72"/>
        <v>0</v>
      </c>
      <c r="S216" s="24">
        <f t="shared" si="82"/>
        <v>259.63</v>
      </c>
      <c r="T216" s="24">
        <f t="shared" si="83"/>
        <v>9.74</v>
      </c>
      <c r="U216" s="27">
        <f t="shared" si="84"/>
        <v>104.57</v>
      </c>
      <c r="V216" s="27">
        <f t="shared" si="73"/>
        <v>0</v>
      </c>
      <c r="W216" s="27">
        <f t="shared" si="85"/>
        <v>89.5</v>
      </c>
      <c r="X216" s="24">
        <f t="shared" si="74"/>
        <v>463.44</v>
      </c>
      <c r="Y216" s="24">
        <f t="shared" si="86"/>
        <v>1571.609</v>
      </c>
      <c r="Z216" s="24"/>
      <c r="AD216" s="127"/>
    </row>
    <row r="217" s="9" customFormat="1" ht="20" customHeight="1" spans="1:30">
      <c r="A217" s="23">
        <f t="shared" si="75"/>
        <v>214</v>
      </c>
      <c r="B217" s="39" t="s">
        <v>143</v>
      </c>
      <c r="C217" s="25" t="s">
        <v>527</v>
      </c>
      <c r="D217" s="24" t="s">
        <v>528</v>
      </c>
      <c r="E217" s="24">
        <v>3245.4</v>
      </c>
      <c r="F217" s="24">
        <f>VLOOKUP(C217,'[1]9月'!$B:$Q,16,0)</f>
        <v>3245.4</v>
      </c>
      <c r="G217" s="24">
        <v>3245.4</v>
      </c>
      <c r="H217" s="27">
        <v>5228.42</v>
      </c>
      <c r="I217" s="27"/>
      <c r="J217" s="27">
        <v>1790</v>
      </c>
      <c r="K217" s="34">
        <f t="shared" si="76"/>
        <v>58.4172</v>
      </c>
      <c r="L217" s="35">
        <f t="shared" si="77"/>
        <v>519.264</v>
      </c>
      <c r="M217" s="24">
        <f t="shared" si="78"/>
        <v>22.7178</v>
      </c>
      <c r="N217" s="27">
        <f t="shared" si="79"/>
        <v>418.27</v>
      </c>
      <c r="O217" s="27">
        <f t="shared" si="80"/>
        <v>0</v>
      </c>
      <c r="P217" s="27">
        <f t="shared" si="81"/>
        <v>89.5</v>
      </c>
      <c r="Q217" s="27">
        <f t="shared" si="71"/>
        <v>1108.169</v>
      </c>
      <c r="R217" s="24">
        <f t="shared" si="72"/>
        <v>0</v>
      </c>
      <c r="S217" s="24">
        <f t="shared" si="82"/>
        <v>259.63</v>
      </c>
      <c r="T217" s="24">
        <f t="shared" si="83"/>
        <v>9.74</v>
      </c>
      <c r="U217" s="27">
        <f t="shared" si="84"/>
        <v>104.57</v>
      </c>
      <c r="V217" s="27">
        <f t="shared" si="73"/>
        <v>0</v>
      </c>
      <c r="W217" s="27">
        <f t="shared" si="85"/>
        <v>89.5</v>
      </c>
      <c r="X217" s="24">
        <f t="shared" si="74"/>
        <v>463.44</v>
      </c>
      <c r="Y217" s="24">
        <f t="shared" si="86"/>
        <v>1571.609</v>
      </c>
      <c r="Z217" s="24"/>
      <c r="AD217" s="127"/>
    </row>
    <row r="218" s="9" customFormat="1" ht="20" customHeight="1" spans="1:30">
      <c r="A218" s="23">
        <f t="shared" si="75"/>
        <v>215</v>
      </c>
      <c r="B218" s="39" t="s">
        <v>143</v>
      </c>
      <c r="C218" s="25" t="s">
        <v>529</v>
      </c>
      <c r="D218" s="24" t="s">
        <v>530</v>
      </c>
      <c r="E218" s="24">
        <v>3245.4</v>
      </c>
      <c r="F218" s="24">
        <f>VLOOKUP(C218,'[1]9月'!$B:$Q,16,0)</f>
        <v>3245.4</v>
      </c>
      <c r="G218" s="24">
        <v>3245.4</v>
      </c>
      <c r="H218" s="27">
        <v>5228.42</v>
      </c>
      <c r="I218" s="27"/>
      <c r="J218" s="27">
        <v>1790</v>
      </c>
      <c r="K218" s="34">
        <f t="shared" si="76"/>
        <v>58.4172</v>
      </c>
      <c r="L218" s="35">
        <f t="shared" si="77"/>
        <v>519.264</v>
      </c>
      <c r="M218" s="24">
        <f t="shared" si="78"/>
        <v>22.7178</v>
      </c>
      <c r="N218" s="27">
        <f t="shared" si="79"/>
        <v>418.27</v>
      </c>
      <c r="O218" s="27">
        <f t="shared" si="80"/>
        <v>0</v>
      </c>
      <c r="P218" s="27">
        <f t="shared" si="81"/>
        <v>89.5</v>
      </c>
      <c r="Q218" s="27">
        <f t="shared" si="71"/>
        <v>1108.169</v>
      </c>
      <c r="R218" s="24">
        <f t="shared" si="72"/>
        <v>0</v>
      </c>
      <c r="S218" s="24">
        <f t="shared" si="82"/>
        <v>259.63</v>
      </c>
      <c r="T218" s="24">
        <f t="shared" si="83"/>
        <v>9.74</v>
      </c>
      <c r="U218" s="27">
        <f t="shared" si="84"/>
        <v>104.57</v>
      </c>
      <c r="V218" s="27">
        <f t="shared" si="73"/>
        <v>0</v>
      </c>
      <c r="W218" s="27">
        <f t="shared" si="85"/>
        <v>89.5</v>
      </c>
      <c r="X218" s="24">
        <f t="shared" si="74"/>
        <v>463.44</v>
      </c>
      <c r="Y218" s="24">
        <f t="shared" si="86"/>
        <v>1571.609</v>
      </c>
      <c r="Z218" s="24"/>
      <c r="AD218" s="127"/>
    </row>
    <row r="219" s="9" customFormat="1" ht="20" customHeight="1" spans="1:30">
      <c r="A219" s="23">
        <f t="shared" si="75"/>
        <v>216</v>
      </c>
      <c r="B219" s="39" t="s">
        <v>143</v>
      </c>
      <c r="C219" s="25" t="s">
        <v>531</v>
      </c>
      <c r="D219" s="24" t="s">
        <v>532</v>
      </c>
      <c r="E219" s="24">
        <v>3245.4</v>
      </c>
      <c r="F219" s="24">
        <f>VLOOKUP(C219,'[1]9月'!$B:$Q,16,0)</f>
        <v>3245.4</v>
      </c>
      <c r="G219" s="24">
        <v>3245.4</v>
      </c>
      <c r="H219" s="27">
        <v>5228.42</v>
      </c>
      <c r="I219" s="27"/>
      <c r="J219" s="27">
        <v>1790</v>
      </c>
      <c r="K219" s="34">
        <f t="shared" si="76"/>
        <v>58.4172</v>
      </c>
      <c r="L219" s="35">
        <f t="shared" si="77"/>
        <v>519.264</v>
      </c>
      <c r="M219" s="24">
        <f t="shared" si="78"/>
        <v>22.7178</v>
      </c>
      <c r="N219" s="27">
        <f t="shared" si="79"/>
        <v>418.27</v>
      </c>
      <c r="O219" s="27">
        <f t="shared" si="80"/>
        <v>0</v>
      </c>
      <c r="P219" s="27">
        <f t="shared" si="81"/>
        <v>89.5</v>
      </c>
      <c r="Q219" s="27">
        <f t="shared" si="71"/>
        <v>1108.169</v>
      </c>
      <c r="R219" s="24">
        <f t="shared" si="72"/>
        <v>0</v>
      </c>
      <c r="S219" s="24">
        <f t="shared" si="82"/>
        <v>259.63</v>
      </c>
      <c r="T219" s="24">
        <f t="shared" si="83"/>
        <v>9.74</v>
      </c>
      <c r="U219" s="27">
        <f t="shared" si="84"/>
        <v>104.57</v>
      </c>
      <c r="V219" s="27">
        <f t="shared" si="73"/>
        <v>0</v>
      </c>
      <c r="W219" s="27">
        <f t="shared" si="85"/>
        <v>89.5</v>
      </c>
      <c r="X219" s="24">
        <f t="shared" si="74"/>
        <v>463.44</v>
      </c>
      <c r="Y219" s="24">
        <f t="shared" si="86"/>
        <v>1571.609</v>
      </c>
      <c r="Z219" s="24"/>
      <c r="AD219" s="127"/>
    </row>
    <row r="220" s="9" customFormat="1" ht="20" customHeight="1" spans="1:30">
      <c r="A220" s="23">
        <f t="shared" si="75"/>
        <v>217</v>
      </c>
      <c r="B220" s="39" t="s">
        <v>143</v>
      </c>
      <c r="C220" s="25" t="s">
        <v>533</v>
      </c>
      <c r="D220" s="24" t="s">
        <v>534</v>
      </c>
      <c r="E220" s="24">
        <v>3245.4</v>
      </c>
      <c r="F220" s="24">
        <f>VLOOKUP(C220,'[1]9月'!$B:$Q,16,0)</f>
        <v>3245.4</v>
      </c>
      <c r="G220" s="24">
        <v>3245.4</v>
      </c>
      <c r="H220" s="27">
        <v>5228.42</v>
      </c>
      <c r="I220" s="27"/>
      <c r="J220" s="27">
        <v>4180</v>
      </c>
      <c r="K220" s="34">
        <f t="shared" si="76"/>
        <v>58.4172</v>
      </c>
      <c r="L220" s="35">
        <f t="shared" si="77"/>
        <v>519.264</v>
      </c>
      <c r="M220" s="24">
        <f t="shared" si="78"/>
        <v>22.7178</v>
      </c>
      <c r="N220" s="27">
        <f t="shared" si="79"/>
        <v>418.27</v>
      </c>
      <c r="O220" s="27">
        <f t="shared" si="80"/>
        <v>0</v>
      </c>
      <c r="P220" s="27">
        <f t="shared" si="81"/>
        <v>209</v>
      </c>
      <c r="Q220" s="27">
        <f t="shared" si="71"/>
        <v>1227.669</v>
      </c>
      <c r="R220" s="24">
        <f t="shared" si="72"/>
        <v>0</v>
      </c>
      <c r="S220" s="24">
        <f t="shared" si="82"/>
        <v>259.63</v>
      </c>
      <c r="T220" s="24">
        <f t="shared" si="83"/>
        <v>9.74</v>
      </c>
      <c r="U220" s="27">
        <f t="shared" si="84"/>
        <v>104.57</v>
      </c>
      <c r="V220" s="27">
        <f t="shared" si="73"/>
        <v>0</v>
      </c>
      <c r="W220" s="27">
        <f t="shared" si="85"/>
        <v>209</v>
      </c>
      <c r="X220" s="24">
        <f t="shared" si="74"/>
        <v>582.94</v>
      </c>
      <c r="Y220" s="24">
        <f t="shared" si="86"/>
        <v>1810.609</v>
      </c>
      <c r="Z220" s="24"/>
      <c r="AD220" s="127"/>
    </row>
    <row r="221" s="9" customFormat="1" ht="20" customHeight="1" spans="1:30">
      <c r="A221" s="23">
        <f t="shared" si="75"/>
        <v>218</v>
      </c>
      <c r="B221" s="39" t="s">
        <v>143</v>
      </c>
      <c r="C221" s="25" t="s">
        <v>535</v>
      </c>
      <c r="D221" s="24" t="s">
        <v>536</v>
      </c>
      <c r="E221" s="24">
        <v>3245.4</v>
      </c>
      <c r="F221" s="24">
        <f>VLOOKUP(C221,'[1]9月'!$B:$Q,16,0)</f>
        <v>3245.4</v>
      </c>
      <c r="G221" s="24">
        <v>3245.4</v>
      </c>
      <c r="H221" s="27">
        <v>5228.42</v>
      </c>
      <c r="I221" s="27"/>
      <c r="J221" s="27">
        <v>4180</v>
      </c>
      <c r="K221" s="34">
        <f t="shared" si="76"/>
        <v>58.4172</v>
      </c>
      <c r="L221" s="35">
        <f t="shared" si="77"/>
        <v>519.264</v>
      </c>
      <c r="M221" s="24">
        <f t="shared" si="78"/>
        <v>22.7178</v>
      </c>
      <c r="N221" s="27">
        <f t="shared" si="79"/>
        <v>418.27</v>
      </c>
      <c r="O221" s="27">
        <f t="shared" si="80"/>
        <v>0</v>
      </c>
      <c r="P221" s="27">
        <f t="shared" si="81"/>
        <v>209</v>
      </c>
      <c r="Q221" s="27">
        <f t="shared" si="71"/>
        <v>1227.669</v>
      </c>
      <c r="R221" s="24">
        <f t="shared" si="72"/>
        <v>0</v>
      </c>
      <c r="S221" s="24">
        <f t="shared" si="82"/>
        <v>259.63</v>
      </c>
      <c r="T221" s="24">
        <f t="shared" si="83"/>
        <v>9.74</v>
      </c>
      <c r="U221" s="27">
        <f t="shared" si="84"/>
        <v>104.57</v>
      </c>
      <c r="V221" s="27">
        <f t="shared" si="73"/>
        <v>0</v>
      </c>
      <c r="W221" s="27">
        <f t="shared" si="85"/>
        <v>209</v>
      </c>
      <c r="X221" s="24">
        <f t="shared" si="74"/>
        <v>582.94</v>
      </c>
      <c r="Y221" s="24">
        <f t="shared" si="86"/>
        <v>1810.609</v>
      </c>
      <c r="Z221" s="24"/>
      <c r="AD221" s="127"/>
    </row>
    <row r="222" s="9" customFormat="1" ht="20" customHeight="1" spans="1:30">
      <c r="A222" s="23">
        <f t="shared" si="75"/>
        <v>219</v>
      </c>
      <c r="B222" s="39" t="s">
        <v>143</v>
      </c>
      <c r="C222" s="25" t="s">
        <v>537</v>
      </c>
      <c r="D222" s="24" t="s">
        <v>538</v>
      </c>
      <c r="E222" s="24">
        <v>3245.4</v>
      </c>
      <c r="F222" s="24">
        <f>VLOOKUP(C222,'[1]9月'!$B:$Q,16,0)</f>
        <v>3245.4</v>
      </c>
      <c r="G222" s="24">
        <v>3245.4</v>
      </c>
      <c r="H222" s="27">
        <v>5228.42</v>
      </c>
      <c r="I222" s="27"/>
      <c r="J222" s="27">
        <v>4180</v>
      </c>
      <c r="K222" s="34">
        <f t="shared" si="76"/>
        <v>58.4172</v>
      </c>
      <c r="L222" s="35">
        <f t="shared" si="77"/>
        <v>519.264</v>
      </c>
      <c r="M222" s="24">
        <f t="shared" si="78"/>
        <v>22.7178</v>
      </c>
      <c r="N222" s="27">
        <f t="shared" si="79"/>
        <v>418.27</v>
      </c>
      <c r="O222" s="27">
        <f t="shared" si="80"/>
        <v>0</v>
      </c>
      <c r="P222" s="27">
        <f t="shared" si="81"/>
        <v>209</v>
      </c>
      <c r="Q222" s="27">
        <f t="shared" si="71"/>
        <v>1227.669</v>
      </c>
      <c r="R222" s="24">
        <f t="shared" si="72"/>
        <v>0</v>
      </c>
      <c r="S222" s="24">
        <f t="shared" si="82"/>
        <v>259.63</v>
      </c>
      <c r="T222" s="24">
        <f t="shared" si="83"/>
        <v>9.74</v>
      </c>
      <c r="U222" s="27">
        <f t="shared" si="84"/>
        <v>104.57</v>
      </c>
      <c r="V222" s="27">
        <f t="shared" si="73"/>
        <v>0</v>
      </c>
      <c r="W222" s="27">
        <f t="shared" si="85"/>
        <v>209</v>
      </c>
      <c r="X222" s="24">
        <f t="shared" si="74"/>
        <v>582.94</v>
      </c>
      <c r="Y222" s="24">
        <f t="shared" si="86"/>
        <v>1810.609</v>
      </c>
      <c r="Z222" s="24"/>
      <c r="AD222" s="127"/>
    </row>
    <row r="223" s="9" customFormat="1" ht="20" customHeight="1" spans="1:30">
      <c r="A223" s="23">
        <f t="shared" si="75"/>
        <v>220</v>
      </c>
      <c r="B223" s="39" t="s">
        <v>146</v>
      </c>
      <c r="C223" s="25" t="s">
        <v>539</v>
      </c>
      <c r="D223" s="24" t="s">
        <v>540</v>
      </c>
      <c r="E223" s="24">
        <v>3245.4</v>
      </c>
      <c r="F223" s="24">
        <f>VLOOKUP(C223,'[1]9月'!$B:$Q,16,0)</f>
        <v>3245.4</v>
      </c>
      <c r="G223" s="24">
        <v>3245.4</v>
      </c>
      <c r="H223" s="27">
        <v>5228.42</v>
      </c>
      <c r="I223" s="27"/>
      <c r="J223" s="27">
        <v>4180</v>
      </c>
      <c r="K223" s="34">
        <f t="shared" si="76"/>
        <v>58.4172</v>
      </c>
      <c r="L223" s="35">
        <f t="shared" si="77"/>
        <v>519.264</v>
      </c>
      <c r="M223" s="24">
        <f t="shared" si="78"/>
        <v>22.7178</v>
      </c>
      <c r="N223" s="27">
        <f t="shared" si="79"/>
        <v>418.27</v>
      </c>
      <c r="O223" s="27">
        <f t="shared" si="80"/>
        <v>0</v>
      </c>
      <c r="P223" s="27">
        <f t="shared" si="81"/>
        <v>209</v>
      </c>
      <c r="Q223" s="27">
        <f t="shared" si="71"/>
        <v>1227.669</v>
      </c>
      <c r="R223" s="24">
        <f t="shared" si="72"/>
        <v>0</v>
      </c>
      <c r="S223" s="24">
        <f t="shared" si="82"/>
        <v>259.63</v>
      </c>
      <c r="T223" s="24">
        <f t="shared" si="83"/>
        <v>9.74</v>
      </c>
      <c r="U223" s="27">
        <f t="shared" si="84"/>
        <v>104.57</v>
      </c>
      <c r="V223" s="27">
        <f t="shared" si="73"/>
        <v>0</v>
      </c>
      <c r="W223" s="27">
        <f t="shared" si="85"/>
        <v>209</v>
      </c>
      <c r="X223" s="24">
        <f t="shared" si="74"/>
        <v>582.94</v>
      </c>
      <c r="Y223" s="24">
        <f t="shared" si="86"/>
        <v>1810.609</v>
      </c>
      <c r="Z223" s="24"/>
      <c r="AD223" s="127"/>
    </row>
    <row r="224" s="9" customFormat="1" ht="20" customHeight="1" spans="1:30">
      <c r="A224" s="23">
        <f t="shared" si="75"/>
        <v>221</v>
      </c>
      <c r="B224" s="39" t="s">
        <v>143</v>
      </c>
      <c r="C224" s="25" t="s">
        <v>541</v>
      </c>
      <c r="D224" s="24" t="s">
        <v>542</v>
      </c>
      <c r="E224" s="24">
        <v>3245.4</v>
      </c>
      <c r="F224" s="24">
        <f>VLOOKUP(C224,'[1]9月'!$B:$Q,16,0)</f>
        <v>3245.4</v>
      </c>
      <c r="G224" s="24">
        <v>3245.4</v>
      </c>
      <c r="H224" s="27">
        <v>5228.42</v>
      </c>
      <c r="I224" s="27"/>
      <c r="J224" s="27">
        <v>4180</v>
      </c>
      <c r="K224" s="34">
        <f t="shared" si="76"/>
        <v>58.4172</v>
      </c>
      <c r="L224" s="35">
        <f t="shared" si="77"/>
        <v>519.264</v>
      </c>
      <c r="M224" s="24">
        <f t="shared" si="78"/>
        <v>22.7178</v>
      </c>
      <c r="N224" s="27">
        <f t="shared" si="79"/>
        <v>418.27</v>
      </c>
      <c r="O224" s="27">
        <f t="shared" si="80"/>
        <v>0</v>
      </c>
      <c r="P224" s="27">
        <f t="shared" si="81"/>
        <v>209</v>
      </c>
      <c r="Q224" s="27">
        <f t="shared" si="71"/>
        <v>1227.669</v>
      </c>
      <c r="R224" s="24">
        <f t="shared" si="72"/>
        <v>0</v>
      </c>
      <c r="S224" s="24">
        <f t="shared" si="82"/>
        <v>259.63</v>
      </c>
      <c r="T224" s="24">
        <f t="shared" si="83"/>
        <v>9.74</v>
      </c>
      <c r="U224" s="27">
        <f t="shared" si="84"/>
        <v>104.57</v>
      </c>
      <c r="V224" s="27">
        <f t="shared" si="73"/>
        <v>0</v>
      </c>
      <c r="W224" s="27">
        <f t="shared" si="85"/>
        <v>209</v>
      </c>
      <c r="X224" s="24">
        <f t="shared" si="74"/>
        <v>582.94</v>
      </c>
      <c r="Y224" s="24">
        <f t="shared" si="86"/>
        <v>1810.609</v>
      </c>
      <c r="Z224" s="24"/>
      <c r="AD224" s="127"/>
    </row>
    <row r="225" s="9" customFormat="1" ht="20" customHeight="1" spans="1:30">
      <c r="A225" s="23">
        <f t="shared" si="75"/>
        <v>222</v>
      </c>
      <c r="B225" s="39" t="s">
        <v>143</v>
      </c>
      <c r="C225" s="25" t="s">
        <v>543</v>
      </c>
      <c r="D225" s="24" t="s">
        <v>544</v>
      </c>
      <c r="E225" s="24">
        <v>3245.4</v>
      </c>
      <c r="F225" s="24">
        <f>VLOOKUP(C225,'[1]9月'!$B:$Q,16,0)</f>
        <v>3245.4</v>
      </c>
      <c r="G225" s="24">
        <v>3245.4</v>
      </c>
      <c r="H225" s="27">
        <v>5228.42</v>
      </c>
      <c r="I225" s="27"/>
      <c r="J225" s="27">
        <v>4180</v>
      </c>
      <c r="K225" s="34">
        <f t="shared" si="76"/>
        <v>58.4172</v>
      </c>
      <c r="L225" s="35">
        <f t="shared" si="77"/>
        <v>519.264</v>
      </c>
      <c r="M225" s="24">
        <f t="shared" si="78"/>
        <v>22.7178</v>
      </c>
      <c r="N225" s="27">
        <f t="shared" si="79"/>
        <v>418.27</v>
      </c>
      <c r="O225" s="27">
        <f t="shared" si="80"/>
        <v>0</v>
      </c>
      <c r="P225" s="27">
        <f t="shared" si="81"/>
        <v>209</v>
      </c>
      <c r="Q225" s="27">
        <f t="shared" si="71"/>
        <v>1227.669</v>
      </c>
      <c r="R225" s="24">
        <f t="shared" si="72"/>
        <v>0</v>
      </c>
      <c r="S225" s="24">
        <f t="shared" si="82"/>
        <v>259.63</v>
      </c>
      <c r="T225" s="24">
        <f t="shared" si="83"/>
        <v>9.74</v>
      </c>
      <c r="U225" s="27">
        <f t="shared" si="84"/>
        <v>104.57</v>
      </c>
      <c r="V225" s="27">
        <f t="shared" si="73"/>
        <v>0</v>
      </c>
      <c r="W225" s="27">
        <f t="shared" si="85"/>
        <v>209</v>
      </c>
      <c r="X225" s="24">
        <f t="shared" si="74"/>
        <v>582.94</v>
      </c>
      <c r="Y225" s="24">
        <f t="shared" si="86"/>
        <v>1810.609</v>
      </c>
      <c r="Z225" s="24"/>
      <c r="AD225" s="127"/>
    </row>
    <row r="226" s="9" customFormat="1" ht="20" customHeight="1" spans="1:30">
      <c r="A226" s="23">
        <f t="shared" si="75"/>
        <v>223</v>
      </c>
      <c r="B226" s="39" t="s">
        <v>143</v>
      </c>
      <c r="C226" s="25" t="s">
        <v>545</v>
      </c>
      <c r="D226" s="24" t="s">
        <v>546</v>
      </c>
      <c r="E226" s="24">
        <v>3245.4</v>
      </c>
      <c r="F226" s="24">
        <f>VLOOKUP(C226,'[1]9月'!$B:$Q,16,0)</f>
        <v>3245.4</v>
      </c>
      <c r="G226" s="24">
        <v>3245.4</v>
      </c>
      <c r="H226" s="27">
        <v>5228.42</v>
      </c>
      <c r="I226" s="27"/>
      <c r="J226" s="27">
        <v>1790</v>
      </c>
      <c r="K226" s="34">
        <f t="shared" si="76"/>
        <v>58.4172</v>
      </c>
      <c r="L226" s="35">
        <f t="shared" si="77"/>
        <v>519.264</v>
      </c>
      <c r="M226" s="24">
        <f t="shared" si="78"/>
        <v>22.7178</v>
      </c>
      <c r="N226" s="27">
        <f t="shared" si="79"/>
        <v>418.27</v>
      </c>
      <c r="O226" s="27">
        <f t="shared" si="80"/>
        <v>0</v>
      </c>
      <c r="P226" s="27">
        <f t="shared" si="81"/>
        <v>89.5</v>
      </c>
      <c r="Q226" s="27">
        <f t="shared" si="71"/>
        <v>1108.169</v>
      </c>
      <c r="R226" s="24">
        <f t="shared" si="72"/>
        <v>0</v>
      </c>
      <c r="S226" s="24">
        <f t="shared" si="82"/>
        <v>259.63</v>
      </c>
      <c r="T226" s="24">
        <f t="shared" si="83"/>
        <v>9.74</v>
      </c>
      <c r="U226" s="27">
        <f t="shared" si="84"/>
        <v>104.57</v>
      </c>
      <c r="V226" s="27">
        <f t="shared" si="73"/>
        <v>0</v>
      </c>
      <c r="W226" s="27">
        <f t="shared" si="85"/>
        <v>89.5</v>
      </c>
      <c r="X226" s="24">
        <f t="shared" si="74"/>
        <v>463.44</v>
      </c>
      <c r="Y226" s="24">
        <f t="shared" si="86"/>
        <v>1571.609</v>
      </c>
      <c r="Z226" s="24"/>
      <c r="AD226" s="127"/>
    </row>
    <row r="227" s="9" customFormat="1" ht="20" customHeight="1" spans="1:30">
      <c r="A227" s="23">
        <f t="shared" si="75"/>
        <v>224</v>
      </c>
      <c r="B227" s="39" t="s">
        <v>143</v>
      </c>
      <c r="C227" s="25" t="s">
        <v>547</v>
      </c>
      <c r="D227" s="24" t="s">
        <v>548</v>
      </c>
      <c r="E227" s="24">
        <v>3245.4</v>
      </c>
      <c r="F227" s="24">
        <f>VLOOKUP(C227,'[1]9月'!$B:$Q,16,0)</f>
        <v>3245.4</v>
      </c>
      <c r="G227" s="24">
        <v>3245.4</v>
      </c>
      <c r="H227" s="27">
        <v>5228.42</v>
      </c>
      <c r="I227" s="27"/>
      <c r="J227" s="27">
        <v>1790</v>
      </c>
      <c r="K227" s="34">
        <f t="shared" si="76"/>
        <v>58.4172</v>
      </c>
      <c r="L227" s="35">
        <f t="shared" si="77"/>
        <v>519.264</v>
      </c>
      <c r="M227" s="24">
        <f t="shared" si="78"/>
        <v>22.7178</v>
      </c>
      <c r="N227" s="27">
        <f t="shared" si="79"/>
        <v>418.27</v>
      </c>
      <c r="O227" s="27">
        <f t="shared" si="80"/>
        <v>0</v>
      </c>
      <c r="P227" s="27">
        <f t="shared" si="81"/>
        <v>89.5</v>
      </c>
      <c r="Q227" s="27">
        <f t="shared" si="71"/>
        <v>1108.169</v>
      </c>
      <c r="R227" s="24">
        <f t="shared" si="72"/>
        <v>0</v>
      </c>
      <c r="S227" s="24">
        <f t="shared" si="82"/>
        <v>259.63</v>
      </c>
      <c r="T227" s="24">
        <f t="shared" si="83"/>
        <v>9.74</v>
      </c>
      <c r="U227" s="27">
        <f t="shared" si="84"/>
        <v>104.57</v>
      </c>
      <c r="V227" s="27">
        <f t="shared" si="73"/>
        <v>0</v>
      </c>
      <c r="W227" s="27">
        <f t="shared" si="85"/>
        <v>89.5</v>
      </c>
      <c r="X227" s="24">
        <f t="shared" si="74"/>
        <v>463.44</v>
      </c>
      <c r="Y227" s="24">
        <f t="shared" si="86"/>
        <v>1571.609</v>
      </c>
      <c r="Z227" s="24"/>
      <c r="AD227" s="127"/>
    </row>
    <row r="228" s="9" customFormat="1" ht="20" customHeight="1" spans="1:30">
      <c r="A228" s="23">
        <f t="shared" si="75"/>
        <v>225</v>
      </c>
      <c r="B228" s="39" t="s">
        <v>143</v>
      </c>
      <c r="C228" s="25" t="s">
        <v>549</v>
      </c>
      <c r="D228" s="266" t="s">
        <v>550</v>
      </c>
      <c r="E228" s="24">
        <v>3245.4</v>
      </c>
      <c r="F228" s="24">
        <f>VLOOKUP(C228,'[1]9月'!$B:$Q,16,0)</f>
        <v>3245.4</v>
      </c>
      <c r="G228" s="24">
        <v>3245.4</v>
      </c>
      <c r="H228" s="27">
        <v>5228.42</v>
      </c>
      <c r="I228" s="27"/>
      <c r="J228" s="27">
        <v>1790</v>
      </c>
      <c r="K228" s="34">
        <f t="shared" si="76"/>
        <v>58.4172</v>
      </c>
      <c r="L228" s="35">
        <f t="shared" si="77"/>
        <v>519.264</v>
      </c>
      <c r="M228" s="24">
        <f t="shared" si="78"/>
        <v>22.7178</v>
      </c>
      <c r="N228" s="27">
        <f t="shared" si="79"/>
        <v>418.27</v>
      </c>
      <c r="O228" s="27">
        <f t="shared" si="80"/>
        <v>0</v>
      </c>
      <c r="P228" s="27">
        <f t="shared" si="81"/>
        <v>89.5</v>
      </c>
      <c r="Q228" s="27">
        <f t="shared" si="71"/>
        <v>1108.169</v>
      </c>
      <c r="R228" s="24">
        <f t="shared" si="72"/>
        <v>0</v>
      </c>
      <c r="S228" s="24">
        <f t="shared" si="82"/>
        <v>259.63</v>
      </c>
      <c r="T228" s="24">
        <f t="shared" si="83"/>
        <v>9.74</v>
      </c>
      <c r="U228" s="27">
        <f t="shared" si="84"/>
        <v>104.57</v>
      </c>
      <c r="V228" s="27">
        <f t="shared" si="73"/>
        <v>0</v>
      </c>
      <c r="W228" s="27">
        <f t="shared" si="85"/>
        <v>89.5</v>
      </c>
      <c r="X228" s="24">
        <f t="shared" si="74"/>
        <v>463.44</v>
      </c>
      <c r="Y228" s="24">
        <f t="shared" si="86"/>
        <v>1571.609</v>
      </c>
      <c r="Z228" s="24"/>
      <c r="AD228" s="127"/>
    </row>
    <row r="229" s="9" customFormat="1" ht="20" customHeight="1" spans="1:30">
      <c r="A229" s="23">
        <f t="shared" si="75"/>
        <v>226</v>
      </c>
      <c r="B229" s="39" t="s">
        <v>143</v>
      </c>
      <c r="C229" s="25" t="s">
        <v>551</v>
      </c>
      <c r="D229" s="24" t="s">
        <v>552</v>
      </c>
      <c r="E229" s="24">
        <v>3245.4</v>
      </c>
      <c r="F229" s="24">
        <f>VLOOKUP(C229,'[1]9月'!$B:$Q,16,0)</f>
        <v>3245.4</v>
      </c>
      <c r="G229" s="24">
        <v>3245.4</v>
      </c>
      <c r="H229" s="27">
        <v>5228.42</v>
      </c>
      <c r="I229" s="27"/>
      <c r="J229" s="27">
        <v>1790</v>
      </c>
      <c r="K229" s="34">
        <f t="shared" si="76"/>
        <v>58.4172</v>
      </c>
      <c r="L229" s="35">
        <f t="shared" si="77"/>
        <v>519.264</v>
      </c>
      <c r="M229" s="24">
        <f t="shared" si="78"/>
        <v>22.7178</v>
      </c>
      <c r="N229" s="27">
        <f t="shared" si="79"/>
        <v>418.27</v>
      </c>
      <c r="O229" s="27">
        <f t="shared" si="80"/>
        <v>0</v>
      </c>
      <c r="P229" s="27">
        <f t="shared" si="81"/>
        <v>89.5</v>
      </c>
      <c r="Q229" s="27">
        <f t="shared" si="71"/>
        <v>1108.169</v>
      </c>
      <c r="R229" s="24">
        <f t="shared" si="72"/>
        <v>0</v>
      </c>
      <c r="S229" s="24">
        <f t="shared" si="82"/>
        <v>259.63</v>
      </c>
      <c r="T229" s="24">
        <f t="shared" si="83"/>
        <v>9.74</v>
      </c>
      <c r="U229" s="27">
        <f t="shared" si="84"/>
        <v>104.57</v>
      </c>
      <c r="V229" s="27">
        <f t="shared" si="73"/>
        <v>0</v>
      </c>
      <c r="W229" s="27">
        <f t="shared" si="85"/>
        <v>89.5</v>
      </c>
      <c r="X229" s="24">
        <f t="shared" si="74"/>
        <v>463.44</v>
      </c>
      <c r="Y229" s="24">
        <f t="shared" si="86"/>
        <v>1571.609</v>
      </c>
      <c r="Z229" s="24"/>
      <c r="AD229" s="127"/>
    </row>
    <row r="230" s="9" customFormat="1" ht="20" customHeight="1" spans="1:30">
      <c r="A230" s="23">
        <f t="shared" si="75"/>
        <v>227</v>
      </c>
      <c r="B230" s="39" t="s">
        <v>143</v>
      </c>
      <c r="C230" s="25" t="s">
        <v>553</v>
      </c>
      <c r="D230" s="24" t="s">
        <v>554</v>
      </c>
      <c r="E230" s="24">
        <v>3245.4</v>
      </c>
      <c r="F230" s="24">
        <f>VLOOKUP(C230,'[1]9月'!$B:$Q,16,0)</f>
        <v>3245.4</v>
      </c>
      <c r="G230" s="24">
        <v>3245.4</v>
      </c>
      <c r="H230" s="27">
        <v>5228.42</v>
      </c>
      <c r="I230" s="27"/>
      <c r="J230" s="27">
        <v>1790</v>
      </c>
      <c r="K230" s="34">
        <f t="shared" si="76"/>
        <v>58.4172</v>
      </c>
      <c r="L230" s="35">
        <f t="shared" si="77"/>
        <v>519.264</v>
      </c>
      <c r="M230" s="24">
        <f t="shared" si="78"/>
        <v>22.7178</v>
      </c>
      <c r="N230" s="27">
        <f t="shared" si="79"/>
        <v>418.27</v>
      </c>
      <c r="O230" s="27">
        <f t="shared" si="80"/>
        <v>0</v>
      </c>
      <c r="P230" s="27">
        <f t="shared" si="81"/>
        <v>89.5</v>
      </c>
      <c r="Q230" s="27">
        <f t="shared" si="71"/>
        <v>1108.169</v>
      </c>
      <c r="R230" s="24">
        <f t="shared" si="72"/>
        <v>0</v>
      </c>
      <c r="S230" s="24">
        <f t="shared" si="82"/>
        <v>259.63</v>
      </c>
      <c r="T230" s="24">
        <f t="shared" si="83"/>
        <v>9.74</v>
      </c>
      <c r="U230" s="27">
        <f t="shared" si="84"/>
        <v>104.57</v>
      </c>
      <c r="V230" s="27">
        <f t="shared" si="73"/>
        <v>0</v>
      </c>
      <c r="W230" s="27">
        <f t="shared" si="85"/>
        <v>89.5</v>
      </c>
      <c r="X230" s="24">
        <f t="shared" si="74"/>
        <v>463.44</v>
      </c>
      <c r="Y230" s="24">
        <f t="shared" si="86"/>
        <v>1571.609</v>
      </c>
      <c r="Z230" s="24"/>
      <c r="AD230" s="127"/>
    </row>
    <row r="231" s="9" customFormat="1" ht="20" customHeight="1" spans="1:30">
      <c r="A231" s="23">
        <f t="shared" si="75"/>
        <v>228</v>
      </c>
      <c r="B231" s="39" t="s">
        <v>143</v>
      </c>
      <c r="C231" s="25" t="s">
        <v>555</v>
      </c>
      <c r="D231" s="24" t="s">
        <v>556</v>
      </c>
      <c r="E231" s="24">
        <v>3245.4</v>
      </c>
      <c r="F231" s="24">
        <f>VLOOKUP(C231,'[1]9月'!$B:$Q,16,0)</f>
        <v>3245.4</v>
      </c>
      <c r="G231" s="24">
        <v>3245.4</v>
      </c>
      <c r="H231" s="27">
        <v>5228.42</v>
      </c>
      <c r="I231" s="27"/>
      <c r="J231" s="27">
        <v>1790</v>
      </c>
      <c r="K231" s="34">
        <f t="shared" si="76"/>
        <v>58.4172</v>
      </c>
      <c r="L231" s="35">
        <f t="shared" si="77"/>
        <v>519.264</v>
      </c>
      <c r="M231" s="24">
        <f t="shared" si="78"/>
        <v>22.7178</v>
      </c>
      <c r="N231" s="27">
        <f t="shared" si="79"/>
        <v>418.27</v>
      </c>
      <c r="O231" s="27">
        <f t="shared" si="80"/>
        <v>0</v>
      </c>
      <c r="P231" s="27">
        <f t="shared" si="81"/>
        <v>89.5</v>
      </c>
      <c r="Q231" s="27">
        <f t="shared" si="71"/>
        <v>1108.169</v>
      </c>
      <c r="R231" s="24">
        <f t="shared" si="72"/>
        <v>0</v>
      </c>
      <c r="S231" s="24">
        <f t="shared" si="82"/>
        <v>259.63</v>
      </c>
      <c r="T231" s="24">
        <f t="shared" si="83"/>
        <v>9.74</v>
      </c>
      <c r="U231" s="27">
        <f t="shared" si="84"/>
        <v>104.57</v>
      </c>
      <c r="V231" s="27">
        <f t="shared" si="73"/>
        <v>0</v>
      </c>
      <c r="W231" s="27">
        <f t="shared" si="85"/>
        <v>89.5</v>
      </c>
      <c r="X231" s="24">
        <f t="shared" si="74"/>
        <v>463.44</v>
      </c>
      <c r="Y231" s="24">
        <f t="shared" si="86"/>
        <v>1571.609</v>
      </c>
      <c r="Z231" s="24"/>
      <c r="AD231" s="127"/>
    </row>
    <row r="232" s="9" customFormat="1" ht="20" customHeight="1" spans="1:30">
      <c r="A232" s="23">
        <f t="shared" si="75"/>
        <v>229</v>
      </c>
      <c r="B232" s="39" t="s">
        <v>143</v>
      </c>
      <c r="C232" s="25" t="s">
        <v>557</v>
      </c>
      <c r="D232" s="53" t="s">
        <v>558</v>
      </c>
      <c r="E232" s="24">
        <v>3245.4</v>
      </c>
      <c r="F232" s="24">
        <f>VLOOKUP(C232,'[1]9月'!$B:$Q,16,0)</f>
        <v>3245.4</v>
      </c>
      <c r="G232" s="24">
        <v>3245.4</v>
      </c>
      <c r="H232" s="27">
        <v>5228.42</v>
      </c>
      <c r="I232" s="27"/>
      <c r="J232" s="27">
        <v>1790</v>
      </c>
      <c r="K232" s="34">
        <f t="shared" si="76"/>
        <v>58.4172</v>
      </c>
      <c r="L232" s="35">
        <f t="shared" si="77"/>
        <v>519.264</v>
      </c>
      <c r="M232" s="24">
        <f t="shared" si="78"/>
        <v>22.7178</v>
      </c>
      <c r="N232" s="27">
        <f t="shared" si="79"/>
        <v>418.27</v>
      </c>
      <c r="O232" s="27">
        <f t="shared" si="80"/>
        <v>0</v>
      </c>
      <c r="P232" s="27">
        <f t="shared" si="81"/>
        <v>89.5</v>
      </c>
      <c r="Q232" s="27">
        <f t="shared" si="71"/>
        <v>1108.169</v>
      </c>
      <c r="R232" s="24">
        <f t="shared" si="72"/>
        <v>0</v>
      </c>
      <c r="S232" s="24">
        <f t="shared" si="82"/>
        <v>259.63</v>
      </c>
      <c r="T232" s="24">
        <f t="shared" si="83"/>
        <v>9.74</v>
      </c>
      <c r="U232" s="27">
        <f t="shared" si="84"/>
        <v>104.57</v>
      </c>
      <c r="V232" s="27">
        <f t="shared" si="73"/>
        <v>0</v>
      </c>
      <c r="W232" s="27">
        <f t="shared" si="85"/>
        <v>89.5</v>
      </c>
      <c r="X232" s="24">
        <f t="shared" si="74"/>
        <v>463.44</v>
      </c>
      <c r="Y232" s="24">
        <f t="shared" si="86"/>
        <v>1571.609</v>
      </c>
      <c r="Z232" s="24"/>
      <c r="AD232" s="127"/>
    </row>
    <row r="233" s="9" customFormat="1" ht="20" customHeight="1" spans="1:30">
      <c r="A233" s="23">
        <f t="shared" si="75"/>
        <v>230</v>
      </c>
      <c r="B233" s="39" t="s">
        <v>143</v>
      </c>
      <c r="C233" s="25" t="s">
        <v>559</v>
      </c>
      <c r="D233" s="270" t="s">
        <v>560</v>
      </c>
      <c r="E233" s="24">
        <v>3245.4</v>
      </c>
      <c r="F233" s="24">
        <f>VLOOKUP(C233,'[1]9月'!$B:$Q,16,0)</f>
        <v>3245.4</v>
      </c>
      <c r="G233" s="24">
        <v>3245.4</v>
      </c>
      <c r="H233" s="27">
        <v>5228.42</v>
      </c>
      <c r="I233" s="27"/>
      <c r="J233" s="27">
        <v>1790</v>
      </c>
      <c r="K233" s="34">
        <f t="shared" si="76"/>
        <v>58.4172</v>
      </c>
      <c r="L233" s="35">
        <f t="shared" si="77"/>
        <v>519.264</v>
      </c>
      <c r="M233" s="24">
        <f t="shared" si="78"/>
        <v>22.7178</v>
      </c>
      <c r="N233" s="27">
        <f t="shared" si="79"/>
        <v>418.27</v>
      </c>
      <c r="O233" s="27">
        <f t="shared" si="80"/>
        <v>0</v>
      </c>
      <c r="P233" s="27">
        <f t="shared" si="81"/>
        <v>89.5</v>
      </c>
      <c r="Q233" s="27">
        <f t="shared" si="71"/>
        <v>1108.169</v>
      </c>
      <c r="R233" s="24">
        <f t="shared" si="72"/>
        <v>0</v>
      </c>
      <c r="S233" s="24">
        <f t="shared" si="82"/>
        <v>259.63</v>
      </c>
      <c r="T233" s="24">
        <f t="shared" si="83"/>
        <v>9.74</v>
      </c>
      <c r="U233" s="27">
        <f t="shared" si="84"/>
        <v>104.57</v>
      </c>
      <c r="V233" s="27">
        <f t="shared" si="73"/>
        <v>0</v>
      </c>
      <c r="W233" s="27">
        <f t="shared" si="85"/>
        <v>89.5</v>
      </c>
      <c r="X233" s="24">
        <f t="shared" si="74"/>
        <v>463.44</v>
      </c>
      <c r="Y233" s="24">
        <f t="shared" si="86"/>
        <v>1571.609</v>
      </c>
      <c r="Z233" s="24"/>
      <c r="AD233" s="127"/>
    </row>
    <row r="234" s="9" customFormat="1" ht="20" customHeight="1" spans="1:30">
      <c r="A234" s="23">
        <f t="shared" si="75"/>
        <v>231</v>
      </c>
      <c r="B234" s="39" t="s">
        <v>143</v>
      </c>
      <c r="C234" s="25" t="s">
        <v>561</v>
      </c>
      <c r="D234" s="53" t="s">
        <v>562</v>
      </c>
      <c r="E234" s="24">
        <v>3245.4</v>
      </c>
      <c r="F234" s="24">
        <f>VLOOKUP(C234,'[1]9月'!$B:$Q,16,0)</f>
        <v>3245.4</v>
      </c>
      <c r="G234" s="24">
        <v>3245.4</v>
      </c>
      <c r="H234" s="27">
        <v>5228.42</v>
      </c>
      <c r="I234" s="27"/>
      <c r="J234" s="27">
        <v>1790</v>
      </c>
      <c r="K234" s="34">
        <f t="shared" si="76"/>
        <v>58.4172</v>
      </c>
      <c r="L234" s="35">
        <f t="shared" si="77"/>
        <v>519.264</v>
      </c>
      <c r="M234" s="24">
        <f t="shared" si="78"/>
        <v>22.7178</v>
      </c>
      <c r="N234" s="27">
        <f t="shared" si="79"/>
        <v>418.27</v>
      </c>
      <c r="O234" s="27">
        <f t="shared" si="80"/>
        <v>0</v>
      </c>
      <c r="P234" s="27">
        <f t="shared" si="81"/>
        <v>89.5</v>
      </c>
      <c r="Q234" s="27">
        <f t="shared" si="71"/>
        <v>1108.169</v>
      </c>
      <c r="R234" s="24">
        <f t="shared" si="72"/>
        <v>0</v>
      </c>
      <c r="S234" s="24">
        <f t="shared" si="82"/>
        <v>259.63</v>
      </c>
      <c r="T234" s="24">
        <f t="shared" si="83"/>
        <v>9.74</v>
      </c>
      <c r="U234" s="27">
        <f t="shared" si="84"/>
        <v>104.57</v>
      </c>
      <c r="V234" s="27">
        <f t="shared" si="73"/>
        <v>0</v>
      </c>
      <c r="W234" s="27">
        <f t="shared" si="85"/>
        <v>89.5</v>
      </c>
      <c r="X234" s="24">
        <f t="shared" si="74"/>
        <v>463.44</v>
      </c>
      <c r="Y234" s="24">
        <f t="shared" si="86"/>
        <v>1571.609</v>
      </c>
      <c r="Z234" s="24"/>
      <c r="AD234" s="127"/>
    </row>
    <row r="235" s="9" customFormat="1" ht="20" customHeight="1" spans="1:30">
      <c r="A235" s="23">
        <f t="shared" si="75"/>
        <v>232</v>
      </c>
      <c r="B235" s="39" t="s">
        <v>143</v>
      </c>
      <c r="C235" s="29" t="s">
        <v>563</v>
      </c>
      <c r="D235" s="30" t="s">
        <v>564</v>
      </c>
      <c r="E235" s="24">
        <v>3245.4</v>
      </c>
      <c r="F235" s="24">
        <f>VLOOKUP(C235,'[1]9月'!$B:$Q,16,0)</f>
        <v>3245.4</v>
      </c>
      <c r="G235" s="24">
        <v>3245.4</v>
      </c>
      <c r="H235" s="27">
        <v>5228.42</v>
      </c>
      <c r="I235" s="27"/>
      <c r="J235" s="27">
        <v>0</v>
      </c>
      <c r="K235" s="34">
        <f t="shared" si="76"/>
        <v>58.4172</v>
      </c>
      <c r="L235" s="35">
        <f t="shared" si="77"/>
        <v>519.264</v>
      </c>
      <c r="M235" s="24">
        <f t="shared" si="78"/>
        <v>22.7178</v>
      </c>
      <c r="N235" s="27">
        <f t="shared" si="79"/>
        <v>418.27</v>
      </c>
      <c r="O235" s="27">
        <f t="shared" si="80"/>
        <v>0</v>
      </c>
      <c r="P235" s="27">
        <f t="shared" si="81"/>
        <v>0</v>
      </c>
      <c r="Q235" s="27">
        <f t="shared" si="71"/>
        <v>1018.669</v>
      </c>
      <c r="R235" s="24">
        <f t="shared" si="72"/>
        <v>0</v>
      </c>
      <c r="S235" s="24">
        <f t="shared" si="82"/>
        <v>259.63</v>
      </c>
      <c r="T235" s="24">
        <f t="shared" si="83"/>
        <v>9.74</v>
      </c>
      <c r="U235" s="27">
        <f t="shared" si="84"/>
        <v>104.57</v>
      </c>
      <c r="V235" s="27">
        <f t="shared" si="73"/>
        <v>0</v>
      </c>
      <c r="W235" s="27">
        <f t="shared" si="85"/>
        <v>0</v>
      </c>
      <c r="X235" s="24">
        <f t="shared" si="74"/>
        <v>373.94</v>
      </c>
      <c r="Y235" s="24">
        <f t="shared" si="86"/>
        <v>1392.609</v>
      </c>
      <c r="Z235" s="24"/>
      <c r="AD235" s="127"/>
    </row>
    <row r="236" s="9" customFormat="1" ht="20" customHeight="1" spans="1:30">
      <c r="A236" s="23">
        <f t="shared" si="75"/>
        <v>233</v>
      </c>
      <c r="B236" s="39" t="s">
        <v>143</v>
      </c>
      <c r="C236" s="29" t="s">
        <v>565</v>
      </c>
      <c r="D236" s="30" t="s">
        <v>566</v>
      </c>
      <c r="E236" s="24">
        <v>3245.4</v>
      </c>
      <c r="F236" s="24">
        <f>VLOOKUP(C236,'[1]9月'!$B:$Q,16,0)</f>
        <v>3245.4</v>
      </c>
      <c r="G236" s="24">
        <v>3245.4</v>
      </c>
      <c r="H236" s="27">
        <v>5228.42</v>
      </c>
      <c r="I236" s="27"/>
      <c r="J236" s="27">
        <v>1790</v>
      </c>
      <c r="K236" s="34">
        <f t="shared" si="76"/>
        <v>58.4172</v>
      </c>
      <c r="L236" s="35">
        <f t="shared" si="77"/>
        <v>519.264</v>
      </c>
      <c r="M236" s="24">
        <f t="shared" si="78"/>
        <v>22.7178</v>
      </c>
      <c r="N236" s="27">
        <f t="shared" si="79"/>
        <v>418.27</v>
      </c>
      <c r="O236" s="27">
        <f t="shared" si="80"/>
        <v>0</v>
      </c>
      <c r="P236" s="27">
        <f t="shared" si="81"/>
        <v>89.5</v>
      </c>
      <c r="Q236" s="27">
        <f t="shared" si="71"/>
        <v>1108.169</v>
      </c>
      <c r="R236" s="24">
        <f t="shared" si="72"/>
        <v>0</v>
      </c>
      <c r="S236" s="24">
        <f t="shared" si="82"/>
        <v>259.63</v>
      </c>
      <c r="T236" s="24">
        <f t="shared" si="83"/>
        <v>9.74</v>
      </c>
      <c r="U236" s="27">
        <f t="shared" si="84"/>
        <v>104.57</v>
      </c>
      <c r="V236" s="27">
        <f t="shared" si="73"/>
        <v>0</v>
      </c>
      <c r="W236" s="27">
        <f t="shared" si="85"/>
        <v>89.5</v>
      </c>
      <c r="X236" s="24">
        <f t="shared" si="74"/>
        <v>463.44</v>
      </c>
      <c r="Y236" s="24">
        <f t="shared" si="86"/>
        <v>1571.609</v>
      </c>
      <c r="Z236" s="24"/>
      <c r="AD236" s="127"/>
    </row>
    <row r="237" s="9" customFormat="1" ht="20" customHeight="1" spans="1:30">
      <c r="A237" s="23">
        <f t="shared" si="75"/>
        <v>234</v>
      </c>
      <c r="B237" s="39" t="s">
        <v>143</v>
      </c>
      <c r="C237" s="29" t="s">
        <v>567</v>
      </c>
      <c r="D237" s="30" t="s">
        <v>568</v>
      </c>
      <c r="E237" s="24">
        <v>3245.4</v>
      </c>
      <c r="F237" s="24">
        <f>VLOOKUP(C237,'[1]9月'!$B:$Q,16,0)</f>
        <v>3245.4</v>
      </c>
      <c r="G237" s="24">
        <v>3245.4</v>
      </c>
      <c r="H237" s="27">
        <v>5228.42</v>
      </c>
      <c r="I237" s="27"/>
      <c r="J237" s="27">
        <v>1790</v>
      </c>
      <c r="K237" s="34">
        <f t="shared" si="76"/>
        <v>58.4172</v>
      </c>
      <c r="L237" s="35">
        <f t="shared" si="77"/>
        <v>519.264</v>
      </c>
      <c r="M237" s="24">
        <f t="shared" si="78"/>
        <v>22.7178</v>
      </c>
      <c r="N237" s="27">
        <f t="shared" si="79"/>
        <v>418.27</v>
      </c>
      <c r="O237" s="27">
        <f t="shared" si="80"/>
        <v>0</v>
      </c>
      <c r="P237" s="27">
        <f t="shared" si="81"/>
        <v>89.5</v>
      </c>
      <c r="Q237" s="27">
        <f t="shared" si="71"/>
        <v>1108.169</v>
      </c>
      <c r="R237" s="24">
        <f t="shared" si="72"/>
        <v>0</v>
      </c>
      <c r="S237" s="24">
        <f t="shared" si="82"/>
        <v>259.63</v>
      </c>
      <c r="T237" s="24">
        <f t="shared" si="83"/>
        <v>9.74</v>
      </c>
      <c r="U237" s="27">
        <f t="shared" si="84"/>
        <v>104.57</v>
      </c>
      <c r="V237" s="27">
        <f t="shared" si="73"/>
        <v>0</v>
      </c>
      <c r="W237" s="27">
        <f t="shared" si="85"/>
        <v>89.5</v>
      </c>
      <c r="X237" s="24">
        <f t="shared" si="74"/>
        <v>463.44</v>
      </c>
      <c r="Y237" s="24">
        <f t="shared" si="86"/>
        <v>1571.609</v>
      </c>
      <c r="Z237" s="24"/>
      <c r="AD237" s="127"/>
    </row>
    <row r="238" s="9" customFormat="1" ht="20" customHeight="1" spans="1:30">
      <c r="A238" s="23">
        <f t="shared" si="75"/>
        <v>235</v>
      </c>
      <c r="B238" s="39" t="s">
        <v>143</v>
      </c>
      <c r="C238" s="29" t="s">
        <v>569</v>
      </c>
      <c r="D238" s="30" t="s">
        <v>570</v>
      </c>
      <c r="E238" s="24">
        <v>3245.4</v>
      </c>
      <c r="F238" s="24">
        <f>VLOOKUP(C238,'[1]9月'!$B:$Q,16,0)</f>
        <v>3245.4</v>
      </c>
      <c r="G238" s="24">
        <v>3245.4</v>
      </c>
      <c r="H238" s="27">
        <v>5228.42</v>
      </c>
      <c r="I238" s="27"/>
      <c r="J238" s="27">
        <v>1790</v>
      </c>
      <c r="K238" s="34">
        <f t="shared" si="76"/>
        <v>58.4172</v>
      </c>
      <c r="L238" s="35">
        <f t="shared" si="77"/>
        <v>519.264</v>
      </c>
      <c r="M238" s="24">
        <f t="shared" si="78"/>
        <v>22.7178</v>
      </c>
      <c r="N238" s="27">
        <f t="shared" si="79"/>
        <v>418.27</v>
      </c>
      <c r="O238" s="27">
        <f t="shared" si="80"/>
        <v>0</v>
      </c>
      <c r="P238" s="27">
        <f t="shared" si="81"/>
        <v>89.5</v>
      </c>
      <c r="Q238" s="27">
        <f t="shared" si="71"/>
        <v>1108.169</v>
      </c>
      <c r="R238" s="24">
        <f t="shared" si="72"/>
        <v>0</v>
      </c>
      <c r="S238" s="24">
        <f t="shared" si="82"/>
        <v>259.63</v>
      </c>
      <c r="T238" s="24">
        <f t="shared" si="83"/>
        <v>9.74</v>
      </c>
      <c r="U238" s="27">
        <f t="shared" si="84"/>
        <v>104.57</v>
      </c>
      <c r="V238" s="27">
        <f t="shared" si="73"/>
        <v>0</v>
      </c>
      <c r="W238" s="27">
        <f t="shared" si="85"/>
        <v>89.5</v>
      </c>
      <c r="X238" s="24">
        <f t="shared" si="74"/>
        <v>463.44</v>
      </c>
      <c r="Y238" s="24">
        <f t="shared" si="86"/>
        <v>1571.609</v>
      </c>
      <c r="Z238" s="24"/>
      <c r="AD238" s="127"/>
    </row>
    <row r="239" s="9" customFormat="1" ht="20" customHeight="1" spans="1:30">
      <c r="A239" s="23">
        <f t="shared" si="75"/>
        <v>236</v>
      </c>
      <c r="B239" s="39" t="s">
        <v>143</v>
      </c>
      <c r="C239" s="29" t="s">
        <v>571</v>
      </c>
      <c r="D239" s="30" t="s">
        <v>572</v>
      </c>
      <c r="E239" s="24">
        <v>3245.4</v>
      </c>
      <c r="F239" s="24">
        <v>3245.4</v>
      </c>
      <c r="G239" s="24">
        <v>3245.4</v>
      </c>
      <c r="H239" s="27">
        <v>5228.42</v>
      </c>
      <c r="I239" s="27"/>
      <c r="J239" s="27">
        <v>1790</v>
      </c>
      <c r="K239" s="34">
        <f t="shared" si="76"/>
        <v>58.4172</v>
      </c>
      <c r="L239" s="35">
        <f t="shared" si="77"/>
        <v>519.264</v>
      </c>
      <c r="M239" s="24">
        <f t="shared" si="78"/>
        <v>22.7178</v>
      </c>
      <c r="N239" s="27">
        <f t="shared" si="79"/>
        <v>418.27</v>
      </c>
      <c r="O239" s="27">
        <f t="shared" si="80"/>
        <v>0</v>
      </c>
      <c r="P239" s="27">
        <f t="shared" si="81"/>
        <v>89.5</v>
      </c>
      <c r="Q239" s="27">
        <f t="shared" si="71"/>
        <v>1108.169</v>
      </c>
      <c r="R239" s="24">
        <f t="shared" si="72"/>
        <v>0</v>
      </c>
      <c r="S239" s="24">
        <f t="shared" si="82"/>
        <v>259.63</v>
      </c>
      <c r="T239" s="24">
        <f t="shared" si="83"/>
        <v>9.74</v>
      </c>
      <c r="U239" s="27">
        <f t="shared" si="84"/>
        <v>104.57</v>
      </c>
      <c r="V239" s="27">
        <f t="shared" si="73"/>
        <v>0</v>
      </c>
      <c r="W239" s="27">
        <f t="shared" si="85"/>
        <v>89.5</v>
      </c>
      <c r="X239" s="24">
        <f t="shared" si="74"/>
        <v>463.44</v>
      </c>
      <c r="Y239" s="24">
        <f t="shared" si="86"/>
        <v>1571.609</v>
      </c>
      <c r="Z239" s="24"/>
      <c r="AD239" s="127"/>
    </row>
    <row r="240" s="9" customFormat="1" ht="20" customHeight="1" spans="1:30">
      <c r="A240" s="23">
        <f t="shared" si="75"/>
        <v>237</v>
      </c>
      <c r="B240" s="39" t="s">
        <v>143</v>
      </c>
      <c r="C240" s="29" t="s">
        <v>573</v>
      </c>
      <c r="D240" s="30" t="s">
        <v>574</v>
      </c>
      <c r="E240" s="24">
        <v>3245.4</v>
      </c>
      <c r="F240" s="24">
        <f>VLOOKUP(C240,'[1]9月'!$B:$Q,16,0)</f>
        <v>3245.4</v>
      </c>
      <c r="G240" s="24">
        <v>3245.4</v>
      </c>
      <c r="H240" s="27">
        <v>5228.42</v>
      </c>
      <c r="I240" s="27"/>
      <c r="J240" s="27">
        <v>1790</v>
      </c>
      <c r="K240" s="34">
        <f t="shared" si="76"/>
        <v>58.4172</v>
      </c>
      <c r="L240" s="35">
        <f t="shared" si="77"/>
        <v>519.264</v>
      </c>
      <c r="M240" s="24">
        <f t="shared" si="78"/>
        <v>22.7178</v>
      </c>
      <c r="N240" s="27">
        <f t="shared" si="79"/>
        <v>418.27</v>
      </c>
      <c r="O240" s="27">
        <f t="shared" si="80"/>
        <v>0</v>
      </c>
      <c r="P240" s="27">
        <f t="shared" si="81"/>
        <v>89.5</v>
      </c>
      <c r="Q240" s="27">
        <f t="shared" si="71"/>
        <v>1108.169</v>
      </c>
      <c r="R240" s="24">
        <f t="shared" si="72"/>
        <v>0</v>
      </c>
      <c r="S240" s="24">
        <f t="shared" si="82"/>
        <v>259.63</v>
      </c>
      <c r="T240" s="24">
        <f t="shared" si="83"/>
        <v>9.74</v>
      </c>
      <c r="U240" s="27">
        <f t="shared" si="84"/>
        <v>104.57</v>
      </c>
      <c r="V240" s="27">
        <f t="shared" si="73"/>
        <v>0</v>
      </c>
      <c r="W240" s="27">
        <f t="shared" si="85"/>
        <v>89.5</v>
      </c>
      <c r="X240" s="24">
        <f t="shared" si="74"/>
        <v>463.44</v>
      </c>
      <c r="Y240" s="24">
        <f t="shared" si="86"/>
        <v>1571.609</v>
      </c>
      <c r="Z240" s="24"/>
      <c r="AD240" s="127"/>
    </row>
    <row r="241" s="9" customFormat="1" ht="20" customHeight="1" spans="1:30">
      <c r="A241" s="23">
        <f t="shared" si="75"/>
        <v>238</v>
      </c>
      <c r="B241" s="39" t="s">
        <v>143</v>
      </c>
      <c r="C241" s="29" t="s">
        <v>575</v>
      </c>
      <c r="D241" s="30" t="s">
        <v>576</v>
      </c>
      <c r="E241" s="24">
        <v>3245.4</v>
      </c>
      <c r="F241" s="24">
        <f>VLOOKUP(C241,'[1]9月'!$B:$Q,16,0)</f>
        <v>3245.4</v>
      </c>
      <c r="G241" s="24">
        <v>3245.4</v>
      </c>
      <c r="H241" s="27">
        <v>5228.42</v>
      </c>
      <c r="I241" s="27"/>
      <c r="J241" s="27">
        <v>1790</v>
      </c>
      <c r="K241" s="34">
        <f t="shared" si="76"/>
        <v>58.4172</v>
      </c>
      <c r="L241" s="35">
        <f t="shared" si="77"/>
        <v>519.264</v>
      </c>
      <c r="M241" s="24">
        <f t="shared" si="78"/>
        <v>22.7178</v>
      </c>
      <c r="N241" s="27">
        <f t="shared" si="79"/>
        <v>418.27</v>
      </c>
      <c r="O241" s="27">
        <f t="shared" si="80"/>
        <v>0</v>
      </c>
      <c r="P241" s="27">
        <f t="shared" si="81"/>
        <v>89.5</v>
      </c>
      <c r="Q241" s="27">
        <f t="shared" si="71"/>
        <v>1108.169</v>
      </c>
      <c r="R241" s="24">
        <f t="shared" si="72"/>
        <v>0</v>
      </c>
      <c r="S241" s="24">
        <f t="shared" si="82"/>
        <v>259.63</v>
      </c>
      <c r="T241" s="24">
        <f t="shared" si="83"/>
        <v>9.74</v>
      </c>
      <c r="U241" s="27">
        <f t="shared" si="84"/>
        <v>104.57</v>
      </c>
      <c r="V241" s="27">
        <f t="shared" si="73"/>
        <v>0</v>
      </c>
      <c r="W241" s="27">
        <f t="shared" si="85"/>
        <v>89.5</v>
      </c>
      <c r="X241" s="24">
        <f t="shared" si="74"/>
        <v>463.44</v>
      </c>
      <c r="Y241" s="24">
        <f t="shared" si="86"/>
        <v>1571.609</v>
      </c>
      <c r="Z241" s="24"/>
      <c r="AD241" s="127"/>
    </row>
    <row r="242" s="9" customFormat="1" ht="20" customHeight="1" spans="1:30">
      <c r="A242" s="23">
        <f t="shared" si="75"/>
        <v>239</v>
      </c>
      <c r="B242" s="39" t="s">
        <v>143</v>
      </c>
      <c r="C242" s="29" t="s">
        <v>577</v>
      </c>
      <c r="D242" s="30" t="s">
        <v>578</v>
      </c>
      <c r="E242" s="24">
        <v>3245.4</v>
      </c>
      <c r="F242" s="24">
        <f>VLOOKUP(C242,'[1]9月'!$B:$Q,16,0)</f>
        <v>3245.4</v>
      </c>
      <c r="G242" s="24">
        <v>3245.4</v>
      </c>
      <c r="H242" s="27">
        <v>5228.42</v>
      </c>
      <c r="I242" s="27"/>
      <c r="J242" s="27">
        <v>1790</v>
      </c>
      <c r="K242" s="34">
        <f t="shared" si="76"/>
        <v>58.4172</v>
      </c>
      <c r="L242" s="35">
        <f t="shared" si="77"/>
        <v>519.264</v>
      </c>
      <c r="M242" s="24">
        <f t="shared" si="78"/>
        <v>22.7178</v>
      </c>
      <c r="N242" s="27">
        <f t="shared" si="79"/>
        <v>418.27</v>
      </c>
      <c r="O242" s="27">
        <f t="shared" si="80"/>
        <v>0</v>
      </c>
      <c r="P242" s="27">
        <f t="shared" si="81"/>
        <v>89.5</v>
      </c>
      <c r="Q242" s="27">
        <f t="shared" si="71"/>
        <v>1108.169</v>
      </c>
      <c r="R242" s="24">
        <f t="shared" si="72"/>
        <v>0</v>
      </c>
      <c r="S242" s="24">
        <f t="shared" si="82"/>
        <v>259.63</v>
      </c>
      <c r="T242" s="24">
        <f t="shared" si="83"/>
        <v>9.74</v>
      </c>
      <c r="U242" s="27">
        <f t="shared" si="84"/>
        <v>104.57</v>
      </c>
      <c r="V242" s="27">
        <f t="shared" si="73"/>
        <v>0</v>
      </c>
      <c r="W242" s="27">
        <f t="shared" si="85"/>
        <v>89.5</v>
      </c>
      <c r="X242" s="24">
        <f t="shared" si="74"/>
        <v>463.44</v>
      </c>
      <c r="Y242" s="24">
        <f t="shared" si="86"/>
        <v>1571.609</v>
      </c>
      <c r="Z242" s="24"/>
      <c r="AD242" s="127"/>
    </row>
    <row r="243" s="9" customFormat="1" ht="20" customHeight="1" spans="1:30">
      <c r="A243" s="23">
        <f t="shared" si="75"/>
        <v>240</v>
      </c>
      <c r="B243" s="39" t="s">
        <v>143</v>
      </c>
      <c r="C243" s="29" t="s">
        <v>579</v>
      </c>
      <c r="D243" s="28" t="s">
        <v>580</v>
      </c>
      <c r="E243" s="24">
        <v>3245.4</v>
      </c>
      <c r="F243" s="24">
        <f>VLOOKUP(C243,'[1]9月'!$B:$Q,16,0)</f>
        <v>3245.4</v>
      </c>
      <c r="G243" s="24">
        <v>3245.4</v>
      </c>
      <c r="H243" s="27">
        <v>5228.42</v>
      </c>
      <c r="I243" s="27"/>
      <c r="J243" s="27">
        <v>1790</v>
      </c>
      <c r="K243" s="34">
        <f t="shared" si="76"/>
        <v>58.4172</v>
      </c>
      <c r="L243" s="35">
        <f t="shared" si="77"/>
        <v>519.264</v>
      </c>
      <c r="M243" s="24">
        <f t="shared" si="78"/>
        <v>22.7178</v>
      </c>
      <c r="N243" s="27">
        <f t="shared" si="79"/>
        <v>418.27</v>
      </c>
      <c r="O243" s="27">
        <f t="shared" si="80"/>
        <v>0</v>
      </c>
      <c r="P243" s="27">
        <f t="shared" si="81"/>
        <v>89.5</v>
      </c>
      <c r="Q243" s="27">
        <f t="shared" si="71"/>
        <v>1108.169</v>
      </c>
      <c r="R243" s="24">
        <f t="shared" si="72"/>
        <v>0</v>
      </c>
      <c r="S243" s="24">
        <f t="shared" si="82"/>
        <v>259.63</v>
      </c>
      <c r="T243" s="24">
        <f t="shared" si="83"/>
        <v>9.74</v>
      </c>
      <c r="U243" s="27">
        <f t="shared" si="84"/>
        <v>104.57</v>
      </c>
      <c r="V243" s="27">
        <f t="shared" si="73"/>
        <v>0</v>
      </c>
      <c r="W243" s="27">
        <f t="shared" si="85"/>
        <v>89.5</v>
      </c>
      <c r="X243" s="24">
        <f t="shared" si="74"/>
        <v>463.44</v>
      </c>
      <c r="Y243" s="24">
        <f t="shared" si="86"/>
        <v>1571.609</v>
      </c>
      <c r="Z243" s="24"/>
      <c r="AD243" s="127"/>
    </row>
    <row r="244" s="9" customFormat="1" ht="20" customHeight="1" spans="1:30">
      <c r="A244" s="23">
        <f t="shared" si="75"/>
        <v>241</v>
      </c>
      <c r="B244" s="39" t="s">
        <v>143</v>
      </c>
      <c r="C244" s="29" t="s">
        <v>583</v>
      </c>
      <c r="D244" s="28" t="s">
        <v>584</v>
      </c>
      <c r="E244" s="24">
        <v>3245.4</v>
      </c>
      <c r="F244" s="24">
        <f>VLOOKUP(C244,'[1]9月'!$B:$Q,16,0)</f>
        <v>3245.4</v>
      </c>
      <c r="G244" s="24">
        <v>3245.4</v>
      </c>
      <c r="H244" s="27">
        <v>5228.42</v>
      </c>
      <c r="I244" s="27"/>
      <c r="J244" s="27">
        <v>0</v>
      </c>
      <c r="K244" s="34">
        <f t="shared" si="76"/>
        <v>58.4172</v>
      </c>
      <c r="L244" s="35">
        <f t="shared" si="77"/>
        <v>519.264</v>
      </c>
      <c r="M244" s="24">
        <f t="shared" si="78"/>
        <v>22.7178</v>
      </c>
      <c r="N244" s="27">
        <f t="shared" si="79"/>
        <v>418.27</v>
      </c>
      <c r="O244" s="27">
        <f t="shared" si="80"/>
        <v>0</v>
      </c>
      <c r="P244" s="27">
        <f t="shared" si="81"/>
        <v>0</v>
      </c>
      <c r="Q244" s="27">
        <f t="shared" si="71"/>
        <v>1018.669</v>
      </c>
      <c r="R244" s="24">
        <f t="shared" si="72"/>
        <v>0</v>
      </c>
      <c r="S244" s="24">
        <f t="shared" si="82"/>
        <v>259.63</v>
      </c>
      <c r="T244" s="24">
        <f t="shared" si="83"/>
        <v>9.74</v>
      </c>
      <c r="U244" s="27">
        <f t="shared" si="84"/>
        <v>104.57</v>
      </c>
      <c r="V244" s="27">
        <f t="shared" si="73"/>
        <v>0</v>
      </c>
      <c r="W244" s="27">
        <f t="shared" si="85"/>
        <v>0</v>
      </c>
      <c r="X244" s="24">
        <f t="shared" si="74"/>
        <v>373.94</v>
      </c>
      <c r="Y244" s="24">
        <f t="shared" si="86"/>
        <v>1392.609</v>
      </c>
      <c r="Z244" s="24"/>
      <c r="AD244" s="127"/>
    </row>
    <row r="245" s="9" customFormat="1" ht="20" customHeight="1" spans="1:30">
      <c r="A245" s="23">
        <f t="shared" si="75"/>
        <v>242</v>
      </c>
      <c r="B245" s="39" t="s">
        <v>143</v>
      </c>
      <c r="C245" s="29" t="s">
        <v>585</v>
      </c>
      <c r="D245" s="28" t="s">
        <v>586</v>
      </c>
      <c r="E245" s="24">
        <v>3245.4</v>
      </c>
      <c r="F245" s="24">
        <f>VLOOKUP(C245,'[1]9月'!$B:$Q,16,0)</f>
        <v>3245.4</v>
      </c>
      <c r="G245" s="24">
        <v>3245.4</v>
      </c>
      <c r="H245" s="27">
        <v>5228.42</v>
      </c>
      <c r="I245" s="27"/>
      <c r="J245" s="27">
        <v>1790</v>
      </c>
      <c r="K245" s="34">
        <f t="shared" si="76"/>
        <v>58.4172</v>
      </c>
      <c r="L245" s="35">
        <f t="shared" si="77"/>
        <v>519.264</v>
      </c>
      <c r="M245" s="24">
        <f t="shared" si="78"/>
        <v>22.7178</v>
      </c>
      <c r="N245" s="27">
        <f t="shared" si="79"/>
        <v>418.27</v>
      </c>
      <c r="O245" s="27">
        <f t="shared" si="80"/>
        <v>0</v>
      </c>
      <c r="P245" s="27">
        <f t="shared" si="81"/>
        <v>89.5</v>
      </c>
      <c r="Q245" s="27">
        <f t="shared" si="71"/>
        <v>1108.169</v>
      </c>
      <c r="R245" s="24">
        <f t="shared" si="72"/>
        <v>0</v>
      </c>
      <c r="S245" s="24">
        <f t="shared" si="82"/>
        <v>259.63</v>
      </c>
      <c r="T245" s="24">
        <f t="shared" si="83"/>
        <v>9.74</v>
      </c>
      <c r="U245" s="27">
        <f t="shared" si="84"/>
        <v>104.57</v>
      </c>
      <c r="V245" s="27">
        <f t="shared" si="73"/>
        <v>0</v>
      </c>
      <c r="W245" s="27">
        <f t="shared" si="85"/>
        <v>89.5</v>
      </c>
      <c r="X245" s="24">
        <f t="shared" si="74"/>
        <v>463.44</v>
      </c>
      <c r="Y245" s="24">
        <f t="shared" si="86"/>
        <v>1571.609</v>
      </c>
      <c r="Z245" s="24"/>
      <c r="AD245" s="127"/>
    </row>
    <row r="246" s="9" customFormat="1" ht="20" customHeight="1" spans="1:30">
      <c r="A246" s="23">
        <f t="shared" si="75"/>
        <v>243</v>
      </c>
      <c r="B246" s="39" t="s">
        <v>143</v>
      </c>
      <c r="C246" s="29" t="s">
        <v>587</v>
      </c>
      <c r="D246" s="28" t="s">
        <v>588</v>
      </c>
      <c r="E246" s="24">
        <v>3245.4</v>
      </c>
      <c r="F246" s="24">
        <v>3245.4</v>
      </c>
      <c r="G246" s="24">
        <v>3245.4</v>
      </c>
      <c r="H246" s="27">
        <v>5228.42</v>
      </c>
      <c r="I246" s="27"/>
      <c r="J246" s="27">
        <v>1790</v>
      </c>
      <c r="K246" s="34">
        <f t="shared" si="76"/>
        <v>58.4172</v>
      </c>
      <c r="L246" s="35">
        <f t="shared" si="77"/>
        <v>519.264</v>
      </c>
      <c r="M246" s="24">
        <f t="shared" si="78"/>
        <v>22.7178</v>
      </c>
      <c r="N246" s="27">
        <f t="shared" si="79"/>
        <v>418.27</v>
      </c>
      <c r="O246" s="27">
        <f t="shared" si="80"/>
        <v>0</v>
      </c>
      <c r="P246" s="27">
        <f t="shared" si="81"/>
        <v>89.5</v>
      </c>
      <c r="Q246" s="27">
        <f t="shared" si="71"/>
        <v>1108.169</v>
      </c>
      <c r="R246" s="24">
        <f t="shared" si="72"/>
        <v>0</v>
      </c>
      <c r="S246" s="24">
        <f t="shared" si="82"/>
        <v>259.63</v>
      </c>
      <c r="T246" s="24">
        <f t="shared" si="83"/>
        <v>9.74</v>
      </c>
      <c r="U246" s="27">
        <f t="shared" si="84"/>
        <v>104.57</v>
      </c>
      <c r="V246" s="27">
        <f t="shared" si="73"/>
        <v>0</v>
      </c>
      <c r="W246" s="27">
        <f t="shared" si="85"/>
        <v>89.5</v>
      </c>
      <c r="X246" s="24">
        <f t="shared" si="74"/>
        <v>463.44</v>
      </c>
      <c r="Y246" s="24">
        <f t="shared" si="86"/>
        <v>1571.609</v>
      </c>
      <c r="Z246" s="24"/>
      <c r="AD246" s="127"/>
    </row>
    <row r="247" s="9" customFormat="1" ht="20" customHeight="1" spans="1:30">
      <c r="A247" s="23">
        <f t="shared" si="75"/>
        <v>244</v>
      </c>
      <c r="B247" s="39" t="s">
        <v>76</v>
      </c>
      <c r="C247" s="29" t="s">
        <v>589</v>
      </c>
      <c r="D247" s="28" t="s">
        <v>590</v>
      </c>
      <c r="E247" s="24">
        <v>3245.4</v>
      </c>
      <c r="F247" s="24">
        <v>3245.4</v>
      </c>
      <c r="G247" s="24">
        <v>3245.4</v>
      </c>
      <c r="H247" s="27">
        <v>5228.42</v>
      </c>
      <c r="I247" s="27"/>
      <c r="J247" s="36">
        <v>3180</v>
      </c>
      <c r="K247" s="34">
        <f t="shared" si="76"/>
        <v>58.4172</v>
      </c>
      <c r="L247" s="35">
        <f t="shared" si="77"/>
        <v>519.264</v>
      </c>
      <c r="M247" s="24">
        <f t="shared" si="78"/>
        <v>22.7178</v>
      </c>
      <c r="N247" s="27">
        <f t="shared" si="79"/>
        <v>418.27</v>
      </c>
      <c r="O247" s="27">
        <f t="shared" si="80"/>
        <v>0</v>
      </c>
      <c r="P247" s="27">
        <f t="shared" si="81"/>
        <v>159</v>
      </c>
      <c r="Q247" s="27">
        <f t="shared" si="71"/>
        <v>1177.669</v>
      </c>
      <c r="R247" s="24">
        <f t="shared" si="72"/>
        <v>0</v>
      </c>
      <c r="S247" s="24">
        <f t="shared" si="82"/>
        <v>259.63</v>
      </c>
      <c r="T247" s="24">
        <f t="shared" si="83"/>
        <v>9.74</v>
      </c>
      <c r="U247" s="27">
        <f t="shared" si="84"/>
        <v>104.57</v>
      </c>
      <c r="V247" s="27">
        <f t="shared" si="73"/>
        <v>0</v>
      </c>
      <c r="W247" s="27">
        <f t="shared" si="85"/>
        <v>159</v>
      </c>
      <c r="X247" s="24">
        <f t="shared" si="74"/>
        <v>532.94</v>
      </c>
      <c r="Y247" s="24">
        <f t="shared" si="86"/>
        <v>1710.609</v>
      </c>
      <c r="Z247" s="24"/>
      <c r="AD247" s="127"/>
    </row>
    <row r="248" s="9" customFormat="1" ht="20" customHeight="1" spans="1:30">
      <c r="A248" s="23">
        <f t="shared" si="75"/>
        <v>245</v>
      </c>
      <c r="B248" s="39" t="s">
        <v>146</v>
      </c>
      <c r="C248" s="29" t="s">
        <v>593</v>
      </c>
      <c r="D248" s="267" t="s">
        <v>594</v>
      </c>
      <c r="E248" s="24">
        <v>3245.4</v>
      </c>
      <c r="F248" s="24">
        <v>3245.4</v>
      </c>
      <c r="G248" s="24">
        <v>3245.4</v>
      </c>
      <c r="H248" s="27">
        <v>5228.42</v>
      </c>
      <c r="I248" s="27"/>
      <c r="J248" s="27">
        <v>3180</v>
      </c>
      <c r="K248" s="34">
        <f t="shared" si="76"/>
        <v>58.4172</v>
      </c>
      <c r="L248" s="35">
        <f t="shared" si="77"/>
        <v>519.264</v>
      </c>
      <c r="M248" s="24">
        <f t="shared" si="78"/>
        <v>22.7178</v>
      </c>
      <c r="N248" s="27">
        <f t="shared" si="79"/>
        <v>418.27</v>
      </c>
      <c r="O248" s="27">
        <f t="shared" si="80"/>
        <v>0</v>
      </c>
      <c r="P248" s="27">
        <f t="shared" si="81"/>
        <v>159</v>
      </c>
      <c r="Q248" s="27">
        <f t="shared" si="71"/>
        <v>1177.669</v>
      </c>
      <c r="R248" s="24">
        <f t="shared" si="72"/>
        <v>0</v>
      </c>
      <c r="S248" s="24">
        <f t="shared" si="82"/>
        <v>259.63</v>
      </c>
      <c r="T248" s="24">
        <f t="shared" si="83"/>
        <v>9.74</v>
      </c>
      <c r="U248" s="27">
        <f t="shared" si="84"/>
        <v>104.57</v>
      </c>
      <c r="V248" s="27">
        <f t="shared" si="73"/>
        <v>0</v>
      </c>
      <c r="W248" s="27">
        <f t="shared" si="85"/>
        <v>159</v>
      </c>
      <c r="X248" s="24">
        <f t="shared" si="74"/>
        <v>532.94</v>
      </c>
      <c r="Y248" s="24">
        <f t="shared" si="86"/>
        <v>1710.609</v>
      </c>
      <c r="Z248" s="24"/>
      <c r="AD248" s="127"/>
    </row>
    <row r="249" s="9" customFormat="1" ht="20" customHeight="1" spans="1:30">
      <c r="A249" s="23">
        <f t="shared" si="75"/>
        <v>246</v>
      </c>
      <c r="B249" s="39" t="s">
        <v>76</v>
      </c>
      <c r="C249" s="29" t="s">
        <v>595</v>
      </c>
      <c r="D249" s="28" t="s">
        <v>596</v>
      </c>
      <c r="E249" s="24">
        <v>3245.4</v>
      </c>
      <c r="F249" s="24">
        <v>3245.4</v>
      </c>
      <c r="G249" s="24">
        <v>3245.4</v>
      </c>
      <c r="H249" s="27">
        <v>5228.42</v>
      </c>
      <c r="I249" s="27"/>
      <c r="J249" s="27">
        <v>0</v>
      </c>
      <c r="K249" s="34">
        <f t="shared" si="76"/>
        <v>58.4172</v>
      </c>
      <c r="L249" s="35">
        <f t="shared" si="77"/>
        <v>519.264</v>
      </c>
      <c r="M249" s="24">
        <f t="shared" si="78"/>
        <v>22.7178</v>
      </c>
      <c r="N249" s="27">
        <f t="shared" si="79"/>
        <v>418.27</v>
      </c>
      <c r="O249" s="27">
        <f t="shared" si="80"/>
        <v>0</v>
      </c>
      <c r="P249" s="27">
        <f t="shared" si="81"/>
        <v>0</v>
      </c>
      <c r="Q249" s="27">
        <f t="shared" si="71"/>
        <v>1018.669</v>
      </c>
      <c r="R249" s="24">
        <f t="shared" si="72"/>
        <v>0</v>
      </c>
      <c r="S249" s="24">
        <f t="shared" si="82"/>
        <v>259.63</v>
      </c>
      <c r="T249" s="24">
        <f t="shared" si="83"/>
        <v>9.74</v>
      </c>
      <c r="U249" s="27">
        <f t="shared" si="84"/>
        <v>104.57</v>
      </c>
      <c r="V249" s="27">
        <f t="shared" si="73"/>
        <v>0</v>
      </c>
      <c r="W249" s="27">
        <f t="shared" si="85"/>
        <v>0</v>
      </c>
      <c r="X249" s="24">
        <f t="shared" si="74"/>
        <v>373.94</v>
      </c>
      <c r="Y249" s="24">
        <f t="shared" si="86"/>
        <v>1392.609</v>
      </c>
      <c r="Z249" s="24"/>
      <c r="AD249" s="127"/>
    </row>
    <row r="250" s="9" customFormat="1" ht="20" customHeight="1" spans="1:30">
      <c r="A250" s="23">
        <f t="shared" si="75"/>
        <v>247</v>
      </c>
      <c r="B250" s="39" t="s">
        <v>258</v>
      </c>
      <c r="C250" s="29" t="s">
        <v>597</v>
      </c>
      <c r="D250" s="28" t="s">
        <v>598</v>
      </c>
      <c r="E250" s="24">
        <v>3245.4</v>
      </c>
      <c r="F250" s="24">
        <v>3245.4</v>
      </c>
      <c r="G250" s="24">
        <v>3245.4</v>
      </c>
      <c r="H250" s="27">
        <v>5228.42</v>
      </c>
      <c r="I250" s="27"/>
      <c r="J250" s="27">
        <v>4180</v>
      </c>
      <c r="K250" s="34">
        <f t="shared" si="76"/>
        <v>58.4172</v>
      </c>
      <c r="L250" s="35">
        <f t="shared" si="77"/>
        <v>519.264</v>
      </c>
      <c r="M250" s="24">
        <f t="shared" si="78"/>
        <v>22.7178</v>
      </c>
      <c r="N250" s="27">
        <f t="shared" si="79"/>
        <v>418.27</v>
      </c>
      <c r="O250" s="27">
        <f t="shared" si="80"/>
        <v>0</v>
      </c>
      <c r="P250" s="27">
        <f t="shared" si="81"/>
        <v>209</v>
      </c>
      <c r="Q250" s="27">
        <f t="shared" si="71"/>
        <v>1227.669</v>
      </c>
      <c r="R250" s="24">
        <f t="shared" si="72"/>
        <v>0</v>
      </c>
      <c r="S250" s="24">
        <f t="shared" si="82"/>
        <v>259.63</v>
      </c>
      <c r="T250" s="24">
        <f t="shared" si="83"/>
        <v>9.74</v>
      </c>
      <c r="U250" s="27">
        <f t="shared" si="84"/>
        <v>104.57</v>
      </c>
      <c r="V250" s="27">
        <f t="shared" si="73"/>
        <v>0</v>
      </c>
      <c r="W250" s="27">
        <f t="shared" si="85"/>
        <v>209</v>
      </c>
      <c r="X250" s="24">
        <f t="shared" si="74"/>
        <v>582.94</v>
      </c>
      <c r="Y250" s="24">
        <f t="shared" si="86"/>
        <v>1810.609</v>
      </c>
      <c r="Z250" s="24"/>
      <c r="AD250" s="127"/>
    </row>
    <row r="251" s="9" customFormat="1" ht="20" customHeight="1" spans="1:30">
      <c r="A251" s="23">
        <f t="shared" si="75"/>
        <v>248</v>
      </c>
      <c r="B251" s="39" t="s">
        <v>293</v>
      </c>
      <c r="C251" s="29" t="s">
        <v>599</v>
      </c>
      <c r="D251" s="28" t="s">
        <v>600</v>
      </c>
      <c r="E251" s="24">
        <v>3245.4</v>
      </c>
      <c r="F251" s="24">
        <v>3245.4</v>
      </c>
      <c r="G251" s="24">
        <v>3245.4</v>
      </c>
      <c r="H251" s="27">
        <v>5228.42</v>
      </c>
      <c r="I251" s="27"/>
      <c r="J251" s="36">
        <v>1790</v>
      </c>
      <c r="K251" s="34">
        <f t="shared" si="76"/>
        <v>58.4172</v>
      </c>
      <c r="L251" s="35">
        <f t="shared" si="77"/>
        <v>519.264</v>
      </c>
      <c r="M251" s="24">
        <f t="shared" si="78"/>
        <v>22.7178</v>
      </c>
      <c r="N251" s="27">
        <f t="shared" si="79"/>
        <v>418.27</v>
      </c>
      <c r="O251" s="27">
        <f t="shared" si="80"/>
        <v>0</v>
      </c>
      <c r="P251" s="27">
        <f t="shared" si="81"/>
        <v>89.5</v>
      </c>
      <c r="Q251" s="27">
        <f t="shared" si="71"/>
        <v>1108.169</v>
      </c>
      <c r="R251" s="24">
        <f t="shared" si="72"/>
        <v>0</v>
      </c>
      <c r="S251" s="24">
        <f t="shared" si="82"/>
        <v>259.63</v>
      </c>
      <c r="T251" s="24">
        <f t="shared" si="83"/>
        <v>9.74</v>
      </c>
      <c r="U251" s="27">
        <f t="shared" si="84"/>
        <v>104.57</v>
      </c>
      <c r="V251" s="27">
        <f t="shared" si="73"/>
        <v>0</v>
      </c>
      <c r="W251" s="27">
        <f t="shared" si="85"/>
        <v>89.5</v>
      </c>
      <c r="X251" s="24">
        <f t="shared" si="74"/>
        <v>463.44</v>
      </c>
      <c r="Y251" s="24">
        <f t="shared" si="86"/>
        <v>1571.609</v>
      </c>
      <c r="Z251" s="24"/>
      <c r="AD251" s="127"/>
    </row>
    <row r="252" s="9" customFormat="1" ht="20" customHeight="1" spans="1:30">
      <c r="A252" s="23">
        <f t="shared" ref="A252:A259" si="87">ROW()-3</f>
        <v>249</v>
      </c>
      <c r="B252" s="39" t="s">
        <v>143</v>
      </c>
      <c r="C252" s="29" t="s">
        <v>601</v>
      </c>
      <c r="D252" s="28" t="s">
        <v>602</v>
      </c>
      <c r="E252" s="24">
        <v>3245.4</v>
      </c>
      <c r="F252" s="24">
        <v>3245.4</v>
      </c>
      <c r="G252" s="24">
        <v>3245.4</v>
      </c>
      <c r="H252" s="27">
        <v>5228.42</v>
      </c>
      <c r="I252" s="27"/>
      <c r="J252" s="27">
        <v>1790</v>
      </c>
      <c r="K252" s="34">
        <f t="shared" ref="K252:K259" si="88">E252*0.018</f>
        <v>58.4172</v>
      </c>
      <c r="L252" s="35">
        <f t="shared" ref="L252:L259" si="89">F252*0.16</f>
        <v>519.264</v>
      </c>
      <c r="M252" s="24">
        <f t="shared" ref="M252:M259" si="90">G252*0.007</f>
        <v>22.7178</v>
      </c>
      <c r="N252" s="27">
        <f t="shared" ref="N252:N259" si="91">ROUND(H252*0.08,2)</f>
        <v>418.27</v>
      </c>
      <c r="O252" s="27">
        <f t="shared" si="80"/>
        <v>0</v>
      </c>
      <c r="P252" s="27">
        <f t="shared" ref="P252:P259" si="92">J252*5%</f>
        <v>89.5</v>
      </c>
      <c r="Q252" s="27">
        <f t="shared" si="71"/>
        <v>1108.169</v>
      </c>
      <c r="R252" s="24">
        <f t="shared" si="72"/>
        <v>0</v>
      </c>
      <c r="S252" s="24">
        <f t="shared" ref="S252:S259" si="93">ROUND(F252*0.08,2)</f>
        <v>259.63</v>
      </c>
      <c r="T252" s="24">
        <f t="shared" ref="T252:T259" si="94">ROUND(G252*0.003,2)</f>
        <v>9.74</v>
      </c>
      <c r="U252" s="27">
        <f t="shared" ref="U252:U259" si="95">ROUND(H252*0.02,2)</f>
        <v>104.57</v>
      </c>
      <c r="V252" s="27">
        <f t="shared" si="73"/>
        <v>0</v>
      </c>
      <c r="W252" s="27">
        <f t="shared" ref="W252:W259" si="96">J252*5%</f>
        <v>89.5</v>
      </c>
      <c r="X252" s="24">
        <f t="shared" si="74"/>
        <v>463.44</v>
      </c>
      <c r="Y252" s="24">
        <f t="shared" ref="Y252:Y259" si="97">Q252+X252</f>
        <v>1571.609</v>
      </c>
      <c r="Z252" s="24"/>
      <c r="AD252" s="127"/>
    </row>
    <row r="253" s="11" customFormat="1" ht="20" customHeight="1" spans="1:30">
      <c r="A253" s="157">
        <f t="shared" si="87"/>
        <v>250</v>
      </c>
      <c r="B253" s="39" t="s">
        <v>140</v>
      </c>
      <c r="C253" s="54" t="s">
        <v>603</v>
      </c>
      <c r="D253" s="183" t="s">
        <v>604</v>
      </c>
      <c r="E253" s="27">
        <v>3820</v>
      </c>
      <c r="F253" s="27">
        <v>3820</v>
      </c>
      <c r="G253" s="27">
        <v>3820</v>
      </c>
      <c r="H253" s="27">
        <v>5228.42</v>
      </c>
      <c r="I253" s="27"/>
      <c r="J253" s="27">
        <v>4180</v>
      </c>
      <c r="K253" s="64">
        <f t="shared" si="88"/>
        <v>68.76</v>
      </c>
      <c r="L253" s="65">
        <f t="shared" si="89"/>
        <v>611.2</v>
      </c>
      <c r="M253" s="27">
        <f t="shared" si="90"/>
        <v>26.74</v>
      </c>
      <c r="N253" s="27">
        <f t="shared" si="91"/>
        <v>418.27</v>
      </c>
      <c r="O253" s="27">
        <f t="shared" si="80"/>
        <v>0</v>
      </c>
      <c r="P253" s="27">
        <f t="shared" si="92"/>
        <v>209</v>
      </c>
      <c r="Q253" s="27">
        <f t="shared" si="71"/>
        <v>1333.97</v>
      </c>
      <c r="R253" s="24">
        <f t="shared" si="72"/>
        <v>0</v>
      </c>
      <c r="S253" s="27">
        <f t="shared" si="93"/>
        <v>305.6</v>
      </c>
      <c r="T253" s="27">
        <f t="shared" si="94"/>
        <v>11.46</v>
      </c>
      <c r="U253" s="27">
        <f t="shared" si="95"/>
        <v>104.57</v>
      </c>
      <c r="V253" s="27">
        <f t="shared" si="73"/>
        <v>0</v>
      </c>
      <c r="W253" s="27">
        <f t="shared" si="96"/>
        <v>209</v>
      </c>
      <c r="X253" s="24">
        <f t="shared" si="74"/>
        <v>630.63</v>
      </c>
      <c r="Y253" s="27">
        <f t="shared" si="97"/>
        <v>1964.6</v>
      </c>
      <c r="Z253" s="27"/>
      <c r="AD253" s="127"/>
    </row>
    <row r="254" s="11" customFormat="1" ht="20" customHeight="1" spans="1:30">
      <c r="A254" s="157">
        <f t="shared" si="87"/>
        <v>251</v>
      </c>
      <c r="B254" s="39" t="s">
        <v>190</v>
      </c>
      <c r="C254" s="54" t="s">
        <v>609</v>
      </c>
      <c r="D254" s="183" t="s">
        <v>610</v>
      </c>
      <c r="E254" s="27">
        <v>3820</v>
      </c>
      <c r="F254" s="27">
        <v>3820</v>
      </c>
      <c r="G254" s="27">
        <v>3820</v>
      </c>
      <c r="H254" s="27">
        <v>5228.42</v>
      </c>
      <c r="I254" s="27"/>
      <c r="J254" s="36">
        <v>4180</v>
      </c>
      <c r="K254" s="64">
        <f t="shared" si="88"/>
        <v>68.76</v>
      </c>
      <c r="L254" s="65">
        <f t="shared" si="89"/>
        <v>611.2</v>
      </c>
      <c r="M254" s="27">
        <f t="shared" si="90"/>
        <v>26.74</v>
      </c>
      <c r="N254" s="27">
        <f t="shared" si="91"/>
        <v>418.27</v>
      </c>
      <c r="O254" s="27">
        <f t="shared" si="80"/>
        <v>0</v>
      </c>
      <c r="P254" s="27">
        <f t="shared" si="92"/>
        <v>209</v>
      </c>
      <c r="Q254" s="27">
        <f t="shared" si="71"/>
        <v>1333.97</v>
      </c>
      <c r="R254" s="24">
        <f t="shared" si="72"/>
        <v>0</v>
      </c>
      <c r="S254" s="27">
        <f t="shared" si="93"/>
        <v>305.6</v>
      </c>
      <c r="T254" s="27">
        <f t="shared" si="94"/>
        <v>11.46</v>
      </c>
      <c r="U254" s="27">
        <f t="shared" si="95"/>
        <v>104.57</v>
      </c>
      <c r="V254" s="27">
        <f t="shared" si="73"/>
        <v>0</v>
      </c>
      <c r="W254" s="27">
        <f t="shared" si="96"/>
        <v>209</v>
      </c>
      <c r="X254" s="24">
        <f t="shared" si="74"/>
        <v>630.63</v>
      </c>
      <c r="Y254" s="27">
        <f t="shared" si="97"/>
        <v>1964.6</v>
      </c>
      <c r="Z254" s="27"/>
      <c r="AD254" s="127"/>
    </row>
    <row r="255" s="11" customFormat="1" ht="20" customHeight="1" spans="1:30">
      <c r="A255" s="157">
        <f t="shared" si="87"/>
        <v>252</v>
      </c>
      <c r="B255" s="39" t="s">
        <v>416</v>
      </c>
      <c r="C255" s="54" t="s">
        <v>611</v>
      </c>
      <c r="D255" s="183" t="s">
        <v>612</v>
      </c>
      <c r="E255" s="27">
        <v>3245.4</v>
      </c>
      <c r="F255" s="27">
        <v>3245.5</v>
      </c>
      <c r="G255" s="27">
        <v>3245.4</v>
      </c>
      <c r="H255" s="27">
        <v>5228.42</v>
      </c>
      <c r="I255" s="27"/>
      <c r="J255" s="27">
        <v>0</v>
      </c>
      <c r="K255" s="64">
        <f t="shared" si="88"/>
        <v>58.4172</v>
      </c>
      <c r="L255" s="65">
        <f t="shared" si="89"/>
        <v>519.28</v>
      </c>
      <c r="M255" s="27">
        <f t="shared" si="90"/>
        <v>22.7178</v>
      </c>
      <c r="N255" s="27">
        <f t="shared" si="91"/>
        <v>418.27</v>
      </c>
      <c r="O255" s="27">
        <f t="shared" si="80"/>
        <v>0</v>
      </c>
      <c r="P255" s="27">
        <f t="shared" si="92"/>
        <v>0</v>
      </c>
      <c r="Q255" s="27">
        <f t="shared" si="71"/>
        <v>1018.685</v>
      </c>
      <c r="R255" s="24">
        <f t="shared" si="72"/>
        <v>0</v>
      </c>
      <c r="S255" s="27">
        <f t="shared" si="93"/>
        <v>259.64</v>
      </c>
      <c r="T255" s="27">
        <f t="shared" si="94"/>
        <v>9.74</v>
      </c>
      <c r="U255" s="27">
        <f t="shared" si="95"/>
        <v>104.57</v>
      </c>
      <c r="V255" s="27">
        <f t="shared" si="73"/>
        <v>0</v>
      </c>
      <c r="W255" s="27">
        <f t="shared" si="96"/>
        <v>0</v>
      </c>
      <c r="X255" s="24">
        <f t="shared" si="74"/>
        <v>373.95</v>
      </c>
      <c r="Y255" s="27">
        <f t="shared" si="97"/>
        <v>1392.635</v>
      </c>
      <c r="Z255" s="27"/>
      <c r="AD255" s="127"/>
    </row>
    <row r="256" s="11" customFormat="1" ht="20" customHeight="1" spans="1:30">
      <c r="A256" s="157">
        <f t="shared" si="87"/>
        <v>253</v>
      </c>
      <c r="B256" s="39" t="s">
        <v>211</v>
      </c>
      <c r="C256" s="54" t="s">
        <v>613</v>
      </c>
      <c r="D256" s="183" t="s">
        <v>614</v>
      </c>
      <c r="E256" s="27">
        <v>3245.4</v>
      </c>
      <c r="F256" s="27">
        <v>0</v>
      </c>
      <c r="G256" s="27">
        <v>0</v>
      </c>
      <c r="H256" s="27">
        <v>0</v>
      </c>
      <c r="I256" s="27"/>
      <c r="J256" s="27">
        <v>0</v>
      </c>
      <c r="K256" s="64">
        <f t="shared" si="88"/>
        <v>58.4172</v>
      </c>
      <c r="L256" s="65">
        <f t="shared" si="89"/>
        <v>0</v>
      </c>
      <c r="M256" s="27">
        <f t="shared" si="90"/>
        <v>0</v>
      </c>
      <c r="N256" s="27">
        <f t="shared" si="91"/>
        <v>0</v>
      </c>
      <c r="O256" s="27">
        <f t="shared" si="80"/>
        <v>0</v>
      </c>
      <c r="P256" s="27">
        <f t="shared" si="92"/>
        <v>0</v>
      </c>
      <c r="Q256" s="27">
        <f t="shared" si="71"/>
        <v>58.4172</v>
      </c>
      <c r="R256" s="24">
        <f t="shared" si="72"/>
        <v>0</v>
      </c>
      <c r="S256" s="27">
        <f t="shared" si="93"/>
        <v>0</v>
      </c>
      <c r="T256" s="27">
        <f t="shared" si="94"/>
        <v>0</v>
      </c>
      <c r="U256" s="27">
        <f t="shared" si="95"/>
        <v>0</v>
      </c>
      <c r="V256" s="27">
        <f t="shared" si="73"/>
        <v>0</v>
      </c>
      <c r="W256" s="27">
        <f t="shared" si="96"/>
        <v>0</v>
      </c>
      <c r="X256" s="24">
        <f t="shared" si="74"/>
        <v>0</v>
      </c>
      <c r="Y256" s="27">
        <f t="shared" si="97"/>
        <v>58.4172</v>
      </c>
      <c r="Z256" s="27"/>
      <c r="AD256" s="127"/>
    </row>
    <row r="257" s="11" customFormat="1" ht="20" customHeight="1" spans="1:30">
      <c r="A257" s="157">
        <f t="shared" si="87"/>
        <v>254</v>
      </c>
      <c r="B257" s="39" t="s">
        <v>211</v>
      </c>
      <c r="C257" s="54" t="s">
        <v>615</v>
      </c>
      <c r="D257" s="183" t="s">
        <v>616</v>
      </c>
      <c r="E257" s="27">
        <v>3245.4</v>
      </c>
      <c r="F257" s="27">
        <v>3245.5</v>
      </c>
      <c r="G257" s="27">
        <v>3245.4</v>
      </c>
      <c r="H257" s="27">
        <v>5228.42</v>
      </c>
      <c r="I257" s="27"/>
      <c r="J257" s="36">
        <v>1790</v>
      </c>
      <c r="K257" s="64">
        <f t="shared" si="88"/>
        <v>58.4172</v>
      </c>
      <c r="L257" s="65">
        <f t="shared" si="89"/>
        <v>519.28</v>
      </c>
      <c r="M257" s="27">
        <f t="shared" si="90"/>
        <v>22.7178</v>
      </c>
      <c r="N257" s="27">
        <f t="shared" si="91"/>
        <v>418.27</v>
      </c>
      <c r="O257" s="27">
        <f t="shared" si="80"/>
        <v>0</v>
      </c>
      <c r="P257" s="27">
        <f t="shared" si="92"/>
        <v>89.5</v>
      </c>
      <c r="Q257" s="27">
        <f t="shared" si="71"/>
        <v>1108.185</v>
      </c>
      <c r="R257" s="24">
        <f t="shared" si="72"/>
        <v>0</v>
      </c>
      <c r="S257" s="27">
        <f t="shared" si="93"/>
        <v>259.64</v>
      </c>
      <c r="T257" s="27">
        <f t="shared" si="94"/>
        <v>9.74</v>
      </c>
      <c r="U257" s="27">
        <f t="shared" si="95"/>
        <v>104.57</v>
      </c>
      <c r="V257" s="27">
        <f t="shared" si="73"/>
        <v>0</v>
      </c>
      <c r="W257" s="27">
        <f t="shared" si="96"/>
        <v>89.5</v>
      </c>
      <c r="X257" s="24">
        <f t="shared" si="74"/>
        <v>463.45</v>
      </c>
      <c r="Y257" s="27">
        <f t="shared" si="97"/>
        <v>1571.635</v>
      </c>
      <c r="Z257" s="27"/>
      <c r="AD257" s="127"/>
    </row>
    <row r="258" s="11" customFormat="1" ht="20" customHeight="1" spans="1:30">
      <c r="A258" s="157">
        <f t="shared" si="87"/>
        <v>255</v>
      </c>
      <c r="B258" s="39" t="s">
        <v>211</v>
      </c>
      <c r="C258" s="54" t="s">
        <v>617</v>
      </c>
      <c r="D258" s="183" t="s">
        <v>618</v>
      </c>
      <c r="E258" s="27">
        <v>3245.4</v>
      </c>
      <c r="F258" s="27">
        <v>3245.5</v>
      </c>
      <c r="G258" s="27">
        <v>3245.4</v>
      </c>
      <c r="H258" s="27">
        <v>5228.42</v>
      </c>
      <c r="I258" s="27"/>
      <c r="J258" s="27">
        <v>0</v>
      </c>
      <c r="K258" s="64">
        <f t="shared" si="88"/>
        <v>58.4172</v>
      </c>
      <c r="L258" s="65">
        <f t="shared" si="89"/>
        <v>519.28</v>
      </c>
      <c r="M258" s="27">
        <f t="shared" si="90"/>
        <v>22.7178</v>
      </c>
      <c r="N258" s="27">
        <f t="shared" si="91"/>
        <v>418.27</v>
      </c>
      <c r="O258" s="27">
        <f t="shared" si="80"/>
        <v>0</v>
      </c>
      <c r="P258" s="27">
        <f t="shared" si="92"/>
        <v>0</v>
      </c>
      <c r="Q258" s="27">
        <f t="shared" si="71"/>
        <v>1018.685</v>
      </c>
      <c r="R258" s="24">
        <f t="shared" si="72"/>
        <v>0</v>
      </c>
      <c r="S258" s="27">
        <f t="shared" si="93"/>
        <v>259.64</v>
      </c>
      <c r="T258" s="27">
        <f t="shared" si="94"/>
        <v>9.74</v>
      </c>
      <c r="U258" s="27">
        <f t="shared" si="95"/>
        <v>104.57</v>
      </c>
      <c r="V258" s="27">
        <f t="shared" si="73"/>
        <v>0</v>
      </c>
      <c r="W258" s="27">
        <f t="shared" si="96"/>
        <v>0</v>
      </c>
      <c r="X258" s="24">
        <f t="shared" si="74"/>
        <v>373.95</v>
      </c>
      <c r="Y258" s="27">
        <f t="shared" si="97"/>
        <v>1392.635</v>
      </c>
      <c r="Z258" s="27"/>
      <c r="AD258" s="127"/>
    </row>
    <row r="259" s="11" customFormat="1" ht="20" customHeight="1" spans="1:30">
      <c r="A259" s="157">
        <f t="shared" ref="A259:A310" si="98">ROW()-3</f>
        <v>256</v>
      </c>
      <c r="B259" s="39" t="s">
        <v>293</v>
      </c>
      <c r="C259" s="54" t="s">
        <v>623</v>
      </c>
      <c r="D259" s="183" t="s">
        <v>624</v>
      </c>
      <c r="E259" s="27">
        <v>3245.4</v>
      </c>
      <c r="F259" s="27">
        <v>3245.5</v>
      </c>
      <c r="G259" s="27">
        <v>3245.4</v>
      </c>
      <c r="H259" s="27">
        <v>5228.42</v>
      </c>
      <c r="I259" s="27"/>
      <c r="J259" s="36">
        <v>1790</v>
      </c>
      <c r="K259" s="64">
        <f t="shared" ref="K259:K310" si="99">E259*0.018</f>
        <v>58.4172</v>
      </c>
      <c r="L259" s="65">
        <f t="shared" ref="L259:L310" si="100">F259*0.16</f>
        <v>519.28</v>
      </c>
      <c r="M259" s="27">
        <f t="shared" ref="M259:M310" si="101">G259*0.007</f>
        <v>22.7178</v>
      </c>
      <c r="N259" s="27">
        <f t="shared" ref="N259:N310" si="102">ROUND(H259*0.08,2)</f>
        <v>418.27</v>
      </c>
      <c r="O259" s="27">
        <f t="shared" ref="O259:O315" si="103">I259*50%</f>
        <v>0</v>
      </c>
      <c r="P259" s="27">
        <f t="shared" ref="P259:P310" si="104">J259*5%</f>
        <v>89.5</v>
      </c>
      <c r="Q259" s="27">
        <f t="shared" si="71"/>
        <v>1108.185</v>
      </c>
      <c r="R259" s="24">
        <f t="shared" si="72"/>
        <v>0</v>
      </c>
      <c r="S259" s="27">
        <f t="shared" ref="S259:S310" si="105">ROUND(F259*0.08,2)</f>
        <v>259.64</v>
      </c>
      <c r="T259" s="27">
        <f t="shared" ref="T259:T310" si="106">ROUND(G259*0.003,2)</f>
        <v>9.74</v>
      </c>
      <c r="U259" s="27">
        <f t="shared" ref="U259:U310" si="107">ROUND(H259*0.02,2)</f>
        <v>104.57</v>
      </c>
      <c r="V259" s="27">
        <f t="shared" si="73"/>
        <v>0</v>
      </c>
      <c r="W259" s="27">
        <f t="shared" ref="W259:W310" si="108">J259*5%</f>
        <v>89.5</v>
      </c>
      <c r="X259" s="24">
        <f t="shared" si="74"/>
        <v>463.45</v>
      </c>
      <c r="Y259" s="27">
        <f t="shared" ref="Y259:Y310" si="109">Q259+X259</f>
        <v>1571.635</v>
      </c>
      <c r="Z259" s="27"/>
      <c r="AD259" s="127"/>
    </row>
    <row r="260" s="11" customFormat="1" ht="20" customHeight="1" spans="1:30">
      <c r="A260" s="157">
        <f t="shared" si="98"/>
        <v>257</v>
      </c>
      <c r="B260" s="39" t="s">
        <v>293</v>
      </c>
      <c r="C260" s="54" t="s">
        <v>625</v>
      </c>
      <c r="D260" s="183" t="s">
        <v>626</v>
      </c>
      <c r="E260" s="27">
        <v>3245.4</v>
      </c>
      <c r="F260" s="27">
        <v>3245.5</v>
      </c>
      <c r="G260" s="27">
        <v>3245.4</v>
      </c>
      <c r="H260" s="27">
        <v>5228.42</v>
      </c>
      <c r="I260" s="27"/>
      <c r="J260" s="36">
        <v>1790</v>
      </c>
      <c r="K260" s="64">
        <f t="shared" si="99"/>
        <v>58.4172</v>
      </c>
      <c r="L260" s="65">
        <f t="shared" si="100"/>
        <v>519.28</v>
      </c>
      <c r="M260" s="27">
        <f t="shared" si="101"/>
        <v>22.7178</v>
      </c>
      <c r="N260" s="27">
        <f t="shared" si="102"/>
        <v>418.27</v>
      </c>
      <c r="O260" s="27">
        <f t="shared" si="103"/>
        <v>0</v>
      </c>
      <c r="P260" s="27">
        <f t="shared" si="104"/>
        <v>89.5</v>
      </c>
      <c r="Q260" s="27">
        <f t="shared" si="71"/>
        <v>1108.185</v>
      </c>
      <c r="R260" s="24">
        <f t="shared" si="72"/>
        <v>0</v>
      </c>
      <c r="S260" s="27">
        <f t="shared" si="105"/>
        <v>259.64</v>
      </c>
      <c r="T260" s="27">
        <f t="shared" si="106"/>
        <v>9.74</v>
      </c>
      <c r="U260" s="27">
        <f t="shared" si="107"/>
        <v>104.57</v>
      </c>
      <c r="V260" s="27">
        <f t="shared" si="73"/>
        <v>0</v>
      </c>
      <c r="W260" s="27">
        <f t="shared" si="108"/>
        <v>89.5</v>
      </c>
      <c r="X260" s="24">
        <f t="shared" si="74"/>
        <v>463.45</v>
      </c>
      <c r="Y260" s="27">
        <f t="shared" si="109"/>
        <v>1571.635</v>
      </c>
      <c r="Z260" s="27"/>
      <c r="AD260" s="127"/>
    </row>
    <row r="261" s="11" customFormat="1" ht="20" customHeight="1" spans="1:30">
      <c r="A261" s="157">
        <f t="shared" si="98"/>
        <v>258</v>
      </c>
      <c r="B261" s="39" t="s">
        <v>293</v>
      </c>
      <c r="C261" s="54" t="s">
        <v>627</v>
      </c>
      <c r="D261" s="183" t="s">
        <v>628</v>
      </c>
      <c r="E261" s="27">
        <v>3245.4</v>
      </c>
      <c r="F261" s="27">
        <v>3245.5</v>
      </c>
      <c r="G261" s="27">
        <v>3245.4</v>
      </c>
      <c r="H261" s="27">
        <v>5228.42</v>
      </c>
      <c r="I261" s="27"/>
      <c r="J261" s="36">
        <v>1790</v>
      </c>
      <c r="K261" s="64">
        <f t="shared" si="99"/>
        <v>58.4172</v>
      </c>
      <c r="L261" s="65">
        <f t="shared" si="100"/>
        <v>519.28</v>
      </c>
      <c r="M261" s="27">
        <f t="shared" si="101"/>
        <v>22.7178</v>
      </c>
      <c r="N261" s="27">
        <f t="shared" si="102"/>
        <v>418.27</v>
      </c>
      <c r="O261" s="27">
        <f t="shared" si="103"/>
        <v>0</v>
      </c>
      <c r="P261" s="27">
        <f t="shared" si="104"/>
        <v>89.5</v>
      </c>
      <c r="Q261" s="27">
        <f t="shared" ref="Q261:Q324" si="110">SUM(K261:P261)</f>
        <v>1108.185</v>
      </c>
      <c r="R261" s="24">
        <f t="shared" ref="R261:R324" si="111">E261*0</f>
        <v>0</v>
      </c>
      <c r="S261" s="27">
        <f t="shared" si="105"/>
        <v>259.64</v>
      </c>
      <c r="T261" s="27">
        <f t="shared" si="106"/>
        <v>9.74</v>
      </c>
      <c r="U261" s="27">
        <f t="shared" si="107"/>
        <v>104.57</v>
      </c>
      <c r="V261" s="27">
        <f t="shared" ref="V261:V324" si="112">I261*50%</f>
        <v>0</v>
      </c>
      <c r="W261" s="27">
        <f t="shared" si="108"/>
        <v>89.5</v>
      </c>
      <c r="X261" s="24">
        <f t="shared" ref="X261:X324" si="113">SUM(R261:W261)</f>
        <v>463.45</v>
      </c>
      <c r="Y261" s="27">
        <f t="shared" si="109"/>
        <v>1571.635</v>
      </c>
      <c r="Z261" s="27"/>
      <c r="AD261" s="127"/>
    </row>
    <row r="262" s="11" customFormat="1" ht="20" customHeight="1" spans="1:30">
      <c r="A262" s="157">
        <f t="shared" si="98"/>
        <v>259</v>
      </c>
      <c r="B262" s="39" t="s">
        <v>293</v>
      </c>
      <c r="C262" s="54" t="s">
        <v>629</v>
      </c>
      <c r="D262" s="183" t="s">
        <v>630</v>
      </c>
      <c r="E262" s="27">
        <v>3245.4</v>
      </c>
      <c r="F262" s="27">
        <v>3245.5</v>
      </c>
      <c r="G262" s="27">
        <v>3245.4</v>
      </c>
      <c r="H262" s="27">
        <v>5228.42</v>
      </c>
      <c r="I262" s="27"/>
      <c r="J262" s="36">
        <v>1790</v>
      </c>
      <c r="K262" s="64">
        <f t="shared" si="99"/>
        <v>58.4172</v>
      </c>
      <c r="L262" s="65">
        <f t="shared" si="100"/>
        <v>519.28</v>
      </c>
      <c r="M262" s="27">
        <f t="shared" si="101"/>
        <v>22.7178</v>
      </c>
      <c r="N262" s="27">
        <f t="shared" si="102"/>
        <v>418.27</v>
      </c>
      <c r="O262" s="27">
        <f t="shared" si="103"/>
        <v>0</v>
      </c>
      <c r="P262" s="27">
        <f t="shared" si="104"/>
        <v>89.5</v>
      </c>
      <c r="Q262" s="27">
        <f t="shared" si="110"/>
        <v>1108.185</v>
      </c>
      <c r="R262" s="24">
        <f t="shared" si="111"/>
        <v>0</v>
      </c>
      <c r="S262" s="27">
        <f t="shared" si="105"/>
        <v>259.64</v>
      </c>
      <c r="T262" s="27">
        <f t="shared" si="106"/>
        <v>9.74</v>
      </c>
      <c r="U262" s="27">
        <f t="shared" si="107"/>
        <v>104.57</v>
      </c>
      <c r="V262" s="27">
        <f t="shared" si="112"/>
        <v>0</v>
      </c>
      <c r="W262" s="27">
        <f t="shared" si="108"/>
        <v>89.5</v>
      </c>
      <c r="X262" s="24">
        <f t="shared" si="113"/>
        <v>463.45</v>
      </c>
      <c r="Y262" s="27">
        <f t="shared" si="109"/>
        <v>1571.635</v>
      </c>
      <c r="Z262" s="27"/>
      <c r="AD262" s="127"/>
    </row>
    <row r="263" s="11" customFormat="1" ht="20" customHeight="1" spans="1:30">
      <c r="A263" s="157">
        <f t="shared" si="98"/>
        <v>260</v>
      </c>
      <c r="B263" s="39" t="s">
        <v>143</v>
      </c>
      <c r="C263" s="54" t="s">
        <v>631</v>
      </c>
      <c r="D263" s="183" t="s">
        <v>632</v>
      </c>
      <c r="E263" s="27">
        <v>3245.4</v>
      </c>
      <c r="F263" s="27">
        <v>3245.5</v>
      </c>
      <c r="G263" s="27">
        <v>3245.4</v>
      </c>
      <c r="H263" s="27">
        <v>5228.42</v>
      </c>
      <c r="I263" s="27"/>
      <c r="J263" s="36">
        <v>1790</v>
      </c>
      <c r="K263" s="64">
        <f t="shared" si="99"/>
        <v>58.4172</v>
      </c>
      <c r="L263" s="65">
        <f t="shared" si="100"/>
        <v>519.28</v>
      </c>
      <c r="M263" s="27">
        <f t="shared" si="101"/>
        <v>22.7178</v>
      </c>
      <c r="N263" s="27">
        <f t="shared" si="102"/>
        <v>418.27</v>
      </c>
      <c r="O263" s="27">
        <f t="shared" si="103"/>
        <v>0</v>
      </c>
      <c r="P263" s="27">
        <f t="shared" si="104"/>
        <v>89.5</v>
      </c>
      <c r="Q263" s="27">
        <f t="shared" si="110"/>
        <v>1108.185</v>
      </c>
      <c r="R263" s="24">
        <f t="shared" si="111"/>
        <v>0</v>
      </c>
      <c r="S263" s="27">
        <f t="shared" si="105"/>
        <v>259.64</v>
      </c>
      <c r="T263" s="27">
        <f t="shared" si="106"/>
        <v>9.74</v>
      </c>
      <c r="U263" s="27">
        <f t="shared" si="107"/>
        <v>104.57</v>
      </c>
      <c r="V263" s="27">
        <f t="shared" si="112"/>
        <v>0</v>
      </c>
      <c r="W263" s="27">
        <f t="shared" si="108"/>
        <v>89.5</v>
      </c>
      <c r="X263" s="24">
        <f t="shared" si="113"/>
        <v>463.45</v>
      </c>
      <c r="Y263" s="27">
        <f t="shared" si="109"/>
        <v>1571.635</v>
      </c>
      <c r="Z263" s="27"/>
      <c r="AD263" s="127"/>
    </row>
    <row r="264" s="11" customFormat="1" ht="20" customHeight="1" spans="1:30">
      <c r="A264" s="157">
        <f t="shared" si="98"/>
        <v>261</v>
      </c>
      <c r="B264" s="39" t="s">
        <v>143</v>
      </c>
      <c r="C264" s="54" t="s">
        <v>633</v>
      </c>
      <c r="D264" s="183" t="s">
        <v>634</v>
      </c>
      <c r="E264" s="27">
        <v>3245.4</v>
      </c>
      <c r="F264" s="27">
        <v>3245.5</v>
      </c>
      <c r="G264" s="27">
        <v>3245.4</v>
      </c>
      <c r="H264" s="27">
        <v>5228.42</v>
      </c>
      <c r="I264" s="27"/>
      <c r="J264" s="27">
        <v>0</v>
      </c>
      <c r="K264" s="64">
        <f t="shared" si="99"/>
        <v>58.4172</v>
      </c>
      <c r="L264" s="65">
        <f t="shared" si="100"/>
        <v>519.28</v>
      </c>
      <c r="M264" s="27">
        <f t="shared" si="101"/>
        <v>22.7178</v>
      </c>
      <c r="N264" s="27">
        <f t="shared" si="102"/>
        <v>418.27</v>
      </c>
      <c r="O264" s="27">
        <f t="shared" si="103"/>
        <v>0</v>
      </c>
      <c r="P264" s="27">
        <f t="shared" si="104"/>
        <v>0</v>
      </c>
      <c r="Q264" s="27">
        <f t="shared" si="110"/>
        <v>1018.685</v>
      </c>
      <c r="R264" s="24">
        <f t="shared" si="111"/>
        <v>0</v>
      </c>
      <c r="S264" s="27">
        <f t="shared" si="105"/>
        <v>259.64</v>
      </c>
      <c r="T264" s="27">
        <f t="shared" si="106"/>
        <v>9.74</v>
      </c>
      <c r="U264" s="27">
        <f t="shared" si="107"/>
        <v>104.57</v>
      </c>
      <c r="V264" s="27">
        <f t="shared" si="112"/>
        <v>0</v>
      </c>
      <c r="W264" s="27">
        <f t="shared" si="108"/>
        <v>0</v>
      </c>
      <c r="X264" s="24">
        <f t="shared" si="113"/>
        <v>373.95</v>
      </c>
      <c r="Y264" s="27">
        <f t="shared" si="109"/>
        <v>1392.635</v>
      </c>
      <c r="Z264" s="27"/>
      <c r="AD264" s="127"/>
    </row>
    <row r="265" s="11" customFormat="1" ht="20" customHeight="1" spans="1:30">
      <c r="A265" s="157">
        <f t="shared" si="98"/>
        <v>262</v>
      </c>
      <c r="B265" s="39" t="s">
        <v>143</v>
      </c>
      <c r="C265" s="54" t="s">
        <v>635</v>
      </c>
      <c r="D265" s="220" t="s">
        <v>636</v>
      </c>
      <c r="E265" s="27">
        <v>3245.4</v>
      </c>
      <c r="F265" s="27">
        <v>3245.5</v>
      </c>
      <c r="G265" s="27">
        <v>3245.4</v>
      </c>
      <c r="H265" s="27">
        <v>5228.42</v>
      </c>
      <c r="I265" s="27"/>
      <c r="J265" s="27">
        <v>0</v>
      </c>
      <c r="K265" s="64">
        <f t="shared" si="99"/>
        <v>58.4172</v>
      </c>
      <c r="L265" s="65">
        <f t="shared" si="100"/>
        <v>519.28</v>
      </c>
      <c r="M265" s="27">
        <f t="shared" si="101"/>
        <v>22.7178</v>
      </c>
      <c r="N265" s="27">
        <f t="shared" si="102"/>
        <v>418.27</v>
      </c>
      <c r="O265" s="27">
        <f t="shared" si="103"/>
        <v>0</v>
      </c>
      <c r="P265" s="27">
        <f t="shared" si="104"/>
        <v>0</v>
      </c>
      <c r="Q265" s="27">
        <f t="shared" si="110"/>
        <v>1018.685</v>
      </c>
      <c r="R265" s="24">
        <f t="shared" si="111"/>
        <v>0</v>
      </c>
      <c r="S265" s="27">
        <f t="shared" si="105"/>
        <v>259.64</v>
      </c>
      <c r="T265" s="27">
        <f t="shared" si="106"/>
        <v>9.74</v>
      </c>
      <c r="U265" s="27">
        <f t="shared" si="107"/>
        <v>104.57</v>
      </c>
      <c r="V265" s="27">
        <f t="shared" si="112"/>
        <v>0</v>
      </c>
      <c r="W265" s="27">
        <f t="shared" si="108"/>
        <v>0</v>
      </c>
      <c r="X265" s="24">
        <f t="shared" si="113"/>
        <v>373.95</v>
      </c>
      <c r="Y265" s="27">
        <f t="shared" si="109"/>
        <v>1392.635</v>
      </c>
      <c r="Z265" s="27"/>
      <c r="AD265" s="127"/>
    </row>
    <row r="266" s="11" customFormat="1" ht="20" customHeight="1" spans="1:30">
      <c r="A266" s="157">
        <f t="shared" si="98"/>
        <v>263</v>
      </c>
      <c r="B266" s="39" t="s">
        <v>172</v>
      </c>
      <c r="C266" s="54" t="s">
        <v>637</v>
      </c>
      <c r="D266" s="183" t="s">
        <v>638</v>
      </c>
      <c r="E266" s="27">
        <v>3245.4</v>
      </c>
      <c r="F266" s="27">
        <v>3245.5</v>
      </c>
      <c r="G266" s="27">
        <v>3245.4</v>
      </c>
      <c r="H266" s="27">
        <v>5228.42</v>
      </c>
      <c r="I266" s="27"/>
      <c r="J266" s="27">
        <v>1790</v>
      </c>
      <c r="K266" s="64">
        <f t="shared" si="99"/>
        <v>58.4172</v>
      </c>
      <c r="L266" s="65">
        <f t="shared" si="100"/>
        <v>519.28</v>
      </c>
      <c r="M266" s="27">
        <f t="shared" si="101"/>
        <v>22.7178</v>
      </c>
      <c r="N266" s="27">
        <f t="shared" si="102"/>
        <v>418.27</v>
      </c>
      <c r="O266" s="27">
        <f t="shared" si="103"/>
        <v>0</v>
      </c>
      <c r="P266" s="27">
        <f t="shared" si="104"/>
        <v>89.5</v>
      </c>
      <c r="Q266" s="27">
        <f t="shared" si="110"/>
        <v>1108.185</v>
      </c>
      <c r="R266" s="24">
        <f t="shared" si="111"/>
        <v>0</v>
      </c>
      <c r="S266" s="27">
        <f t="shared" si="105"/>
        <v>259.64</v>
      </c>
      <c r="T266" s="27">
        <f t="shared" si="106"/>
        <v>9.74</v>
      </c>
      <c r="U266" s="27">
        <f t="shared" si="107"/>
        <v>104.57</v>
      </c>
      <c r="V266" s="27">
        <f t="shared" si="112"/>
        <v>0</v>
      </c>
      <c r="W266" s="27">
        <f t="shared" si="108"/>
        <v>89.5</v>
      </c>
      <c r="X266" s="24">
        <f t="shared" si="113"/>
        <v>463.45</v>
      </c>
      <c r="Y266" s="27">
        <f t="shared" si="109"/>
        <v>1571.635</v>
      </c>
      <c r="Z266" s="27"/>
      <c r="AD266" s="127"/>
    </row>
    <row r="267" s="11" customFormat="1" ht="20" customHeight="1" spans="1:30">
      <c r="A267" s="157">
        <f t="shared" si="98"/>
        <v>264</v>
      </c>
      <c r="B267" s="39" t="s">
        <v>172</v>
      </c>
      <c r="C267" s="54" t="s">
        <v>639</v>
      </c>
      <c r="D267" s="183" t="s">
        <v>640</v>
      </c>
      <c r="E267" s="27">
        <v>3245.4</v>
      </c>
      <c r="F267" s="27">
        <v>3245.5</v>
      </c>
      <c r="G267" s="27">
        <v>3245.4</v>
      </c>
      <c r="H267" s="27">
        <v>5228.42</v>
      </c>
      <c r="I267" s="27"/>
      <c r="J267" s="27">
        <v>3180</v>
      </c>
      <c r="K267" s="64">
        <f t="shared" si="99"/>
        <v>58.4172</v>
      </c>
      <c r="L267" s="65">
        <f t="shared" si="100"/>
        <v>519.28</v>
      </c>
      <c r="M267" s="27">
        <f t="shared" si="101"/>
        <v>22.7178</v>
      </c>
      <c r="N267" s="27">
        <f t="shared" si="102"/>
        <v>418.27</v>
      </c>
      <c r="O267" s="27">
        <f t="shared" si="103"/>
        <v>0</v>
      </c>
      <c r="P267" s="27">
        <f t="shared" si="104"/>
        <v>159</v>
      </c>
      <c r="Q267" s="27">
        <f t="shared" si="110"/>
        <v>1177.685</v>
      </c>
      <c r="R267" s="24">
        <f t="shared" si="111"/>
        <v>0</v>
      </c>
      <c r="S267" s="27">
        <f t="shared" si="105"/>
        <v>259.64</v>
      </c>
      <c r="T267" s="27">
        <f t="shared" si="106"/>
        <v>9.74</v>
      </c>
      <c r="U267" s="27">
        <f t="shared" si="107"/>
        <v>104.57</v>
      </c>
      <c r="V267" s="27">
        <f t="shared" si="112"/>
        <v>0</v>
      </c>
      <c r="W267" s="27">
        <f t="shared" si="108"/>
        <v>159</v>
      </c>
      <c r="X267" s="24">
        <f t="shared" si="113"/>
        <v>532.95</v>
      </c>
      <c r="Y267" s="27">
        <f t="shared" si="109"/>
        <v>1710.635</v>
      </c>
      <c r="Z267" s="27"/>
      <c r="AD267" s="127"/>
    </row>
    <row r="268" s="11" customFormat="1" ht="20" customHeight="1" spans="1:30">
      <c r="A268" s="157">
        <f t="shared" si="98"/>
        <v>265</v>
      </c>
      <c r="B268" s="39" t="s">
        <v>172</v>
      </c>
      <c r="C268" s="54" t="s">
        <v>641</v>
      </c>
      <c r="D268" s="271" t="s">
        <v>642</v>
      </c>
      <c r="E268" s="27">
        <v>3245.4</v>
      </c>
      <c r="F268" s="27">
        <v>3245.5</v>
      </c>
      <c r="G268" s="27">
        <v>3245.4</v>
      </c>
      <c r="H268" s="27">
        <v>5228.42</v>
      </c>
      <c r="I268" s="27"/>
      <c r="J268" s="27">
        <v>1790</v>
      </c>
      <c r="K268" s="64">
        <f t="shared" si="99"/>
        <v>58.4172</v>
      </c>
      <c r="L268" s="65">
        <f t="shared" si="100"/>
        <v>519.28</v>
      </c>
      <c r="M268" s="27">
        <f t="shared" si="101"/>
        <v>22.7178</v>
      </c>
      <c r="N268" s="27">
        <f t="shared" si="102"/>
        <v>418.27</v>
      </c>
      <c r="O268" s="27">
        <f t="shared" si="103"/>
        <v>0</v>
      </c>
      <c r="P268" s="27">
        <f t="shared" si="104"/>
        <v>89.5</v>
      </c>
      <c r="Q268" s="27">
        <f t="shared" si="110"/>
        <v>1108.185</v>
      </c>
      <c r="R268" s="24">
        <f t="shared" si="111"/>
        <v>0</v>
      </c>
      <c r="S268" s="27">
        <f t="shared" si="105"/>
        <v>259.64</v>
      </c>
      <c r="T268" s="27">
        <f t="shared" si="106"/>
        <v>9.74</v>
      </c>
      <c r="U268" s="27">
        <f t="shared" si="107"/>
        <v>104.57</v>
      </c>
      <c r="V268" s="27">
        <f t="shared" si="112"/>
        <v>0</v>
      </c>
      <c r="W268" s="27">
        <f t="shared" si="108"/>
        <v>89.5</v>
      </c>
      <c r="X268" s="24">
        <f t="shared" si="113"/>
        <v>463.45</v>
      </c>
      <c r="Y268" s="27">
        <f t="shared" si="109"/>
        <v>1571.635</v>
      </c>
      <c r="Z268" s="27"/>
      <c r="AD268" s="127"/>
    </row>
    <row r="269" s="11" customFormat="1" ht="20" customHeight="1" spans="1:30">
      <c r="A269" s="157">
        <f t="shared" si="98"/>
        <v>266</v>
      </c>
      <c r="B269" s="39" t="s">
        <v>172</v>
      </c>
      <c r="C269" s="54" t="s">
        <v>643</v>
      </c>
      <c r="D269" s="271" t="s">
        <v>644</v>
      </c>
      <c r="E269" s="27">
        <v>3245.4</v>
      </c>
      <c r="F269" s="27">
        <v>3245.5</v>
      </c>
      <c r="G269" s="27">
        <v>3245.4</v>
      </c>
      <c r="H269" s="27">
        <v>5228.42</v>
      </c>
      <c r="I269" s="27"/>
      <c r="J269" s="27">
        <v>1790</v>
      </c>
      <c r="K269" s="64">
        <f t="shared" si="99"/>
        <v>58.4172</v>
      </c>
      <c r="L269" s="65">
        <f t="shared" si="100"/>
        <v>519.28</v>
      </c>
      <c r="M269" s="27">
        <f t="shared" si="101"/>
        <v>22.7178</v>
      </c>
      <c r="N269" s="27">
        <f t="shared" si="102"/>
        <v>418.27</v>
      </c>
      <c r="O269" s="27">
        <f t="shared" si="103"/>
        <v>0</v>
      </c>
      <c r="P269" s="27">
        <f t="shared" si="104"/>
        <v>89.5</v>
      </c>
      <c r="Q269" s="27">
        <f t="shared" si="110"/>
        <v>1108.185</v>
      </c>
      <c r="R269" s="24">
        <f t="shared" si="111"/>
        <v>0</v>
      </c>
      <c r="S269" s="27">
        <f t="shared" si="105"/>
        <v>259.64</v>
      </c>
      <c r="T269" s="27">
        <f t="shared" si="106"/>
        <v>9.74</v>
      </c>
      <c r="U269" s="27">
        <f t="shared" si="107"/>
        <v>104.57</v>
      </c>
      <c r="V269" s="27">
        <f t="shared" si="112"/>
        <v>0</v>
      </c>
      <c r="W269" s="27">
        <f t="shared" si="108"/>
        <v>89.5</v>
      </c>
      <c r="X269" s="24">
        <f t="shared" si="113"/>
        <v>463.45</v>
      </c>
      <c r="Y269" s="27">
        <f t="shared" si="109"/>
        <v>1571.635</v>
      </c>
      <c r="Z269" s="27"/>
      <c r="AD269" s="127"/>
    </row>
    <row r="270" s="11" customFormat="1" ht="20" customHeight="1" spans="1:30">
      <c r="A270" s="157">
        <f t="shared" si="98"/>
        <v>267</v>
      </c>
      <c r="B270" s="39" t="s">
        <v>258</v>
      </c>
      <c r="C270" s="54" t="s">
        <v>645</v>
      </c>
      <c r="D270" s="183" t="s">
        <v>646</v>
      </c>
      <c r="E270" s="27">
        <v>3820</v>
      </c>
      <c r="F270" s="27">
        <v>3820</v>
      </c>
      <c r="G270" s="27">
        <v>3820</v>
      </c>
      <c r="H270" s="27">
        <v>5228.42</v>
      </c>
      <c r="I270" s="27"/>
      <c r="J270" s="27">
        <v>4180</v>
      </c>
      <c r="K270" s="64">
        <f t="shared" si="99"/>
        <v>68.76</v>
      </c>
      <c r="L270" s="65">
        <f t="shared" si="100"/>
        <v>611.2</v>
      </c>
      <c r="M270" s="27">
        <f t="shared" si="101"/>
        <v>26.74</v>
      </c>
      <c r="N270" s="27">
        <f t="shared" si="102"/>
        <v>418.27</v>
      </c>
      <c r="O270" s="27">
        <f t="shared" si="103"/>
        <v>0</v>
      </c>
      <c r="P270" s="27">
        <f t="shared" si="104"/>
        <v>209</v>
      </c>
      <c r="Q270" s="27">
        <f t="shared" si="110"/>
        <v>1333.97</v>
      </c>
      <c r="R270" s="24">
        <f t="shared" si="111"/>
        <v>0</v>
      </c>
      <c r="S270" s="27">
        <f t="shared" si="105"/>
        <v>305.6</v>
      </c>
      <c r="T270" s="27">
        <f t="shared" si="106"/>
        <v>11.46</v>
      </c>
      <c r="U270" s="27">
        <f t="shared" si="107"/>
        <v>104.57</v>
      </c>
      <c r="V270" s="27">
        <f t="shared" si="112"/>
        <v>0</v>
      </c>
      <c r="W270" s="27">
        <f t="shared" si="108"/>
        <v>209</v>
      </c>
      <c r="X270" s="24">
        <f t="shared" si="113"/>
        <v>630.63</v>
      </c>
      <c r="Y270" s="27">
        <f t="shared" si="109"/>
        <v>1964.6</v>
      </c>
      <c r="Z270" s="27"/>
      <c r="AD270" s="127"/>
    </row>
    <row r="271" s="11" customFormat="1" ht="20" customHeight="1" spans="1:30">
      <c r="A271" s="157">
        <f t="shared" si="98"/>
        <v>268</v>
      </c>
      <c r="B271" s="39" t="s">
        <v>143</v>
      </c>
      <c r="C271" s="54" t="s">
        <v>647</v>
      </c>
      <c r="D271" s="55" t="s">
        <v>648</v>
      </c>
      <c r="E271" s="27">
        <v>3245.4</v>
      </c>
      <c r="F271" s="27">
        <v>0</v>
      </c>
      <c r="G271" s="27">
        <v>0</v>
      </c>
      <c r="H271" s="27">
        <v>0</v>
      </c>
      <c r="I271" s="27"/>
      <c r="J271" s="27">
        <v>0</v>
      </c>
      <c r="K271" s="64">
        <f t="shared" si="99"/>
        <v>58.4172</v>
      </c>
      <c r="L271" s="65">
        <f t="shared" si="100"/>
        <v>0</v>
      </c>
      <c r="M271" s="27">
        <f t="shared" si="101"/>
        <v>0</v>
      </c>
      <c r="N271" s="27">
        <f t="shared" si="102"/>
        <v>0</v>
      </c>
      <c r="O271" s="27">
        <f t="shared" si="103"/>
        <v>0</v>
      </c>
      <c r="P271" s="27">
        <f t="shared" si="104"/>
        <v>0</v>
      </c>
      <c r="Q271" s="27">
        <f t="shared" si="110"/>
        <v>58.4172</v>
      </c>
      <c r="R271" s="24">
        <f t="shared" si="111"/>
        <v>0</v>
      </c>
      <c r="S271" s="27">
        <f t="shared" si="105"/>
        <v>0</v>
      </c>
      <c r="T271" s="27">
        <f t="shared" si="106"/>
        <v>0</v>
      </c>
      <c r="U271" s="27">
        <f t="shared" si="107"/>
        <v>0</v>
      </c>
      <c r="V271" s="27">
        <f t="shared" si="112"/>
        <v>0</v>
      </c>
      <c r="W271" s="27">
        <f t="shared" si="108"/>
        <v>0</v>
      </c>
      <c r="X271" s="24">
        <f t="shared" si="113"/>
        <v>0</v>
      </c>
      <c r="Y271" s="27">
        <f t="shared" si="109"/>
        <v>58.4172</v>
      </c>
      <c r="Z271" s="27"/>
      <c r="AD271" s="127"/>
    </row>
    <row r="272" ht="20" customHeight="1" spans="1:30">
      <c r="A272" s="23">
        <f t="shared" si="98"/>
        <v>269</v>
      </c>
      <c r="B272" s="39" t="s">
        <v>157</v>
      </c>
      <c r="C272" s="58" t="s">
        <v>649</v>
      </c>
      <c r="D272" s="24" t="s">
        <v>650</v>
      </c>
      <c r="E272" s="24">
        <v>3245.4</v>
      </c>
      <c r="F272" s="24">
        <f>VLOOKUP(C272,'[1]9月'!$B:$Q,16,0)</f>
        <v>3245.4</v>
      </c>
      <c r="G272" s="24">
        <v>3245.4</v>
      </c>
      <c r="H272" s="27">
        <v>5228.42</v>
      </c>
      <c r="I272" s="27"/>
      <c r="J272" s="27">
        <v>3180</v>
      </c>
      <c r="K272" s="34">
        <f t="shared" si="99"/>
        <v>58.4172</v>
      </c>
      <c r="L272" s="35">
        <f t="shared" si="100"/>
        <v>519.264</v>
      </c>
      <c r="M272" s="24">
        <f t="shared" si="101"/>
        <v>22.7178</v>
      </c>
      <c r="N272" s="27">
        <f t="shared" si="102"/>
        <v>418.27</v>
      </c>
      <c r="O272" s="27">
        <f t="shared" si="103"/>
        <v>0</v>
      </c>
      <c r="P272" s="27">
        <f t="shared" si="104"/>
        <v>159</v>
      </c>
      <c r="Q272" s="27">
        <f t="shared" si="110"/>
        <v>1177.669</v>
      </c>
      <c r="R272" s="24">
        <f t="shared" si="111"/>
        <v>0</v>
      </c>
      <c r="S272" s="24">
        <f t="shared" si="105"/>
        <v>259.63</v>
      </c>
      <c r="T272" s="24">
        <f t="shared" si="106"/>
        <v>9.74</v>
      </c>
      <c r="U272" s="27">
        <f t="shared" si="107"/>
        <v>104.57</v>
      </c>
      <c r="V272" s="27">
        <f t="shared" si="112"/>
        <v>0</v>
      </c>
      <c r="W272" s="27">
        <f t="shared" si="108"/>
        <v>159</v>
      </c>
      <c r="X272" s="24">
        <f t="shared" si="113"/>
        <v>532.94</v>
      </c>
      <c r="Y272" s="24">
        <f t="shared" si="109"/>
        <v>1710.609</v>
      </c>
      <c r="Z272" s="24"/>
      <c r="AD272" s="127"/>
    </row>
    <row r="273" ht="20" customHeight="1" spans="1:30">
      <c r="A273" s="23">
        <f t="shared" si="98"/>
        <v>270</v>
      </c>
      <c r="B273" s="39" t="s">
        <v>118</v>
      </c>
      <c r="C273" s="58" t="s">
        <v>651</v>
      </c>
      <c r="D273" s="24" t="s">
        <v>652</v>
      </c>
      <c r="E273" s="24">
        <v>3245.4</v>
      </c>
      <c r="F273" s="24">
        <f>VLOOKUP(C273,'[1]9月'!$B:$Q,16,0)</f>
        <v>3245.4</v>
      </c>
      <c r="G273" s="24">
        <v>3245.4</v>
      </c>
      <c r="H273" s="27">
        <v>5228.42</v>
      </c>
      <c r="I273" s="27"/>
      <c r="J273" s="27">
        <v>3180</v>
      </c>
      <c r="K273" s="34">
        <f t="shared" si="99"/>
        <v>58.4172</v>
      </c>
      <c r="L273" s="35">
        <f t="shared" si="100"/>
        <v>519.264</v>
      </c>
      <c r="M273" s="24">
        <f t="shared" si="101"/>
        <v>22.7178</v>
      </c>
      <c r="N273" s="27">
        <f t="shared" si="102"/>
        <v>418.27</v>
      </c>
      <c r="O273" s="27">
        <f t="shared" si="103"/>
        <v>0</v>
      </c>
      <c r="P273" s="27">
        <f t="shared" si="104"/>
        <v>159</v>
      </c>
      <c r="Q273" s="27">
        <f t="shared" si="110"/>
        <v>1177.669</v>
      </c>
      <c r="R273" s="24">
        <f t="shared" si="111"/>
        <v>0</v>
      </c>
      <c r="S273" s="24">
        <f t="shared" si="105"/>
        <v>259.63</v>
      </c>
      <c r="T273" s="24">
        <f t="shared" si="106"/>
        <v>9.74</v>
      </c>
      <c r="U273" s="27">
        <f t="shared" si="107"/>
        <v>104.57</v>
      </c>
      <c r="V273" s="27">
        <f t="shared" si="112"/>
        <v>0</v>
      </c>
      <c r="W273" s="27">
        <f t="shared" si="108"/>
        <v>159</v>
      </c>
      <c r="X273" s="24">
        <f t="shared" si="113"/>
        <v>532.94</v>
      </c>
      <c r="Y273" s="24">
        <f t="shared" si="109"/>
        <v>1710.609</v>
      </c>
      <c r="Z273" s="24"/>
      <c r="AD273" s="127"/>
    </row>
    <row r="274" ht="20" customHeight="1" spans="1:30">
      <c r="A274" s="23">
        <f t="shared" si="98"/>
        <v>271</v>
      </c>
      <c r="B274" s="39" t="s">
        <v>76</v>
      </c>
      <c r="C274" s="31" t="s">
        <v>653</v>
      </c>
      <c r="D274" s="24" t="s">
        <v>654</v>
      </c>
      <c r="E274" s="24">
        <v>3245.4</v>
      </c>
      <c r="F274" s="24">
        <f>VLOOKUP(C274,'[1]9月'!$B:$Q,16,0)</f>
        <v>3245.4</v>
      </c>
      <c r="G274" s="24">
        <v>3245.4</v>
      </c>
      <c r="H274" s="27">
        <v>5228.42</v>
      </c>
      <c r="I274" s="27"/>
      <c r="J274" s="27">
        <v>3180</v>
      </c>
      <c r="K274" s="34">
        <f t="shared" si="99"/>
        <v>58.4172</v>
      </c>
      <c r="L274" s="35">
        <f t="shared" si="100"/>
        <v>519.264</v>
      </c>
      <c r="M274" s="24">
        <f t="shared" si="101"/>
        <v>22.7178</v>
      </c>
      <c r="N274" s="27">
        <f t="shared" si="102"/>
        <v>418.27</v>
      </c>
      <c r="O274" s="27">
        <f t="shared" si="103"/>
        <v>0</v>
      </c>
      <c r="P274" s="27">
        <f t="shared" si="104"/>
        <v>159</v>
      </c>
      <c r="Q274" s="27">
        <f t="shared" si="110"/>
        <v>1177.669</v>
      </c>
      <c r="R274" s="24">
        <f t="shared" si="111"/>
        <v>0</v>
      </c>
      <c r="S274" s="24">
        <f t="shared" si="105"/>
        <v>259.63</v>
      </c>
      <c r="T274" s="24">
        <f t="shared" si="106"/>
        <v>9.74</v>
      </c>
      <c r="U274" s="27">
        <f t="shared" si="107"/>
        <v>104.57</v>
      </c>
      <c r="V274" s="27">
        <f t="shared" si="112"/>
        <v>0</v>
      </c>
      <c r="W274" s="27">
        <f t="shared" si="108"/>
        <v>159</v>
      </c>
      <c r="X274" s="24">
        <f t="shared" si="113"/>
        <v>532.94</v>
      </c>
      <c r="Y274" s="24">
        <f t="shared" si="109"/>
        <v>1710.609</v>
      </c>
      <c r="Z274" s="24"/>
      <c r="AD274" s="127"/>
    </row>
    <row r="275" ht="20" customHeight="1" spans="1:30">
      <c r="A275" s="23">
        <f t="shared" si="98"/>
        <v>272</v>
      </c>
      <c r="B275" s="39" t="s">
        <v>76</v>
      </c>
      <c r="C275" s="31" t="s">
        <v>655</v>
      </c>
      <c r="D275" s="24" t="s">
        <v>656</v>
      </c>
      <c r="E275" s="24">
        <v>3245.4</v>
      </c>
      <c r="F275" s="24">
        <f>VLOOKUP(C275,'[1]9月'!$B:$Q,16,0)</f>
        <v>3245.4</v>
      </c>
      <c r="G275" s="24">
        <v>3245.4</v>
      </c>
      <c r="H275" s="27">
        <v>5228.42</v>
      </c>
      <c r="I275" s="27"/>
      <c r="J275" s="27">
        <v>3180</v>
      </c>
      <c r="K275" s="34">
        <f t="shared" si="99"/>
        <v>58.4172</v>
      </c>
      <c r="L275" s="35">
        <f t="shared" si="100"/>
        <v>519.264</v>
      </c>
      <c r="M275" s="24">
        <f t="shared" si="101"/>
        <v>22.7178</v>
      </c>
      <c r="N275" s="27">
        <f t="shared" si="102"/>
        <v>418.27</v>
      </c>
      <c r="O275" s="27">
        <f t="shared" si="103"/>
        <v>0</v>
      </c>
      <c r="P275" s="27">
        <f t="shared" si="104"/>
        <v>159</v>
      </c>
      <c r="Q275" s="27">
        <f t="shared" si="110"/>
        <v>1177.669</v>
      </c>
      <c r="R275" s="24">
        <f t="shared" si="111"/>
        <v>0</v>
      </c>
      <c r="S275" s="24">
        <f t="shared" si="105"/>
        <v>259.63</v>
      </c>
      <c r="T275" s="24">
        <f t="shared" si="106"/>
        <v>9.74</v>
      </c>
      <c r="U275" s="27">
        <f t="shared" si="107"/>
        <v>104.57</v>
      </c>
      <c r="V275" s="27">
        <f t="shared" si="112"/>
        <v>0</v>
      </c>
      <c r="W275" s="27">
        <f t="shared" si="108"/>
        <v>159</v>
      </c>
      <c r="X275" s="24">
        <f t="shared" si="113"/>
        <v>532.94</v>
      </c>
      <c r="Y275" s="24">
        <f t="shared" si="109"/>
        <v>1710.609</v>
      </c>
      <c r="Z275" s="24"/>
      <c r="AD275" s="127"/>
    </row>
    <row r="276" ht="20" customHeight="1" spans="1:30">
      <c r="A276" s="23">
        <f t="shared" si="98"/>
        <v>273</v>
      </c>
      <c r="B276" s="39" t="s">
        <v>657</v>
      </c>
      <c r="C276" s="31" t="s">
        <v>658</v>
      </c>
      <c r="D276" s="24" t="s">
        <v>659</v>
      </c>
      <c r="E276" s="24">
        <v>3245.4</v>
      </c>
      <c r="F276" s="24">
        <f>VLOOKUP(C276,'[1]9月'!$B:$Q,16,0)</f>
        <v>3245.4</v>
      </c>
      <c r="G276" s="24">
        <v>3245.4</v>
      </c>
      <c r="H276" s="27">
        <v>5228.42</v>
      </c>
      <c r="I276" s="27"/>
      <c r="J276" s="27">
        <v>3180</v>
      </c>
      <c r="K276" s="34">
        <f t="shared" si="99"/>
        <v>58.4172</v>
      </c>
      <c r="L276" s="35">
        <f t="shared" si="100"/>
        <v>519.264</v>
      </c>
      <c r="M276" s="24">
        <f t="shared" si="101"/>
        <v>22.7178</v>
      </c>
      <c r="N276" s="27">
        <f t="shared" si="102"/>
        <v>418.27</v>
      </c>
      <c r="O276" s="27">
        <f t="shared" si="103"/>
        <v>0</v>
      </c>
      <c r="P276" s="27">
        <f t="shared" si="104"/>
        <v>159</v>
      </c>
      <c r="Q276" s="27">
        <f t="shared" si="110"/>
        <v>1177.669</v>
      </c>
      <c r="R276" s="24">
        <f t="shared" si="111"/>
        <v>0</v>
      </c>
      <c r="S276" s="24">
        <f t="shared" si="105"/>
        <v>259.63</v>
      </c>
      <c r="T276" s="24">
        <f t="shared" si="106"/>
        <v>9.74</v>
      </c>
      <c r="U276" s="27">
        <f t="shared" si="107"/>
        <v>104.57</v>
      </c>
      <c r="V276" s="27">
        <f t="shared" si="112"/>
        <v>0</v>
      </c>
      <c r="W276" s="27">
        <f t="shared" si="108"/>
        <v>159</v>
      </c>
      <c r="X276" s="24">
        <f t="shared" si="113"/>
        <v>532.94</v>
      </c>
      <c r="Y276" s="24">
        <f t="shared" si="109"/>
        <v>1710.609</v>
      </c>
      <c r="Z276" s="24"/>
      <c r="AD276" s="127"/>
    </row>
    <row r="277" ht="20" customHeight="1" spans="1:30">
      <c r="A277" s="23">
        <f t="shared" si="98"/>
        <v>274</v>
      </c>
      <c r="B277" s="39" t="s">
        <v>258</v>
      </c>
      <c r="C277" s="31" t="s">
        <v>660</v>
      </c>
      <c r="D277" s="24" t="s">
        <v>661</v>
      </c>
      <c r="E277" s="24">
        <v>3245.4</v>
      </c>
      <c r="F277" s="24">
        <f>VLOOKUP(C277,'[1]9月'!$B:$Q,16,0)</f>
        <v>3245.4</v>
      </c>
      <c r="G277" s="24">
        <v>3245.4</v>
      </c>
      <c r="H277" s="27">
        <v>5228.42</v>
      </c>
      <c r="I277" s="27"/>
      <c r="J277" s="27">
        <v>3180</v>
      </c>
      <c r="K277" s="34">
        <f t="shared" si="99"/>
        <v>58.4172</v>
      </c>
      <c r="L277" s="35">
        <f t="shared" si="100"/>
        <v>519.264</v>
      </c>
      <c r="M277" s="24">
        <f t="shared" si="101"/>
        <v>22.7178</v>
      </c>
      <c r="N277" s="27">
        <f t="shared" si="102"/>
        <v>418.27</v>
      </c>
      <c r="O277" s="27">
        <f t="shared" si="103"/>
        <v>0</v>
      </c>
      <c r="P277" s="27">
        <f t="shared" si="104"/>
        <v>159</v>
      </c>
      <c r="Q277" s="27">
        <f t="shared" si="110"/>
        <v>1177.669</v>
      </c>
      <c r="R277" s="24">
        <f t="shared" si="111"/>
        <v>0</v>
      </c>
      <c r="S277" s="24">
        <f t="shared" si="105"/>
        <v>259.63</v>
      </c>
      <c r="T277" s="24">
        <f t="shared" si="106"/>
        <v>9.74</v>
      </c>
      <c r="U277" s="27">
        <f t="shared" si="107"/>
        <v>104.57</v>
      </c>
      <c r="V277" s="27">
        <f t="shared" si="112"/>
        <v>0</v>
      </c>
      <c r="W277" s="27">
        <f t="shared" si="108"/>
        <v>159</v>
      </c>
      <c r="X277" s="24">
        <f t="shared" si="113"/>
        <v>532.94</v>
      </c>
      <c r="Y277" s="24">
        <f t="shared" si="109"/>
        <v>1710.609</v>
      </c>
      <c r="Z277" s="24"/>
      <c r="AD277" s="127"/>
    </row>
    <row r="278" ht="20" customHeight="1" spans="1:30">
      <c r="A278" s="23">
        <f t="shared" si="98"/>
        <v>275</v>
      </c>
      <c r="B278" s="39" t="s">
        <v>140</v>
      </c>
      <c r="C278" s="31" t="s">
        <v>662</v>
      </c>
      <c r="D278" s="24" t="s">
        <v>663</v>
      </c>
      <c r="E278" s="24">
        <v>3245.4</v>
      </c>
      <c r="F278" s="24">
        <f>VLOOKUP(C278,'[1]9月'!$B:$Q,16,0)</f>
        <v>3245.4</v>
      </c>
      <c r="G278" s="24">
        <v>3245.4</v>
      </c>
      <c r="H278" s="27">
        <v>5228.42</v>
      </c>
      <c r="I278" s="27"/>
      <c r="J278" s="27">
        <v>1790</v>
      </c>
      <c r="K278" s="34">
        <f t="shared" si="99"/>
        <v>58.4172</v>
      </c>
      <c r="L278" s="35">
        <f t="shared" si="100"/>
        <v>519.264</v>
      </c>
      <c r="M278" s="24">
        <f t="shared" si="101"/>
        <v>22.7178</v>
      </c>
      <c r="N278" s="27">
        <f t="shared" si="102"/>
        <v>418.27</v>
      </c>
      <c r="O278" s="27">
        <f t="shared" si="103"/>
        <v>0</v>
      </c>
      <c r="P278" s="27">
        <f t="shared" si="104"/>
        <v>89.5</v>
      </c>
      <c r="Q278" s="27">
        <f t="shared" si="110"/>
        <v>1108.169</v>
      </c>
      <c r="R278" s="24">
        <f t="shared" si="111"/>
        <v>0</v>
      </c>
      <c r="S278" s="24">
        <f t="shared" si="105"/>
        <v>259.63</v>
      </c>
      <c r="T278" s="24">
        <f t="shared" si="106"/>
        <v>9.74</v>
      </c>
      <c r="U278" s="27">
        <f t="shared" si="107"/>
        <v>104.57</v>
      </c>
      <c r="V278" s="27">
        <f t="shared" si="112"/>
        <v>0</v>
      </c>
      <c r="W278" s="27">
        <f t="shared" si="108"/>
        <v>89.5</v>
      </c>
      <c r="X278" s="24">
        <f t="shared" si="113"/>
        <v>463.44</v>
      </c>
      <c r="Y278" s="24">
        <f t="shared" si="109"/>
        <v>1571.609</v>
      </c>
      <c r="Z278" s="24"/>
      <c r="AD278" s="127"/>
    </row>
    <row r="279" ht="20" customHeight="1" spans="1:30">
      <c r="A279" s="23">
        <f t="shared" si="98"/>
        <v>276</v>
      </c>
      <c r="B279" s="39" t="s">
        <v>137</v>
      </c>
      <c r="C279" s="31" t="s">
        <v>664</v>
      </c>
      <c r="D279" s="24" t="s">
        <v>665</v>
      </c>
      <c r="E279" s="24">
        <v>3245.4</v>
      </c>
      <c r="F279" s="24">
        <f>VLOOKUP(C279,'[1]9月'!$B:$Q,16,0)</f>
        <v>3245.4</v>
      </c>
      <c r="G279" s="24">
        <v>3245.4</v>
      </c>
      <c r="H279" s="27">
        <v>5228.42</v>
      </c>
      <c r="I279" s="27"/>
      <c r="J279" s="27">
        <v>3180</v>
      </c>
      <c r="K279" s="34">
        <f t="shared" si="99"/>
        <v>58.4172</v>
      </c>
      <c r="L279" s="35">
        <f t="shared" si="100"/>
        <v>519.264</v>
      </c>
      <c r="M279" s="24">
        <f t="shared" si="101"/>
        <v>22.7178</v>
      </c>
      <c r="N279" s="27">
        <f t="shared" si="102"/>
        <v>418.27</v>
      </c>
      <c r="O279" s="27">
        <f t="shared" si="103"/>
        <v>0</v>
      </c>
      <c r="P279" s="27">
        <f t="shared" si="104"/>
        <v>159</v>
      </c>
      <c r="Q279" s="27">
        <f t="shared" si="110"/>
        <v>1177.669</v>
      </c>
      <c r="R279" s="24">
        <f t="shared" si="111"/>
        <v>0</v>
      </c>
      <c r="S279" s="24">
        <f t="shared" si="105"/>
        <v>259.63</v>
      </c>
      <c r="T279" s="24">
        <f t="shared" si="106"/>
        <v>9.74</v>
      </c>
      <c r="U279" s="27">
        <f t="shared" si="107"/>
        <v>104.57</v>
      </c>
      <c r="V279" s="27">
        <f t="shared" si="112"/>
        <v>0</v>
      </c>
      <c r="W279" s="27">
        <f t="shared" si="108"/>
        <v>159</v>
      </c>
      <c r="X279" s="24">
        <f t="shared" si="113"/>
        <v>532.94</v>
      </c>
      <c r="Y279" s="24">
        <f t="shared" si="109"/>
        <v>1710.609</v>
      </c>
      <c r="Z279" s="24"/>
      <c r="AD279" s="127"/>
    </row>
    <row r="280" ht="20" customHeight="1" spans="1:30">
      <c r="A280" s="23">
        <f t="shared" si="98"/>
        <v>277</v>
      </c>
      <c r="B280" s="39" t="s">
        <v>140</v>
      </c>
      <c r="C280" s="31" t="s">
        <v>666</v>
      </c>
      <c r="D280" s="24" t="s">
        <v>667</v>
      </c>
      <c r="E280" s="24">
        <v>3342.69</v>
      </c>
      <c r="F280" s="24">
        <v>3342.69</v>
      </c>
      <c r="G280" s="24">
        <v>3342.69</v>
      </c>
      <c r="H280" s="27">
        <v>5228.42</v>
      </c>
      <c r="I280" s="27"/>
      <c r="J280" s="27">
        <v>3180</v>
      </c>
      <c r="K280" s="34">
        <f t="shared" si="99"/>
        <v>60.16842</v>
      </c>
      <c r="L280" s="35">
        <f t="shared" si="100"/>
        <v>534.8304</v>
      </c>
      <c r="M280" s="24">
        <f t="shared" si="101"/>
        <v>23.39883</v>
      </c>
      <c r="N280" s="27">
        <f t="shared" si="102"/>
        <v>418.27</v>
      </c>
      <c r="O280" s="27">
        <f t="shared" si="103"/>
        <v>0</v>
      </c>
      <c r="P280" s="27">
        <f t="shared" si="104"/>
        <v>159</v>
      </c>
      <c r="Q280" s="27">
        <f t="shared" si="110"/>
        <v>1195.66765</v>
      </c>
      <c r="R280" s="24">
        <f t="shared" si="111"/>
        <v>0</v>
      </c>
      <c r="S280" s="24">
        <f t="shared" si="105"/>
        <v>267.42</v>
      </c>
      <c r="T280" s="24">
        <f t="shared" si="106"/>
        <v>10.03</v>
      </c>
      <c r="U280" s="27">
        <f t="shared" si="107"/>
        <v>104.57</v>
      </c>
      <c r="V280" s="27">
        <f t="shared" si="112"/>
        <v>0</v>
      </c>
      <c r="W280" s="27">
        <f t="shared" si="108"/>
        <v>159</v>
      </c>
      <c r="X280" s="24">
        <f t="shared" si="113"/>
        <v>541.02</v>
      </c>
      <c r="Y280" s="24">
        <f t="shared" si="109"/>
        <v>1736.68765</v>
      </c>
      <c r="Z280" s="24"/>
      <c r="AD280" s="127"/>
    </row>
    <row r="281" ht="20" customHeight="1" spans="1:30">
      <c r="A281" s="23">
        <f t="shared" si="98"/>
        <v>278</v>
      </c>
      <c r="B281" s="39" t="s">
        <v>140</v>
      </c>
      <c r="C281" s="31" t="s">
        <v>668</v>
      </c>
      <c r="D281" s="24" t="s">
        <v>669</v>
      </c>
      <c r="E281" s="24">
        <v>3245.4</v>
      </c>
      <c r="F281" s="24">
        <f>VLOOKUP(C281,'[1]9月'!$B:$Q,16,0)</f>
        <v>3245.4</v>
      </c>
      <c r="G281" s="24">
        <v>3245.4</v>
      </c>
      <c r="H281" s="27">
        <v>5228.42</v>
      </c>
      <c r="I281" s="27"/>
      <c r="J281" s="27">
        <v>3180</v>
      </c>
      <c r="K281" s="34">
        <f t="shared" si="99"/>
        <v>58.4172</v>
      </c>
      <c r="L281" s="35">
        <f t="shared" si="100"/>
        <v>519.264</v>
      </c>
      <c r="M281" s="24">
        <f t="shared" si="101"/>
        <v>22.7178</v>
      </c>
      <c r="N281" s="27">
        <f t="shared" si="102"/>
        <v>418.27</v>
      </c>
      <c r="O281" s="27">
        <f t="shared" si="103"/>
        <v>0</v>
      </c>
      <c r="P281" s="27">
        <f t="shared" si="104"/>
        <v>159</v>
      </c>
      <c r="Q281" s="27">
        <f t="shared" si="110"/>
        <v>1177.669</v>
      </c>
      <c r="R281" s="24">
        <f t="shared" si="111"/>
        <v>0</v>
      </c>
      <c r="S281" s="24">
        <f t="shared" si="105"/>
        <v>259.63</v>
      </c>
      <c r="T281" s="24">
        <f t="shared" si="106"/>
        <v>9.74</v>
      </c>
      <c r="U281" s="27">
        <f t="shared" si="107"/>
        <v>104.57</v>
      </c>
      <c r="V281" s="27">
        <f t="shared" si="112"/>
        <v>0</v>
      </c>
      <c r="W281" s="27">
        <f t="shared" si="108"/>
        <v>159</v>
      </c>
      <c r="X281" s="24">
        <f t="shared" si="113"/>
        <v>532.94</v>
      </c>
      <c r="Y281" s="24">
        <f t="shared" si="109"/>
        <v>1710.609</v>
      </c>
      <c r="Z281" s="24"/>
      <c r="AD281" s="127"/>
    </row>
    <row r="282" ht="20" customHeight="1" spans="1:30">
      <c r="A282" s="23">
        <f t="shared" si="98"/>
        <v>279</v>
      </c>
      <c r="B282" s="39" t="s">
        <v>140</v>
      </c>
      <c r="C282" s="31" t="s">
        <v>670</v>
      </c>
      <c r="D282" s="24" t="s">
        <v>671</v>
      </c>
      <c r="E282" s="24">
        <v>3820</v>
      </c>
      <c r="F282" s="24">
        <f>VLOOKUP(C282,'[1]9月'!$B:$Q,16,0)</f>
        <v>3820</v>
      </c>
      <c r="G282" s="24">
        <v>3820</v>
      </c>
      <c r="H282" s="27">
        <v>5228.42</v>
      </c>
      <c r="I282" s="27"/>
      <c r="J282" s="27">
        <v>4180</v>
      </c>
      <c r="K282" s="34">
        <f t="shared" si="99"/>
        <v>68.76</v>
      </c>
      <c r="L282" s="35">
        <f t="shared" si="100"/>
        <v>611.2</v>
      </c>
      <c r="M282" s="24">
        <f t="shared" si="101"/>
        <v>26.74</v>
      </c>
      <c r="N282" s="27">
        <f t="shared" si="102"/>
        <v>418.27</v>
      </c>
      <c r="O282" s="27">
        <f t="shared" si="103"/>
        <v>0</v>
      </c>
      <c r="P282" s="27">
        <f t="shared" si="104"/>
        <v>209</v>
      </c>
      <c r="Q282" s="27">
        <f t="shared" si="110"/>
        <v>1333.97</v>
      </c>
      <c r="R282" s="24">
        <f t="shared" si="111"/>
        <v>0</v>
      </c>
      <c r="S282" s="24">
        <f t="shared" si="105"/>
        <v>305.6</v>
      </c>
      <c r="T282" s="24">
        <f t="shared" si="106"/>
        <v>11.46</v>
      </c>
      <c r="U282" s="27">
        <f t="shared" si="107"/>
        <v>104.57</v>
      </c>
      <c r="V282" s="27">
        <f t="shared" si="112"/>
        <v>0</v>
      </c>
      <c r="W282" s="27">
        <f t="shared" si="108"/>
        <v>209</v>
      </c>
      <c r="X282" s="24">
        <f t="shared" si="113"/>
        <v>630.63</v>
      </c>
      <c r="Y282" s="24">
        <f t="shared" si="109"/>
        <v>1964.6</v>
      </c>
      <c r="Z282" s="24"/>
      <c r="AD282" s="127"/>
    </row>
    <row r="283" ht="20" customHeight="1" spans="1:30">
      <c r="A283" s="23">
        <f t="shared" si="98"/>
        <v>280</v>
      </c>
      <c r="B283" s="39" t="s">
        <v>140</v>
      </c>
      <c r="C283" s="31" t="s">
        <v>672</v>
      </c>
      <c r="D283" s="24" t="s">
        <v>673</v>
      </c>
      <c r="E283" s="24">
        <v>3245.4</v>
      </c>
      <c r="F283" s="24">
        <f>VLOOKUP(C283,'[1]9月'!$B:$Q,16,0)</f>
        <v>3245.4</v>
      </c>
      <c r="G283" s="24">
        <v>3245.4</v>
      </c>
      <c r="H283" s="27">
        <v>5228.42</v>
      </c>
      <c r="I283" s="27"/>
      <c r="J283" s="27">
        <v>3180</v>
      </c>
      <c r="K283" s="34">
        <f t="shared" si="99"/>
        <v>58.4172</v>
      </c>
      <c r="L283" s="35">
        <f t="shared" si="100"/>
        <v>519.264</v>
      </c>
      <c r="M283" s="24">
        <f t="shared" si="101"/>
        <v>22.7178</v>
      </c>
      <c r="N283" s="27">
        <f t="shared" si="102"/>
        <v>418.27</v>
      </c>
      <c r="O283" s="27">
        <f t="shared" si="103"/>
        <v>0</v>
      </c>
      <c r="P283" s="27">
        <f t="shared" si="104"/>
        <v>159</v>
      </c>
      <c r="Q283" s="27">
        <f t="shared" si="110"/>
        <v>1177.669</v>
      </c>
      <c r="R283" s="24">
        <f t="shared" si="111"/>
        <v>0</v>
      </c>
      <c r="S283" s="24">
        <f t="shared" si="105"/>
        <v>259.63</v>
      </c>
      <c r="T283" s="24">
        <f t="shared" si="106"/>
        <v>9.74</v>
      </c>
      <c r="U283" s="27">
        <f t="shared" si="107"/>
        <v>104.57</v>
      </c>
      <c r="V283" s="27">
        <f t="shared" si="112"/>
        <v>0</v>
      </c>
      <c r="W283" s="27">
        <f t="shared" si="108"/>
        <v>159</v>
      </c>
      <c r="X283" s="24">
        <f t="shared" si="113"/>
        <v>532.94</v>
      </c>
      <c r="Y283" s="24">
        <f t="shared" si="109"/>
        <v>1710.609</v>
      </c>
      <c r="Z283" s="24"/>
      <c r="AD283" s="127"/>
    </row>
    <row r="284" ht="20" customHeight="1" spans="1:30">
      <c r="A284" s="23">
        <f t="shared" si="98"/>
        <v>281</v>
      </c>
      <c r="B284" s="39" t="s">
        <v>172</v>
      </c>
      <c r="C284" s="31" t="s">
        <v>674</v>
      </c>
      <c r="D284" s="24" t="s">
        <v>675</v>
      </c>
      <c r="E284" s="24">
        <v>3820</v>
      </c>
      <c r="F284" s="24">
        <f>VLOOKUP(C284,'[1]9月'!$B:$Q,16,0)</f>
        <v>3820</v>
      </c>
      <c r="G284" s="24">
        <v>3820</v>
      </c>
      <c r="H284" s="27">
        <v>5228.42</v>
      </c>
      <c r="I284" s="27"/>
      <c r="J284" s="27">
        <v>4180</v>
      </c>
      <c r="K284" s="34">
        <f t="shared" si="99"/>
        <v>68.76</v>
      </c>
      <c r="L284" s="35">
        <f t="shared" si="100"/>
        <v>611.2</v>
      </c>
      <c r="M284" s="24">
        <f t="shared" si="101"/>
        <v>26.74</v>
      </c>
      <c r="N284" s="27">
        <f t="shared" si="102"/>
        <v>418.27</v>
      </c>
      <c r="O284" s="27">
        <f t="shared" si="103"/>
        <v>0</v>
      </c>
      <c r="P284" s="27">
        <f t="shared" si="104"/>
        <v>209</v>
      </c>
      <c r="Q284" s="27">
        <f t="shared" si="110"/>
        <v>1333.97</v>
      </c>
      <c r="R284" s="24">
        <f t="shared" si="111"/>
        <v>0</v>
      </c>
      <c r="S284" s="24">
        <f t="shared" si="105"/>
        <v>305.6</v>
      </c>
      <c r="T284" s="24">
        <f t="shared" si="106"/>
        <v>11.46</v>
      </c>
      <c r="U284" s="27">
        <f t="shared" si="107"/>
        <v>104.57</v>
      </c>
      <c r="V284" s="27">
        <f t="shared" si="112"/>
        <v>0</v>
      </c>
      <c r="W284" s="27">
        <f t="shared" si="108"/>
        <v>209</v>
      </c>
      <c r="X284" s="24">
        <f t="shared" si="113"/>
        <v>630.63</v>
      </c>
      <c r="Y284" s="24">
        <f t="shared" si="109"/>
        <v>1964.6</v>
      </c>
      <c r="Z284" s="24"/>
      <c r="AD284" s="127"/>
    </row>
    <row r="285" ht="20" customHeight="1" spans="1:30">
      <c r="A285" s="23">
        <f t="shared" si="98"/>
        <v>282</v>
      </c>
      <c r="B285" s="39" t="s">
        <v>146</v>
      </c>
      <c r="C285" s="31" t="s">
        <v>676</v>
      </c>
      <c r="D285" s="24" t="s">
        <v>677</v>
      </c>
      <c r="E285" s="24">
        <v>3245.4</v>
      </c>
      <c r="F285" s="24">
        <f>VLOOKUP(C285,'[1]9月'!$B:$Q,16,0)</f>
        <v>3245.4</v>
      </c>
      <c r="G285" s="24">
        <v>3245.4</v>
      </c>
      <c r="H285" s="27">
        <v>5228.42</v>
      </c>
      <c r="I285" s="27"/>
      <c r="J285" s="27">
        <v>3180</v>
      </c>
      <c r="K285" s="34">
        <f t="shared" si="99"/>
        <v>58.4172</v>
      </c>
      <c r="L285" s="35">
        <f t="shared" si="100"/>
        <v>519.264</v>
      </c>
      <c r="M285" s="24">
        <f t="shared" si="101"/>
        <v>22.7178</v>
      </c>
      <c r="N285" s="27">
        <f t="shared" si="102"/>
        <v>418.27</v>
      </c>
      <c r="O285" s="27">
        <f t="shared" si="103"/>
        <v>0</v>
      </c>
      <c r="P285" s="27">
        <f t="shared" si="104"/>
        <v>159</v>
      </c>
      <c r="Q285" s="27">
        <f t="shared" si="110"/>
        <v>1177.669</v>
      </c>
      <c r="R285" s="24">
        <f t="shared" si="111"/>
        <v>0</v>
      </c>
      <c r="S285" s="24">
        <f t="shared" si="105"/>
        <v>259.63</v>
      </c>
      <c r="T285" s="24">
        <f t="shared" si="106"/>
        <v>9.74</v>
      </c>
      <c r="U285" s="27">
        <f t="shared" si="107"/>
        <v>104.57</v>
      </c>
      <c r="V285" s="27">
        <f t="shared" si="112"/>
        <v>0</v>
      </c>
      <c r="W285" s="27">
        <f t="shared" si="108"/>
        <v>159</v>
      </c>
      <c r="X285" s="24">
        <f t="shared" si="113"/>
        <v>532.94</v>
      </c>
      <c r="Y285" s="24">
        <f t="shared" si="109"/>
        <v>1710.609</v>
      </c>
      <c r="Z285" s="24"/>
      <c r="AD285" s="127"/>
    </row>
    <row r="286" ht="20" customHeight="1" spans="1:30">
      <c r="A286" s="23">
        <f t="shared" si="98"/>
        <v>283</v>
      </c>
      <c r="B286" s="39" t="s">
        <v>146</v>
      </c>
      <c r="C286" s="31" t="s">
        <v>678</v>
      </c>
      <c r="D286" s="24" t="s">
        <v>679</v>
      </c>
      <c r="E286" s="24">
        <v>3245.4</v>
      </c>
      <c r="F286" s="24">
        <f>VLOOKUP(C286,'[1]9月'!$B:$Q,16,0)</f>
        <v>3245.4</v>
      </c>
      <c r="G286" s="24">
        <v>3245.4</v>
      </c>
      <c r="H286" s="27">
        <v>5228.42</v>
      </c>
      <c r="I286" s="27"/>
      <c r="J286" s="27">
        <v>3180</v>
      </c>
      <c r="K286" s="34">
        <f t="shared" si="99"/>
        <v>58.4172</v>
      </c>
      <c r="L286" s="35">
        <f t="shared" si="100"/>
        <v>519.264</v>
      </c>
      <c r="M286" s="24">
        <f t="shared" si="101"/>
        <v>22.7178</v>
      </c>
      <c r="N286" s="27">
        <f t="shared" si="102"/>
        <v>418.27</v>
      </c>
      <c r="O286" s="27">
        <f t="shared" si="103"/>
        <v>0</v>
      </c>
      <c r="P286" s="27">
        <f t="shared" si="104"/>
        <v>159</v>
      </c>
      <c r="Q286" s="27">
        <f t="shared" si="110"/>
        <v>1177.669</v>
      </c>
      <c r="R286" s="24">
        <f t="shared" si="111"/>
        <v>0</v>
      </c>
      <c r="S286" s="24">
        <f t="shared" si="105"/>
        <v>259.63</v>
      </c>
      <c r="T286" s="24">
        <f t="shared" si="106"/>
        <v>9.74</v>
      </c>
      <c r="U286" s="27">
        <f t="shared" si="107"/>
        <v>104.57</v>
      </c>
      <c r="V286" s="27">
        <f t="shared" si="112"/>
        <v>0</v>
      </c>
      <c r="W286" s="27">
        <f t="shared" si="108"/>
        <v>159</v>
      </c>
      <c r="X286" s="24">
        <f t="shared" si="113"/>
        <v>532.94</v>
      </c>
      <c r="Y286" s="24">
        <f t="shared" si="109"/>
        <v>1710.609</v>
      </c>
      <c r="Z286" s="24"/>
      <c r="AD286" s="127"/>
    </row>
    <row r="287" ht="20" customHeight="1" spans="1:30">
      <c r="A287" s="23">
        <f t="shared" si="98"/>
        <v>284</v>
      </c>
      <c r="B287" s="39" t="s">
        <v>137</v>
      </c>
      <c r="C287" s="31" t="s">
        <v>680</v>
      </c>
      <c r="D287" s="24" t="s">
        <v>681</v>
      </c>
      <c r="E287" s="24">
        <v>3245.4</v>
      </c>
      <c r="F287" s="24">
        <f>VLOOKUP(C287,'[1]9月'!$B:$Q,16,0)</f>
        <v>3245.4</v>
      </c>
      <c r="G287" s="24">
        <v>3245.4</v>
      </c>
      <c r="H287" s="27">
        <v>5228.42</v>
      </c>
      <c r="I287" s="27"/>
      <c r="J287" s="27">
        <v>3180</v>
      </c>
      <c r="K287" s="34">
        <f t="shared" si="99"/>
        <v>58.4172</v>
      </c>
      <c r="L287" s="35">
        <f t="shared" si="100"/>
        <v>519.264</v>
      </c>
      <c r="M287" s="24">
        <f t="shared" si="101"/>
        <v>22.7178</v>
      </c>
      <c r="N287" s="27">
        <f t="shared" si="102"/>
        <v>418.27</v>
      </c>
      <c r="O287" s="27">
        <f t="shared" si="103"/>
        <v>0</v>
      </c>
      <c r="P287" s="27">
        <f t="shared" si="104"/>
        <v>159</v>
      </c>
      <c r="Q287" s="27">
        <f t="shared" si="110"/>
        <v>1177.669</v>
      </c>
      <c r="R287" s="24">
        <f t="shared" si="111"/>
        <v>0</v>
      </c>
      <c r="S287" s="24">
        <f t="shared" si="105"/>
        <v>259.63</v>
      </c>
      <c r="T287" s="24">
        <f t="shared" si="106"/>
        <v>9.74</v>
      </c>
      <c r="U287" s="27">
        <f t="shared" si="107"/>
        <v>104.57</v>
      </c>
      <c r="V287" s="27">
        <f t="shared" si="112"/>
        <v>0</v>
      </c>
      <c r="W287" s="27">
        <f t="shared" si="108"/>
        <v>159</v>
      </c>
      <c r="X287" s="24">
        <f t="shared" si="113"/>
        <v>532.94</v>
      </c>
      <c r="Y287" s="24">
        <f t="shared" si="109"/>
        <v>1710.609</v>
      </c>
      <c r="Z287" s="24"/>
      <c r="AD287" s="127"/>
    </row>
    <row r="288" ht="20" customHeight="1" spans="1:30">
      <c r="A288" s="23">
        <f t="shared" si="98"/>
        <v>285</v>
      </c>
      <c r="B288" s="39" t="s">
        <v>76</v>
      </c>
      <c r="C288" s="31" t="s">
        <v>682</v>
      </c>
      <c r="D288" s="24" t="s">
        <v>683</v>
      </c>
      <c r="E288" s="24">
        <v>3245.4</v>
      </c>
      <c r="F288" s="24">
        <f>VLOOKUP(C288,'[1]9月'!$B:$Q,16,0)</f>
        <v>3245.4</v>
      </c>
      <c r="G288" s="24">
        <v>3245.4</v>
      </c>
      <c r="H288" s="27">
        <v>5228.42</v>
      </c>
      <c r="I288" s="27"/>
      <c r="J288" s="27">
        <v>3180</v>
      </c>
      <c r="K288" s="34">
        <f t="shared" si="99"/>
        <v>58.4172</v>
      </c>
      <c r="L288" s="35">
        <f t="shared" si="100"/>
        <v>519.264</v>
      </c>
      <c r="M288" s="24">
        <f t="shared" si="101"/>
        <v>22.7178</v>
      </c>
      <c r="N288" s="27">
        <f t="shared" si="102"/>
        <v>418.27</v>
      </c>
      <c r="O288" s="27">
        <f t="shared" si="103"/>
        <v>0</v>
      </c>
      <c r="P288" s="27">
        <f t="shared" si="104"/>
        <v>159</v>
      </c>
      <c r="Q288" s="27">
        <f t="shared" si="110"/>
        <v>1177.669</v>
      </c>
      <c r="R288" s="24">
        <f t="shared" si="111"/>
        <v>0</v>
      </c>
      <c r="S288" s="24">
        <f t="shared" si="105"/>
        <v>259.63</v>
      </c>
      <c r="T288" s="24">
        <f t="shared" si="106"/>
        <v>9.74</v>
      </c>
      <c r="U288" s="27">
        <f t="shared" si="107"/>
        <v>104.57</v>
      </c>
      <c r="V288" s="27">
        <f t="shared" si="112"/>
        <v>0</v>
      </c>
      <c r="W288" s="27">
        <f t="shared" si="108"/>
        <v>159</v>
      </c>
      <c r="X288" s="24">
        <f t="shared" si="113"/>
        <v>532.94</v>
      </c>
      <c r="Y288" s="24">
        <f t="shared" si="109"/>
        <v>1710.609</v>
      </c>
      <c r="Z288" s="24"/>
      <c r="AD288" s="127"/>
    </row>
    <row r="289" ht="20" customHeight="1" spans="1:30">
      <c r="A289" s="23">
        <f t="shared" si="98"/>
        <v>286</v>
      </c>
      <c r="B289" s="39" t="s">
        <v>258</v>
      </c>
      <c r="C289" s="31" t="s">
        <v>684</v>
      </c>
      <c r="D289" s="24" t="s">
        <v>685</v>
      </c>
      <c r="E289" s="24">
        <v>3245.4</v>
      </c>
      <c r="F289" s="24">
        <f>VLOOKUP(C289,'[1]9月'!$B:$Q,16,0)</f>
        <v>3245.4</v>
      </c>
      <c r="G289" s="24">
        <v>3245.4</v>
      </c>
      <c r="H289" s="27">
        <v>5228.42</v>
      </c>
      <c r="I289" s="27"/>
      <c r="J289" s="27">
        <v>4180</v>
      </c>
      <c r="K289" s="34">
        <f t="shared" si="99"/>
        <v>58.4172</v>
      </c>
      <c r="L289" s="35">
        <f t="shared" si="100"/>
        <v>519.264</v>
      </c>
      <c r="M289" s="24">
        <f t="shared" si="101"/>
        <v>22.7178</v>
      </c>
      <c r="N289" s="27">
        <f t="shared" si="102"/>
        <v>418.27</v>
      </c>
      <c r="O289" s="27">
        <f t="shared" si="103"/>
        <v>0</v>
      </c>
      <c r="P289" s="27">
        <f t="shared" si="104"/>
        <v>209</v>
      </c>
      <c r="Q289" s="27">
        <f t="shared" si="110"/>
        <v>1227.669</v>
      </c>
      <c r="R289" s="24">
        <f t="shared" si="111"/>
        <v>0</v>
      </c>
      <c r="S289" s="24">
        <f t="shared" si="105"/>
        <v>259.63</v>
      </c>
      <c r="T289" s="24">
        <f t="shared" si="106"/>
        <v>9.74</v>
      </c>
      <c r="U289" s="27">
        <f t="shared" si="107"/>
        <v>104.57</v>
      </c>
      <c r="V289" s="27">
        <f t="shared" si="112"/>
        <v>0</v>
      </c>
      <c r="W289" s="27">
        <f t="shared" si="108"/>
        <v>209</v>
      </c>
      <c r="X289" s="24">
        <f t="shared" si="113"/>
        <v>582.94</v>
      </c>
      <c r="Y289" s="24">
        <f t="shared" si="109"/>
        <v>1810.609</v>
      </c>
      <c r="Z289" s="24"/>
      <c r="AD289" s="127"/>
    </row>
    <row r="290" ht="20" customHeight="1" spans="1:30">
      <c r="A290" s="23">
        <f t="shared" si="98"/>
        <v>287</v>
      </c>
      <c r="B290" s="39" t="s">
        <v>76</v>
      </c>
      <c r="C290" s="31" t="s">
        <v>686</v>
      </c>
      <c r="D290" s="266" t="s">
        <v>687</v>
      </c>
      <c r="E290" s="24">
        <v>3245.4</v>
      </c>
      <c r="F290" s="24">
        <f>VLOOKUP(C290,'[1]9月'!$B:$Q,16,0)</f>
        <v>3245.4</v>
      </c>
      <c r="G290" s="24">
        <v>3245.4</v>
      </c>
      <c r="H290" s="27">
        <v>5228.42</v>
      </c>
      <c r="I290" s="27"/>
      <c r="J290" s="27">
        <v>4180</v>
      </c>
      <c r="K290" s="34">
        <f t="shared" si="99"/>
        <v>58.4172</v>
      </c>
      <c r="L290" s="35">
        <f t="shared" si="100"/>
        <v>519.264</v>
      </c>
      <c r="M290" s="24">
        <f t="shared" si="101"/>
        <v>22.7178</v>
      </c>
      <c r="N290" s="27">
        <f t="shared" si="102"/>
        <v>418.27</v>
      </c>
      <c r="O290" s="27">
        <f t="shared" si="103"/>
        <v>0</v>
      </c>
      <c r="P290" s="27">
        <f t="shared" si="104"/>
        <v>209</v>
      </c>
      <c r="Q290" s="27">
        <f t="shared" si="110"/>
        <v>1227.669</v>
      </c>
      <c r="R290" s="24">
        <f t="shared" si="111"/>
        <v>0</v>
      </c>
      <c r="S290" s="24">
        <f t="shared" si="105"/>
        <v>259.63</v>
      </c>
      <c r="T290" s="24">
        <f t="shared" si="106"/>
        <v>9.74</v>
      </c>
      <c r="U290" s="27">
        <f t="shared" si="107"/>
        <v>104.57</v>
      </c>
      <c r="V290" s="27">
        <f t="shared" si="112"/>
        <v>0</v>
      </c>
      <c r="W290" s="27">
        <f t="shared" si="108"/>
        <v>209</v>
      </c>
      <c r="X290" s="24">
        <f t="shared" si="113"/>
        <v>582.94</v>
      </c>
      <c r="Y290" s="24">
        <f t="shared" si="109"/>
        <v>1810.609</v>
      </c>
      <c r="Z290" s="24"/>
      <c r="AD290" s="127"/>
    </row>
    <row r="291" ht="20" customHeight="1" spans="1:30">
      <c r="A291" s="23">
        <f t="shared" si="98"/>
        <v>288</v>
      </c>
      <c r="B291" s="39" t="s">
        <v>688</v>
      </c>
      <c r="C291" s="31" t="s">
        <v>689</v>
      </c>
      <c r="D291" s="24" t="s">
        <v>690</v>
      </c>
      <c r="E291" s="24">
        <v>3245.4</v>
      </c>
      <c r="F291" s="24">
        <f>VLOOKUP(C291,'[1]9月'!$B:$Q,16,0)</f>
        <v>3245.4</v>
      </c>
      <c r="G291" s="24">
        <v>3245.4</v>
      </c>
      <c r="H291" s="27">
        <v>5228.42</v>
      </c>
      <c r="I291" s="27"/>
      <c r="J291" s="27">
        <v>1790</v>
      </c>
      <c r="K291" s="34">
        <f t="shared" si="99"/>
        <v>58.4172</v>
      </c>
      <c r="L291" s="35">
        <f t="shared" si="100"/>
        <v>519.264</v>
      </c>
      <c r="M291" s="24">
        <f t="shared" si="101"/>
        <v>22.7178</v>
      </c>
      <c r="N291" s="27">
        <f t="shared" si="102"/>
        <v>418.27</v>
      </c>
      <c r="O291" s="27">
        <f t="shared" si="103"/>
        <v>0</v>
      </c>
      <c r="P291" s="27">
        <f t="shared" si="104"/>
        <v>89.5</v>
      </c>
      <c r="Q291" s="27">
        <f t="shared" si="110"/>
        <v>1108.169</v>
      </c>
      <c r="R291" s="24">
        <f t="shared" si="111"/>
        <v>0</v>
      </c>
      <c r="S291" s="24">
        <f t="shared" si="105"/>
        <v>259.63</v>
      </c>
      <c r="T291" s="24">
        <f t="shared" si="106"/>
        <v>9.74</v>
      </c>
      <c r="U291" s="27">
        <f t="shared" si="107"/>
        <v>104.57</v>
      </c>
      <c r="V291" s="27">
        <f t="shared" si="112"/>
        <v>0</v>
      </c>
      <c r="W291" s="27">
        <f t="shared" si="108"/>
        <v>89.5</v>
      </c>
      <c r="X291" s="24">
        <f t="shared" si="113"/>
        <v>463.44</v>
      </c>
      <c r="Y291" s="24">
        <f t="shared" si="109"/>
        <v>1571.609</v>
      </c>
      <c r="Z291" s="24"/>
      <c r="AD291" s="127"/>
    </row>
    <row r="292" ht="20" customHeight="1" spans="1:30">
      <c r="A292" s="23">
        <f t="shared" si="98"/>
        <v>289</v>
      </c>
      <c r="B292" s="39" t="s">
        <v>688</v>
      </c>
      <c r="C292" s="31" t="s">
        <v>691</v>
      </c>
      <c r="D292" s="24" t="s">
        <v>692</v>
      </c>
      <c r="E292" s="24">
        <v>3245.4</v>
      </c>
      <c r="F292" s="24">
        <f>VLOOKUP(C292,'[1]9月'!$B:$Q,16,0)</f>
        <v>3245.4</v>
      </c>
      <c r="G292" s="24">
        <v>3245.4</v>
      </c>
      <c r="H292" s="27">
        <v>5228.42</v>
      </c>
      <c r="I292" s="27"/>
      <c r="J292" s="27">
        <v>1790</v>
      </c>
      <c r="K292" s="34">
        <f t="shared" si="99"/>
        <v>58.4172</v>
      </c>
      <c r="L292" s="35">
        <f t="shared" si="100"/>
        <v>519.264</v>
      </c>
      <c r="M292" s="24">
        <f t="shared" si="101"/>
        <v>22.7178</v>
      </c>
      <c r="N292" s="27">
        <f t="shared" si="102"/>
        <v>418.27</v>
      </c>
      <c r="O292" s="27">
        <f t="shared" si="103"/>
        <v>0</v>
      </c>
      <c r="P292" s="27">
        <f t="shared" si="104"/>
        <v>89.5</v>
      </c>
      <c r="Q292" s="27">
        <f t="shared" si="110"/>
        <v>1108.169</v>
      </c>
      <c r="R292" s="24">
        <f t="shared" si="111"/>
        <v>0</v>
      </c>
      <c r="S292" s="24">
        <f t="shared" si="105"/>
        <v>259.63</v>
      </c>
      <c r="T292" s="24">
        <f t="shared" si="106"/>
        <v>9.74</v>
      </c>
      <c r="U292" s="27">
        <f t="shared" si="107"/>
        <v>104.57</v>
      </c>
      <c r="V292" s="27">
        <f t="shared" si="112"/>
        <v>0</v>
      </c>
      <c r="W292" s="27">
        <f t="shared" si="108"/>
        <v>89.5</v>
      </c>
      <c r="X292" s="24">
        <f t="shared" si="113"/>
        <v>463.44</v>
      </c>
      <c r="Y292" s="24">
        <f t="shared" si="109"/>
        <v>1571.609</v>
      </c>
      <c r="Z292" s="24"/>
      <c r="AD292" s="127"/>
    </row>
    <row r="293" ht="20" customHeight="1" spans="1:30">
      <c r="A293" s="23">
        <f t="shared" si="98"/>
        <v>290</v>
      </c>
      <c r="B293" s="39" t="s">
        <v>688</v>
      </c>
      <c r="C293" s="31" t="s">
        <v>693</v>
      </c>
      <c r="D293" s="24" t="s">
        <v>694</v>
      </c>
      <c r="E293" s="24">
        <v>3245.4</v>
      </c>
      <c r="F293" s="24">
        <f>VLOOKUP(C293,'[1]9月'!$B:$Q,16,0)</f>
        <v>3245.4</v>
      </c>
      <c r="G293" s="24">
        <v>3245.4</v>
      </c>
      <c r="H293" s="27">
        <v>5228.42</v>
      </c>
      <c r="I293" s="27"/>
      <c r="J293" s="27">
        <v>3180</v>
      </c>
      <c r="K293" s="34">
        <f t="shared" si="99"/>
        <v>58.4172</v>
      </c>
      <c r="L293" s="35">
        <f t="shared" si="100"/>
        <v>519.264</v>
      </c>
      <c r="M293" s="24">
        <f t="shared" si="101"/>
        <v>22.7178</v>
      </c>
      <c r="N293" s="27">
        <f t="shared" si="102"/>
        <v>418.27</v>
      </c>
      <c r="O293" s="27">
        <f t="shared" si="103"/>
        <v>0</v>
      </c>
      <c r="P293" s="27">
        <f t="shared" si="104"/>
        <v>159</v>
      </c>
      <c r="Q293" s="27">
        <f t="shared" si="110"/>
        <v>1177.669</v>
      </c>
      <c r="R293" s="24">
        <f t="shared" si="111"/>
        <v>0</v>
      </c>
      <c r="S293" s="24">
        <f t="shared" si="105"/>
        <v>259.63</v>
      </c>
      <c r="T293" s="24">
        <f t="shared" si="106"/>
        <v>9.74</v>
      </c>
      <c r="U293" s="27">
        <f t="shared" si="107"/>
        <v>104.57</v>
      </c>
      <c r="V293" s="27">
        <f t="shared" si="112"/>
        <v>0</v>
      </c>
      <c r="W293" s="27">
        <f t="shared" si="108"/>
        <v>159</v>
      </c>
      <c r="X293" s="24">
        <f t="shared" si="113"/>
        <v>532.94</v>
      </c>
      <c r="Y293" s="24">
        <f t="shared" si="109"/>
        <v>1710.609</v>
      </c>
      <c r="Z293" s="24"/>
      <c r="AD293" s="127"/>
    </row>
    <row r="294" ht="20" customHeight="1" spans="1:30">
      <c r="A294" s="23">
        <f t="shared" si="98"/>
        <v>291</v>
      </c>
      <c r="B294" s="39" t="s">
        <v>688</v>
      </c>
      <c r="C294" s="31" t="s">
        <v>695</v>
      </c>
      <c r="D294" s="24" t="s">
        <v>696</v>
      </c>
      <c r="E294" s="24">
        <v>3245.4</v>
      </c>
      <c r="F294" s="24">
        <f>VLOOKUP(C294,'[1]9月'!$B:$Q,16,0)</f>
        <v>3245.4</v>
      </c>
      <c r="G294" s="24">
        <v>3245.4</v>
      </c>
      <c r="H294" s="27">
        <v>5228.42</v>
      </c>
      <c r="I294" s="27"/>
      <c r="J294" s="27">
        <v>1790</v>
      </c>
      <c r="K294" s="34">
        <f t="shared" si="99"/>
        <v>58.4172</v>
      </c>
      <c r="L294" s="35">
        <f t="shared" si="100"/>
        <v>519.264</v>
      </c>
      <c r="M294" s="24">
        <f t="shared" si="101"/>
        <v>22.7178</v>
      </c>
      <c r="N294" s="27">
        <f t="shared" si="102"/>
        <v>418.27</v>
      </c>
      <c r="O294" s="27">
        <f t="shared" si="103"/>
        <v>0</v>
      </c>
      <c r="P294" s="27">
        <f t="shared" si="104"/>
        <v>89.5</v>
      </c>
      <c r="Q294" s="27">
        <f t="shared" si="110"/>
        <v>1108.169</v>
      </c>
      <c r="R294" s="24">
        <f t="shared" si="111"/>
        <v>0</v>
      </c>
      <c r="S294" s="24">
        <f t="shared" si="105"/>
        <v>259.63</v>
      </c>
      <c r="T294" s="24">
        <f t="shared" si="106"/>
        <v>9.74</v>
      </c>
      <c r="U294" s="27">
        <f t="shared" si="107"/>
        <v>104.57</v>
      </c>
      <c r="V294" s="27">
        <f t="shared" si="112"/>
        <v>0</v>
      </c>
      <c r="W294" s="27">
        <f t="shared" si="108"/>
        <v>89.5</v>
      </c>
      <c r="X294" s="24">
        <f t="shared" si="113"/>
        <v>463.44</v>
      </c>
      <c r="Y294" s="24">
        <f t="shared" si="109"/>
        <v>1571.609</v>
      </c>
      <c r="Z294" s="24"/>
      <c r="AD294" s="127"/>
    </row>
    <row r="295" ht="20" customHeight="1" spans="1:30">
      <c r="A295" s="23">
        <f t="shared" si="98"/>
        <v>292</v>
      </c>
      <c r="B295" s="39" t="s">
        <v>688</v>
      </c>
      <c r="C295" s="31" t="s">
        <v>697</v>
      </c>
      <c r="D295" s="24" t="s">
        <v>698</v>
      </c>
      <c r="E295" s="24">
        <v>3245.4</v>
      </c>
      <c r="F295" s="24">
        <f>VLOOKUP(C295,'[1]9月'!$B:$Q,16,0)</f>
        <v>3245.4</v>
      </c>
      <c r="G295" s="24">
        <v>3245.4</v>
      </c>
      <c r="H295" s="27">
        <v>5228.42</v>
      </c>
      <c r="I295" s="27"/>
      <c r="J295" s="27">
        <v>3180</v>
      </c>
      <c r="K295" s="34">
        <f t="shared" si="99"/>
        <v>58.4172</v>
      </c>
      <c r="L295" s="35">
        <f t="shared" si="100"/>
        <v>519.264</v>
      </c>
      <c r="M295" s="24">
        <f t="shared" si="101"/>
        <v>22.7178</v>
      </c>
      <c r="N295" s="27">
        <f t="shared" si="102"/>
        <v>418.27</v>
      </c>
      <c r="O295" s="27">
        <f t="shared" si="103"/>
        <v>0</v>
      </c>
      <c r="P295" s="27">
        <f t="shared" si="104"/>
        <v>159</v>
      </c>
      <c r="Q295" s="27">
        <f t="shared" si="110"/>
        <v>1177.669</v>
      </c>
      <c r="R295" s="24">
        <f t="shared" si="111"/>
        <v>0</v>
      </c>
      <c r="S295" s="24">
        <f t="shared" si="105"/>
        <v>259.63</v>
      </c>
      <c r="T295" s="24">
        <f t="shared" si="106"/>
        <v>9.74</v>
      </c>
      <c r="U295" s="27">
        <f t="shared" si="107"/>
        <v>104.57</v>
      </c>
      <c r="V295" s="27">
        <f t="shared" si="112"/>
        <v>0</v>
      </c>
      <c r="W295" s="27">
        <f t="shared" si="108"/>
        <v>159</v>
      </c>
      <c r="X295" s="24">
        <f t="shared" si="113"/>
        <v>532.94</v>
      </c>
      <c r="Y295" s="24">
        <f t="shared" si="109"/>
        <v>1710.609</v>
      </c>
      <c r="Z295" s="24"/>
      <c r="AD295" s="127"/>
    </row>
    <row r="296" ht="20" customHeight="1" spans="1:30">
      <c r="A296" s="23">
        <f t="shared" si="98"/>
        <v>293</v>
      </c>
      <c r="B296" s="39" t="s">
        <v>688</v>
      </c>
      <c r="C296" s="31" t="s">
        <v>699</v>
      </c>
      <c r="D296" s="24" t="s">
        <v>700</v>
      </c>
      <c r="E296" s="24">
        <v>3245.4</v>
      </c>
      <c r="F296" s="24">
        <f>VLOOKUP(C296,'[1]9月'!$B:$Q,16,0)</f>
        <v>3245.4</v>
      </c>
      <c r="G296" s="24">
        <v>3245.4</v>
      </c>
      <c r="H296" s="27">
        <v>5228.42</v>
      </c>
      <c r="I296" s="27"/>
      <c r="J296" s="27">
        <v>1790</v>
      </c>
      <c r="K296" s="34">
        <f t="shared" si="99"/>
        <v>58.4172</v>
      </c>
      <c r="L296" s="35">
        <f t="shared" si="100"/>
        <v>519.264</v>
      </c>
      <c r="M296" s="24">
        <f t="shared" si="101"/>
        <v>22.7178</v>
      </c>
      <c r="N296" s="27">
        <f t="shared" si="102"/>
        <v>418.27</v>
      </c>
      <c r="O296" s="27">
        <f t="shared" si="103"/>
        <v>0</v>
      </c>
      <c r="P296" s="27">
        <f t="shared" si="104"/>
        <v>89.5</v>
      </c>
      <c r="Q296" s="27">
        <f t="shared" si="110"/>
        <v>1108.169</v>
      </c>
      <c r="R296" s="24">
        <f t="shared" si="111"/>
        <v>0</v>
      </c>
      <c r="S296" s="24">
        <f t="shared" si="105"/>
        <v>259.63</v>
      </c>
      <c r="T296" s="24">
        <f t="shared" si="106"/>
        <v>9.74</v>
      </c>
      <c r="U296" s="27">
        <f t="shared" si="107"/>
        <v>104.57</v>
      </c>
      <c r="V296" s="27">
        <f t="shared" si="112"/>
        <v>0</v>
      </c>
      <c r="W296" s="27">
        <f t="shared" si="108"/>
        <v>89.5</v>
      </c>
      <c r="X296" s="24">
        <f t="shared" si="113"/>
        <v>463.44</v>
      </c>
      <c r="Y296" s="24">
        <f t="shared" si="109"/>
        <v>1571.609</v>
      </c>
      <c r="Z296" s="24"/>
      <c r="AD296" s="127"/>
    </row>
    <row r="297" ht="20" customHeight="1" spans="1:30">
      <c r="A297" s="23">
        <f t="shared" si="98"/>
        <v>294</v>
      </c>
      <c r="B297" s="39" t="s">
        <v>657</v>
      </c>
      <c r="C297" s="31" t="s">
        <v>701</v>
      </c>
      <c r="D297" s="24" t="s">
        <v>702</v>
      </c>
      <c r="E297" s="24">
        <v>3245.4</v>
      </c>
      <c r="F297" s="24">
        <f>VLOOKUP(C297,'[1]9月'!$B:$Q,16,0)</f>
        <v>3245.4</v>
      </c>
      <c r="G297" s="24">
        <v>3245.4</v>
      </c>
      <c r="H297" s="27">
        <v>5228.42</v>
      </c>
      <c r="I297" s="27"/>
      <c r="J297" s="27">
        <v>3180</v>
      </c>
      <c r="K297" s="34">
        <f t="shared" si="99"/>
        <v>58.4172</v>
      </c>
      <c r="L297" s="35">
        <f t="shared" si="100"/>
        <v>519.264</v>
      </c>
      <c r="M297" s="24">
        <f t="shared" si="101"/>
        <v>22.7178</v>
      </c>
      <c r="N297" s="27">
        <f t="shared" si="102"/>
        <v>418.27</v>
      </c>
      <c r="O297" s="27">
        <f t="shared" si="103"/>
        <v>0</v>
      </c>
      <c r="P297" s="27">
        <f t="shared" si="104"/>
        <v>159</v>
      </c>
      <c r="Q297" s="27">
        <f t="shared" si="110"/>
        <v>1177.669</v>
      </c>
      <c r="R297" s="24">
        <f t="shared" si="111"/>
        <v>0</v>
      </c>
      <c r="S297" s="24">
        <f t="shared" si="105"/>
        <v>259.63</v>
      </c>
      <c r="T297" s="24">
        <f t="shared" si="106"/>
        <v>9.74</v>
      </c>
      <c r="U297" s="27">
        <f t="shared" si="107"/>
        <v>104.57</v>
      </c>
      <c r="V297" s="27">
        <f t="shared" si="112"/>
        <v>0</v>
      </c>
      <c r="W297" s="27">
        <f t="shared" si="108"/>
        <v>159</v>
      </c>
      <c r="X297" s="24">
        <f t="shared" si="113"/>
        <v>532.94</v>
      </c>
      <c r="Y297" s="24">
        <f t="shared" si="109"/>
        <v>1710.609</v>
      </c>
      <c r="Z297" s="24"/>
      <c r="AD297" s="127"/>
    </row>
    <row r="298" ht="20" customHeight="1" spans="1:30">
      <c r="A298" s="23">
        <f t="shared" si="98"/>
        <v>295</v>
      </c>
      <c r="B298" s="39" t="s">
        <v>258</v>
      </c>
      <c r="C298" s="31" t="s">
        <v>703</v>
      </c>
      <c r="D298" s="24" t="s">
        <v>704</v>
      </c>
      <c r="E298" s="24">
        <v>3245.4</v>
      </c>
      <c r="F298" s="24">
        <f>VLOOKUP(C298,'[1]9月'!$B:$Q,16,0)</f>
        <v>3245.4</v>
      </c>
      <c r="G298" s="24">
        <v>3245.4</v>
      </c>
      <c r="H298" s="27">
        <v>5228.42</v>
      </c>
      <c r="I298" s="27"/>
      <c r="J298" s="27">
        <v>3180</v>
      </c>
      <c r="K298" s="34">
        <f t="shared" si="99"/>
        <v>58.4172</v>
      </c>
      <c r="L298" s="35">
        <f t="shared" si="100"/>
        <v>519.264</v>
      </c>
      <c r="M298" s="24">
        <f t="shared" si="101"/>
        <v>22.7178</v>
      </c>
      <c r="N298" s="27">
        <f t="shared" si="102"/>
        <v>418.27</v>
      </c>
      <c r="O298" s="27">
        <f t="shared" si="103"/>
        <v>0</v>
      </c>
      <c r="P298" s="27">
        <f t="shared" si="104"/>
        <v>159</v>
      </c>
      <c r="Q298" s="27">
        <f t="shared" si="110"/>
        <v>1177.669</v>
      </c>
      <c r="R298" s="24">
        <f t="shared" si="111"/>
        <v>0</v>
      </c>
      <c r="S298" s="24">
        <f t="shared" si="105"/>
        <v>259.63</v>
      </c>
      <c r="T298" s="24">
        <f t="shared" si="106"/>
        <v>9.74</v>
      </c>
      <c r="U298" s="27">
        <f t="shared" si="107"/>
        <v>104.57</v>
      </c>
      <c r="V298" s="27">
        <f t="shared" si="112"/>
        <v>0</v>
      </c>
      <c r="W298" s="27">
        <f t="shared" si="108"/>
        <v>159</v>
      </c>
      <c r="X298" s="24">
        <f t="shared" si="113"/>
        <v>532.94</v>
      </c>
      <c r="Y298" s="24">
        <f t="shared" si="109"/>
        <v>1710.609</v>
      </c>
      <c r="Z298" s="24"/>
      <c r="AD298" s="127"/>
    </row>
    <row r="299" ht="20" customHeight="1" spans="1:30">
      <c r="A299" s="23">
        <f t="shared" si="98"/>
        <v>296</v>
      </c>
      <c r="B299" s="39" t="s">
        <v>657</v>
      </c>
      <c r="C299" s="70" t="s">
        <v>705</v>
      </c>
      <c r="D299" s="24" t="s">
        <v>706</v>
      </c>
      <c r="E299" s="24">
        <v>3245.4</v>
      </c>
      <c r="F299" s="24">
        <f>VLOOKUP(C299,'[1]9月'!$B:$Q,16,0)</f>
        <v>3245.4</v>
      </c>
      <c r="G299" s="24">
        <v>3245.4</v>
      </c>
      <c r="H299" s="27">
        <v>5228.42</v>
      </c>
      <c r="I299" s="27"/>
      <c r="J299" s="27">
        <v>1790</v>
      </c>
      <c r="K299" s="34">
        <f t="shared" si="99"/>
        <v>58.4172</v>
      </c>
      <c r="L299" s="35">
        <f t="shared" si="100"/>
        <v>519.264</v>
      </c>
      <c r="M299" s="24">
        <f t="shared" si="101"/>
        <v>22.7178</v>
      </c>
      <c r="N299" s="27">
        <f t="shared" si="102"/>
        <v>418.27</v>
      </c>
      <c r="O299" s="27">
        <f t="shared" si="103"/>
        <v>0</v>
      </c>
      <c r="P299" s="27">
        <f t="shared" si="104"/>
        <v>89.5</v>
      </c>
      <c r="Q299" s="27">
        <f t="shared" si="110"/>
        <v>1108.169</v>
      </c>
      <c r="R299" s="24">
        <f t="shared" si="111"/>
        <v>0</v>
      </c>
      <c r="S299" s="24">
        <f t="shared" si="105"/>
        <v>259.63</v>
      </c>
      <c r="T299" s="24">
        <f t="shared" si="106"/>
        <v>9.74</v>
      </c>
      <c r="U299" s="27">
        <f t="shared" si="107"/>
        <v>104.57</v>
      </c>
      <c r="V299" s="27">
        <f t="shared" si="112"/>
        <v>0</v>
      </c>
      <c r="W299" s="27">
        <f t="shared" si="108"/>
        <v>89.5</v>
      </c>
      <c r="X299" s="24">
        <f t="shared" si="113"/>
        <v>463.44</v>
      </c>
      <c r="Y299" s="24">
        <f t="shared" si="109"/>
        <v>1571.609</v>
      </c>
      <c r="Z299" s="24"/>
      <c r="AD299" s="127"/>
    </row>
    <row r="300" ht="20" customHeight="1" spans="1:30">
      <c r="A300" s="23">
        <f t="shared" si="98"/>
        <v>297</v>
      </c>
      <c r="B300" s="39" t="s">
        <v>657</v>
      </c>
      <c r="C300" s="31" t="s">
        <v>707</v>
      </c>
      <c r="D300" s="24" t="s">
        <v>708</v>
      </c>
      <c r="E300" s="24">
        <v>3245.4</v>
      </c>
      <c r="F300" s="24">
        <f>VLOOKUP(C300,'[1]9月'!$B:$Q,16,0)</f>
        <v>3245.4</v>
      </c>
      <c r="G300" s="24">
        <v>3245.4</v>
      </c>
      <c r="H300" s="27">
        <v>5228.42</v>
      </c>
      <c r="I300" s="27"/>
      <c r="J300" s="27">
        <v>1790</v>
      </c>
      <c r="K300" s="34">
        <f t="shared" si="99"/>
        <v>58.4172</v>
      </c>
      <c r="L300" s="35">
        <f t="shared" si="100"/>
        <v>519.264</v>
      </c>
      <c r="M300" s="24">
        <f t="shared" si="101"/>
        <v>22.7178</v>
      </c>
      <c r="N300" s="27">
        <f t="shared" si="102"/>
        <v>418.27</v>
      </c>
      <c r="O300" s="27">
        <f t="shared" si="103"/>
        <v>0</v>
      </c>
      <c r="P300" s="27">
        <f t="shared" si="104"/>
        <v>89.5</v>
      </c>
      <c r="Q300" s="27">
        <f t="shared" si="110"/>
        <v>1108.169</v>
      </c>
      <c r="R300" s="24">
        <f t="shared" si="111"/>
        <v>0</v>
      </c>
      <c r="S300" s="24">
        <f t="shared" si="105"/>
        <v>259.63</v>
      </c>
      <c r="T300" s="24">
        <f t="shared" si="106"/>
        <v>9.74</v>
      </c>
      <c r="U300" s="27">
        <f t="shared" si="107"/>
        <v>104.57</v>
      </c>
      <c r="V300" s="27">
        <f t="shared" si="112"/>
        <v>0</v>
      </c>
      <c r="W300" s="27">
        <f t="shared" si="108"/>
        <v>89.5</v>
      </c>
      <c r="X300" s="24">
        <f t="shared" si="113"/>
        <v>463.44</v>
      </c>
      <c r="Y300" s="24">
        <f t="shared" si="109"/>
        <v>1571.609</v>
      </c>
      <c r="Z300" s="24"/>
      <c r="AD300" s="127"/>
    </row>
    <row r="301" ht="20" customHeight="1" spans="1:30">
      <c r="A301" s="23">
        <f t="shared" si="98"/>
        <v>298</v>
      </c>
      <c r="B301" s="39" t="s">
        <v>657</v>
      </c>
      <c r="C301" s="31" t="s">
        <v>709</v>
      </c>
      <c r="D301" s="24" t="s">
        <v>710</v>
      </c>
      <c r="E301" s="24">
        <v>3245.4</v>
      </c>
      <c r="F301" s="24">
        <f>VLOOKUP(C301,'[1]9月'!$B:$Q,16,0)</f>
        <v>3245.4</v>
      </c>
      <c r="G301" s="24">
        <v>3245.4</v>
      </c>
      <c r="H301" s="27">
        <v>5228.42</v>
      </c>
      <c r="I301" s="27"/>
      <c r="J301" s="27">
        <v>1790</v>
      </c>
      <c r="K301" s="34">
        <f t="shared" si="99"/>
        <v>58.4172</v>
      </c>
      <c r="L301" s="35">
        <f t="shared" si="100"/>
        <v>519.264</v>
      </c>
      <c r="M301" s="24">
        <f t="shared" si="101"/>
        <v>22.7178</v>
      </c>
      <c r="N301" s="27">
        <f t="shared" si="102"/>
        <v>418.27</v>
      </c>
      <c r="O301" s="27">
        <f t="shared" si="103"/>
        <v>0</v>
      </c>
      <c r="P301" s="27">
        <f t="shared" si="104"/>
        <v>89.5</v>
      </c>
      <c r="Q301" s="27">
        <f t="shared" si="110"/>
        <v>1108.169</v>
      </c>
      <c r="R301" s="24">
        <f t="shared" si="111"/>
        <v>0</v>
      </c>
      <c r="S301" s="24">
        <f t="shared" si="105"/>
        <v>259.63</v>
      </c>
      <c r="T301" s="24">
        <f t="shared" si="106"/>
        <v>9.74</v>
      </c>
      <c r="U301" s="27">
        <f t="shared" si="107"/>
        <v>104.57</v>
      </c>
      <c r="V301" s="27">
        <f t="shared" si="112"/>
        <v>0</v>
      </c>
      <c r="W301" s="27">
        <f t="shared" si="108"/>
        <v>89.5</v>
      </c>
      <c r="X301" s="24">
        <f t="shared" si="113"/>
        <v>463.44</v>
      </c>
      <c r="Y301" s="24">
        <f t="shared" si="109"/>
        <v>1571.609</v>
      </c>
      <c r="Z301" s="24"/>
      <c r="AD301" s="127"/>
    </row>
    <row r="302" ht="20" customHeight="1" spans="1:30">
      <c r="A302" s="23">
        <f t="shared" si="98"/>
        <v>299</v>
      </c>
      <c r="B302" s="39" t="s">
        <v>711</v>
      </c>
      <c r="C302" s="31" t="s">
        <v>712</v>
      </c>
      <c r="D302" s="24" t="s">
        <v>713</v>
      </c>
      <c r="E302" s="24">
        <v>3245.4</v>
      </c>
      <c r="F302" s="24">
        <f>VLOOKUP(C302,'[1]9月'!$B:$Q,16,0)</f>
        <v>3245.4</v>
      </c>
      <c r="G302" s="24">
        <v>3245.4</v>
      </c>
      <c r="H302" s="27">
        <v>5228.42</v>
      </c>
      <c r="I302" s="27"/>
      <c r="J302" s="27">
        <v>1790</v>
      </c>
      <c r="K302" s="34">
        <f t="shared" si="99"/>
        <v>58.4172</v>
      </c>
      <c r="L302" s="35">
        <f t="shared" si="100"/>
        <v>519.264</v>
      </c>
      <c r="M302" s="24">
        <f t="shared" si="101"/>
        <v>22.7178</v>
      </c>
      <c r="N302" s="27">
        <f t="shared" si="102"/>
        <v>418.27</v>
      </c>
      <c r="O302" s="27">
        <f t="shared" si="103"/>
        <v>0</v>
      </c>
      <c r="P302" s="27">
        <f t="shared" si="104"/>
        <v>89.5</v>
      </c>
      <c r="Q302" s="27">
        <f t="shared" si="110"/>
        <v>1108.169</v>
      </c>
      <c r="R302" s="24">
        <f t="shared" si="111"/>
        <v>0</v>
      </c>
      <c r="S302" s="24">
        <f t="shared" si="105"/>
        <v>259.63</v>
      </c>
      <c r="T302" s="24">
        <f t="shared" si="106"/>
        <v>9.74</v>
      </c>
      <c r="U302" s="27">
        <f t="shared" si="107"/>
        <v>104.57</v>
      </c>
      <c r="V302" s="27">
        <f t="shared" si="112"/>
        <v>0</v>
      </c>
      <c r="W302" s="27">
        <f t="shared" si="108"/>
        <v>89.5</v>
      </c>
      <c r="X302" s="24">
        <f t="shared" si="113"/>
        <v>463.44</v>
      </c>
      <c r="Y302" s="24">
        <f t="shared" si="109"/>
        <v>1571.609</v>
      </c>
      <c r="Z302" s="24"/>
      <c r="AD302" s="127"/>
    </row>
    <row r="303" ht="20" customHeight="1" spans="1:30">
      <c r="A303" s="23">
        <f t="shared" si="98"/>
        <v>300</v>
      </c>
      <c r="B303" s="39" t="s">
        <v>711</v>
      </c>
      <c r="C303" s="31" t="s">
        <v>714</v>
      </c>
      <c r="D303" s="24" t="s">
        <v>715</v>
      </c>
      <c r="E303" s="24">
        <v>3245.4</v>
      </c>
      <c r="F303" s="24">
        <f>VLOOKUP(C303,'[1]9月'!$B:$Q,16,0)</f>
        <v>3245.4</v>
      </c>
      <c r="G303" s="24">
        <v>3245.4</v>
      </c>
      <c r="H303" s="27">
        <v>5228.42</v>
      </c>
      <c r="I303" s="27"/>
      <c r="J303" s="27">
        <v>1790</v>
      </c>
      <c r="K303" s="34">
        <f t="shared" si="99"/>
        <v>58.4172</v>
      </c>
      <c r="L303" s="35">
        <f t="shared" si="100"/>
        <v>519.264</v>
      </c>
      <c r="M303" s="24">
        <f t="shared" si="101"/>
        <v>22.7178</v>
      </c>
      <c r="N303" s="27">
        <f t="shared" si="102"/>
        <v>418.27</v>
      </c>
      <c r="O303" s="27">
        <f t="shared" si="103"/>
        <v>0</v>
      </c>
      <c r="P303" s="27">
        <f t="shared" si="104"/>
        <v>89.5</v>
      </c>
      <c r="Q303" s="27">
        <f t="shared" si="110"/>
        <v>1108.169</v>
      </c>
      <c r="R303" s="24">
        <f t="shared" si="111"/>
        <v>0</v>
      </c>
      <c r="S303" s="24">
        <f t="shared" si="105"/>
        <v>259.63</v>
      </c>
      <c r="T303" s="24">
        <f t="shared" si="106"/>
        <v>9.74</v>
      </c>
      <c r="U303" s="27">
        <f t="shared" si="107"/>
        <v>104.57</v>
      </c>
      <c r="V303" s="27">
        <f t="shared" si="112"/>
        <v>0</v>
      </c>
      <c r="W303" s="27">
        <f t="shared" si="108"/>
        <v>89.5</v>
      </c>
      <c r="X303" s="24">
        <f t="shared" si="113"/>
        <v>463.44</v>
      </c>
      <c r="Y303" s="24">
        <f t="shared" si="109"/>
        <v>1571.609</v>
      </c>
      <c r="Z303" s="24"/>
      <c r="AD303" s="127"/>
    </row>
    <row r="304" ht="20" customHeight="1" spans="1:30">
      <c r="A304" s="23">
        <f t="shared" si="98"/>
        <v>301</v>
      </c>
      <c r="B304" s="39" t="s">
        <v>711</v>
      </c>
      <c r="C304" s="31" t="s">
        <v>716</v>
      </c>
      <c r="D304" s="24" t="s">
        <v>717</v>
      </c>
      <c r="E304" s="24">
        <v>3245.4</v>
      </c>
      <c r="F304" s="24">
        <f>VLOOKUP(C304,'[1]9月'!$B:$Q,16,0)</f>
        <v>3245.4</v>
      </c>
      <c r="G304" s="24">
        <v>3245.4</v>
      </c>
      <c r="H304" s="27">
        <v>5228.42</v>
      </c>
      <c r="I304" s="27"/>
      <c r="J304" s="27">
        <v>1790</v>
      </c>
      <c r="K304" s="34">
        <f t="shared" si="99"/>
        <v>58.4172</v>
      </c>
      <c r="L304" s="35">
        <f t="shared" si="100"/>
        <v>519.264</v>
      </c>
      <c r="M304" s="24">
        <f t="shared" si="101"/>
        <v>22.7178</v>
      </c>
      <c r="N304" s="27">
        <f t="shared" si="102"/>
        <v>418.27</v>
      </c>
      <c r="O304" s="27">
        <f t="shared" si="103"/>
        <v>0</v>
      </c>
      <c r="P304" s="27">
        <f t="shared" si="104"/>
        <v>89.5</v>
      </c>
      <c r="Q304" s="27">
        <f t="shared" si="110"/>
        <v>1108.169</v>
      </c>
      <c r="R304" s="24">
        <f t="shared" si="111"/>
        <v>0</v>
      </c>
      <c r="S304" s="24">
        <f t="shared" si="105"/>
        <v>259.63</v>
      </c>
      <c r="T304" s="24">
        <f t="shared" si="106"/>
        <v>9.74</v>
      </c>
      <c r="U304" s="27">
        <f t="shared" si="107"/>
        <v>104.57</v>
      </c>
      <c r="V304" s="27">
        <f t="shared" si="112"/>
        <v>0</v>
      </c>
      <c r="W304" s="27">
        <f t="shared" si="108"/>
        <v>89.5</v>
      </c>
      <c r="X304" s="24">
        <f t="shared" si="113"/>
        <v>463.44</v>
      </c>
      <c r="Y304" s="24">
        <f t="shared" si="109"/>
        <v>1571.609</v>
      </c>
      <c r="Z304" s="24"/>
      <c r="AD304" s="127"/>
    </row>
    <row r="305" ht="20" customHeight="1" spans="1:30">
      <c r="A305" s="23">
        <f t="shared" si="98"/>
        <v>302</v>
      </c>
      <c r="B305" s="39" t="s">
        <v>711</v>
      </c>
      <c r="C305" s="31" t="s">
        <v>718</v>
      </c>
      <c r="D305" s="24" t="s">
        <v>719</v>
      </c>
      <c r="E305" s="24">
        <v>3245.4</v>
      </c>
      <c r="F305" s="24">
        <f>VLOOKUP(C305,'[1]9月'!$B:$Q,16,0)</f>
        <v>3245.4</v>
      </c>
      <c r="G305" s="24">
        <v>3245.4</v>
      </c>
      <c r="H305" s="27">
        <v>5228.42</v>
      </c>
      <c r="I305" s="27"/>
      <c r="J305" s="27">
        <v>1790</v>
      </c>
      <c r="K305" s="34">
        <f t="shared" si="99"/>
        <v>58.4172</v>
      </c>
      <c r="L305" s="35">
        <f t="shared" si="100"/>
        <v>519.264</v>
      </c>
      <c r="M305" s="24">
        <f t="shared" si="101"/>
        <v>22.7178</v>
      </c>
      <c r="N305" s="27">
        <f t="shared" si="102"/>
        <v>418.27</v>
      </c>
      <c r="O305" s="27">
        <f t="shared" si="103"/>
        <v>0</v>
      </c>
      <c r="P305" s="27">
        <f t="shared" si="104"/>
        <v>89.5</v>
      </c>
      <c r="Q305" s="27">
        <f t="shared" si="110"/>
        <v>1108.169</v>
      </c>
      <c r="R305" s="24">
        <f t="shared" si="111"/>
        <v>0</v>
      </c>
      <c r="S305" s="24">
        <f t="shared" si="105"/>
        <v>259.63</v>
      </c>
      <c r="T305" s="24">
        <f t="shared" si="106"/>
        <v>9.74</v>
      </c>
      <c r="U305" s="27">
        <f t="shared" si="107"/>
        <v>104.57</v>
      </c>
      <c r="V305" s="27">
        <f t="shared" si="112"/>
        <v>0</v>
      </c>
      <c r="W305" s="27">
        <f t="shared" si="108"/>
        <v>89.5</v>
      </c>
      <c r="X305" s="24">
        <f t="shared" si="113"/>
        <v>463.44</v>
      </c>
      <c r="Y305" s="24">
        <f t="shared" si="109"/>
        <v>1571.609</v>
      </c>
      <c r="Z305" s="24"/>
      <c r="AD305" s="127"/>
    </row>
    <row r="306" ht="20" customHeight="1" spans="1:30">
      <c r="A306" s="23">
        <f t="shared" si="98"/>
        <v>303</v>
      </c>
      <c r="B306" s="39" t="s">
        <v>711</v>
      </c>
      <c r="C306" s="31" t="s">
        <v>720</v>
      </c>
      <c r="D306" s="24" t="s">
        <v>721</v>
      </c>
      <c r="E306" s="24">
        <v>3245.4</v>
      </c>
      <c r="F306" s="24">
        <f>VLOOKUP(C306,'[1]9月'!$B:$Q,16,0)</f>
        <v>3245.4</v>
      </c>
      <c r="G306" s="24">
        <v>3245.4</v>
      </c>
      <c r="H306" s="27">
        <v>5228.42</v>
      </c>
      <c r="I306" s="27"/>
      <c r="J306" s="27">
        <v>1790</v>
      </c>
      <c r="K306" s="34">
        <f t="shared" si="99"/>
        <v>58.4172</v>
      </c>
      <c r="L306" s="35">
        <f t="shared" si="100"/>
        <v>519.264</v>
      </c>
      <c r="M306" s="24">
        <f t="shared" si="101"/>
        <v>22.7178</v>
      </c>
      <c r="N306" s="27">
        <f t="shared" si="102"/>
        <v>418.27</v>
      </c>
      <c r="O306" s="27">
        <f t="shared" si="103"/>
        <v>0</v>
      </c>
      <c r="P306" s="27">
        <f t="shared" si="104"/>
        <v>89.5</v>
      </c>
      <c r="Q306" s="27">
        <f t="shared" si="110"/>
        <v>1108.169</v>
      </c>
      <c r="R306" s="24">
        <f t="shared" si="111"/>
        <v>0</v>
      </c>
      <c r="S306" s="24">
        <f t="shared" si="105"/>
        <v>259.63</v>
      </c>
      <c r="T306" s="24">
        <f t="shared" si="106"/>
        <v>9.74</v>
      </c>
      <c r="U306" s="27">
        <f t="shared" si="107"/>
        <v>104.57</v>
      </c>
      <c r="V306" s="27">
        <f t="shared" si="112"/>
        <v>0</v>
      </c>
      <c r="W306" s="27">
        <f t="shared" si="108"/>
        <v>89.5</v>
      </c>
      <c r="X306" s="24">
        <f t="shared" si="113"/>
        <v>463.44</v>
      </c>
      <c r="Y306" s="24">
        <f t="shared" si="109"/>
        <v>1571.609</v>
      </c>
      <c r="Z306" s="24"/>
      <c r="AD306" s="127"/>
    </row>
    <row r="307" ht="20" customHeight="1" spans="1:30">
      <c r="A307" s="23">
        <f t="shared" si="98"/>
        <v>304</v>
      </c>
      <c r="B307" s="39" t="s">
        <v>711</v>
      </c>
      <c r="C307" s="31" t="s">
        <v>722</v>
      </c>
      <c r="D307" s="24" t="s">
        <v>723</v>
      </c>
      <c r="E307" s="24">
        <v>3245.4</v>
      </c>
      <c r="F307" s="24">
        <f>VLOOKUP(C307,'[1]9月'!$B:$Q,16,0)</f>
        <v>3245.4</v>
      </c>
      <c r="G307" s="24">
        <v>3245.4</v>
      </c>
      <c r="H307" s="27">
        <v>5228.42</v>
      </c>
      <c r="I307" s="27"/>
      <c r="J307" s="27">
        <v>1790</v>
      </c>
      <c r="K307" s="34">
        <f t="shared" si="99"/>
        <v>58.4172</v>
      </c>
      <c r="L307" s="35">
        <f t="shared" si="100"/>
        <v>519.264</v>
      </c>
      <c r="M307" s="24">
        <f t="shared" si="101"/>
        <v>22.7178</v>
      </c>
      <c r="N307" s="27">
        <f t="shared" si="102"/>
        <v>418.27</v>
      </c>
      <c r="O307" s="27">
        <f t="shared" si="103"/>
        <v>0</v>
      </c>
      <c r="P307" s="27">
        <f t="shared" si="104"/>
        <v>89.5</v>
      </c>
      <c r="Q307" s="27">
        <f t="shared" si="110"/>
        <v>1108.169</v>
      </c>
      <c r="R307" s="24">
        <f t="shared" si="111"/>
        <v>0</v>
      </c>
      <c r="S307" s="24">
        <f t="shared" si="105"/>
        <v>259.63</v>
      </c>
      <c r="T307" s="24">
        <f t="shared" si="106"/>
        <v>9.74</v>
      </c>
      <c r="U307" s="27">
        <f t="shared" si="107"/>
        <v>104.57</v>
      </c>
      <c r="V307" s="27">
        <f t="shared" si="112"/>
        <v>0</v>
      </c>
      <c r="W307" s="27">
        <f t="shared" si="108"/>
        <v>89.5</v>
      </c>
      <c r="X307" s="24">
        <f t="shared" si="113"/>
        <v>463.44</v>
      </c>
      <c r="Y307" s="24">
        <f t="shared" si="109"/>
        <v>1571.609</v>
      </c>
      <c r="Z307" s="24"/>
      <c r="AD307" s="127"/>
    </row>
    <row r="308" ht="20" customHeight="1" spans="1:30">
      <c r="A308" s="23">
        <f t="shared" si="98"/>
        <v>305</v>
      </c>
      <c r="B308" s="39" t="s">
        <v>711</v>
      </c>
      <c r="C308" s="31" t="s">
        <v>724</v>
      </c>
      <c r="D308" s="24" t="s">
        <v>725</v>
      </c>
      <c r="E308" s="24">
        <v>3245.4</v>
      </c>
      <c r="F308" s="24">
        <f>VLOOKUP(C308,'[1]9月'!$B:$Q,16,0)</f>
        <v>3245.4</v>
      </c>
      <c r="G308" s="24">
        <v>3245.4</v>
      </c>
      <c r="H308" s="27">
        <v>5228.42</v>
      </c>
      <c r="I308" s="27"/>
      <c r="J308" s="27">
        <v>1790</v>
      </c>
      <c r="K308" s="34">
        <f t="shared" si="99"/>
        <v>58.4172</v>
      </c>
      <c r="L308" s="35">
        <f t="shared" si="100"/>
        <v>519.264</v>
      </c>
      <c r="M308" s="24">
        <f t="shared" si="101"/>
        <v>22.7178</v>
      </c>
      <c r="N308" s="27">
        <f t="shared" si="102"/>
        <v>418.27</v>
      </c>
      <c r="O308" s="27">
        <f t="shared" si="103"/>
        <v>0</v>
      </c>
      <c r="P308" s="27">
        <f t="shared" si="104"/>
        <v>89.5</v>
      </c>
      <c r="Q308" s="27">
        <f t="shared" si="110"/>
        <v>1108.169</v>
      </c>
      <c r="R308" s="24">
        <f t="shared" si="111"/>
        <v>0</v>
      </c>
      <c r="S308" s="24">
        <f t="shared" si="105"/>
        <v>259.63</v>
      </c>
      <c r="T308" s="24">
        <f t="shared" si="106"/>
        <v>9.74</v>
      </c>
      <c r="U308" s="27">
        <f t="shared" si="107"/>
        <v>104.57</v>
      </c>
      <c r="V308" s="27">
        <f t="shared" si="112"/>
        <v>0</v>
      </c>
      <c r="W308" s="27">
        <f t="shared" si="108"/>
        <v>89.5</v>
      </c>
      <c r="X308" s="24">
        <f t="shared" si="113"/>
        <v>463.44</v>
      </c>
      <c r="Y308" s="24">
        <f t="shared" si="109"/>
        <v>1571.609</v>
      </c>
      <c r="Z308" s="24"/>
      <c r="AD308" s="127"/>
    </row>
    <row r="309" ht="20" customHeight="1" spans="1:30">
      <c r="A309" s="23">
        <f t="shared" si="98"/>
        <v>306</v>
      </c>
      <c r="B309" s="39" t="s">
        <v>711</v>
      </c>
      <c r="C309" s="31" t="s">
        <v>726</v>
      </c>
      <c r="D309" s="24" t="s">
        <v>727</v>
      </c>
      <c r="E309" s="24">
        <v>3245.4</v>
      </c>
      <c r="F309" s="24">
        <f>VLOOKUP(C309,'[1]9月'!$B:$Q,16,0)</f>
        <v>3245.4</v>
      </c>
      <c r="G309" s="24">
        <v>3245.4</v>
      </c>
      <c r="H309" s="27">
        <v>5228.42</v>
      </c>
      <c r="I309" s="27"/>
      <c r="J309" s="27">
        <v>1790</v>
      </c>
      <c r="K309" s="34">
        <f t="shared" si="99"/>
        <v>58.4172</v>
      </c>
      <c r="L309" s="35">
        <f t="shared" si="100"/>
        <v>519.264</v>
      </c>
      <c r="M309" s="24">
        <f t="shared" si="101"/>
        <v>22.7178</v>
      </c>
      <c r="N309" s="27">
        <f t="shared" si="102"/>
        <v>418.27</v>
      </c>
      <c r="O309" s="27">
        <f t="shared" si="103"/>
        <v>0</v>
      </c>
      <c r="P309" s="27">
        <f t="shared" si="104"/>
        <v>89.5</v>
      </c>
      <c r="Q309" s="27">
        <f t="shared" si="110"/>
        <v>1108.169</v>
      </c>
      <c r="R309" s="24">
        <f t="shared" si="111"/>
        <v>0</v>
      </c>
      <c r="S309" s="24">
        <f t="shared" si="105"/>
        <v>259.63</v>
      </c>
      <c r="T309" s="24">
        <f t="shared" si="106"/>
        <v>9.74</v>
      </c>
      <c r="U309" s="27">
        <f t="shared" si="107"/>
        <v>104.57</v>
      </c>
      <c r="V309" s="27">
        <f t="shared" si="112"/>
        <v>0</v>
      </c>
      <c r="W309" s="27">
        <f t="shared" si="108"/>
        <v>89.5</v>
      </c>
      <c r="X309" s="24">
        <f t="shared" si="113"/>
        <v>463.44</v>
      </c>
      <c r="Y309" s="24">
        <f t="shared" si="109"/>
        <v>1571.609</v>
      </c>
      <c r="Z309" s="24"/>
      <c r="AD309" s="127"/>
    </row>
    <row r="310" ht="20" customHeight="1" spans="1:30">
      <c r="A310" s="23">
        <f t="shared" si="98"/>
        <v>307</v>
      </c>
      <c r="B310" s="39" t="s">
        <v>711</v>
      </c>
      <c r="C310" s="31" t="s">
        <v>728</v>
      </c>
      <c r="D310" s="24" t="s">
        <v>729</v>
      </c>
      <c r="E310" s="24">
        <v>3245.4</v>
      </c>
      <c r="F310" s="24">
        <f>VLOOKUP(C310,'[1]9月'!$B:$Q,16,0)</f>
        <v>3245.4</v>
      </c>
      <c r="G310" s="24">
        <v>3245.4</v>
      </c>
      <c r="H310" s="27">
        <v>5228.42</v>
      </c>
      <c r="I310" s="27"/>
      <c r="J310" s="27">
        <v>1790</v>
      </c>
      <c r="K310" s="34">
        <f t="shared" si="99"/>
        <v>58.4172</v>
      </c>
      <c r="L310" s="35">
        <f t="shared" si="100"/>
        <v>519.264</v>
      </c>
      <c r="M310" s="24">
        <f t="shared" si="101"/>
        <v>22.7178</v>
      </c>
      <c r="N310" s="27">
        <f t="shared" si="102"/>
        <v>418.27</v>
      </c>
      <c r="O310" s="27">
        <f t="shared" si="103"/>
        <v>0</v>
      </c>
      <c r="P310" s="27">
        <f t="shared" si="104"/>
        <v>89.5</v>
      </c>
      <c r="Q310" s="27">
        <f t="shared" si="110"/>
        <v>1108.169</v>
      </c>
      <c r="R310" s="24">
        <f t="shared" si="111"/>
        <v>0</v>
      </c>
      <c r="S310" s="24">
        <f t="shared" si="105"/>
        <v>259.63</v>
      </c>
      <c r="T310" s="24">
        <f t="shared" si="106"/>
        <v>9.74</v>
      </c>
      <c r="U310" s="27">
        <f t="shared" si="107"/>
        <v>104.57</v>
      </c>
      <c r="V310" s="27">
        <f t="shared" si="112"/>
        <v>0</v>
      </c>
      <c r="W310" s="27">
        <f t="shared" si="108"/>
        <v>89.5</v>
      </c>
      <c r="X310" s="24">
        <f t="shared" si="113"/>
        <v>463.44</v>
      </c>
      <c r="Y310" s="24">
        <f t="shared" si="109"/>
        <v>1571.609</v>
      </c>
      <c r="Z310" s="24"/>
      <c r="AD310" s="127"/>
    </row>
    <row r="311" ht="20" customHeight="1" spans="1:30">
      <c r="A311" s="23">
        <f t="shared" ref="A311:A364" si="114">ROW()-3</f>
        <v>308</v>
      </c>
      <c r="B311" s="39" t="s">
        <v>143</v>
      </c>
      <c r="C311" s="31" t="s">
        <v>730</v>
      </c>
      <c r="D311" s="24" t="s">
        <v>731</v>
      </c>
      <c r="E311" s="24">
        <v>3245.4</v>
      </c>
      <c r="F311" s="24">
        <f>VLOOKUP(C311,'[1]9月'!$B:$Q,16,0)</f>
        <v>3245.4</v>
      </c>
      <c r="G311" s="24">
        <v>3245.4</v>
      </c>
      <c r="H311" s="27">
        <v>5228.42</v>
      </c>
      <c r="I311" s="27"/>
      <c r="J311" s="27">
        <v>3180</v>
      </c>
      <c r="K311" s="34">
        <f t="shared" ref="K311:K364" si="115">E311*0.018</f>
        <v>58.4172</v>
      </c>
      <c r="L311" s="35">
        <f t="shared" ref="L311:L364" si="116">F311*0.16</f>
        <v>519.264</v>
      </c>
      <c r="M311" s="24">
        <f t="shared" ref="M311:M364" si="117">G311*0.007</f>
        <v>22.7178</v>
      </c>
      <c r="N311" s="27">
        <f t="shared" ref="N311:N364" si="118">ROUND(H311*0.08,2)</f>
        <v>418.27</v>
      </c>
      <c r="O311" s="27">
        <f t="shared" si="103"/>
        <v>0</v>
      </c>
      <c r="P311" s="27">
        <f t="shared" ref="P311:P364" si="119">J311*5%</f>
        <v>159</v>
      </c>
      <c r="Q311" s="27">
        <f t="shared" si="110"/>
        <v>1177.669</v>
      </c>
      <c r="R311" s="24">
        <f t="shared" si="111"/>
        <v>0</v>
      </c>
      <c r="S311" s="24">
        <f t="shared" ref="S311:S364" si="120">ROUND(F311*0.08,2)</f>
        <v>259.63</v>
      </c>
      <c r="T311" s="24">
        <f t="shared" ref="T311:T364" si="121">ROUND(G311*0.003,2)</f>
        <v>9.74</v>
      </c>
      <c r="U311" s="27">
        <f t="shared" ref="U311:U364" si="122">ROUND(H311*0.02,2)</f>
        <v>104.57</v>
      </c>
      <c r="V311" s="27">
        <f t="shared" si="112"/>
        <v>0</v>
      </c>
      <c r="W311" s="27">
        <f t="shared" ref="W311:W364" si="123">J311*5%</f>
        <v>159</v>
      </c>
      <c r="X311" s="24">
        <f t="shared" si="113"/>
        <v>532.94</v>
      </c>
      <c r="Y311" s="24">
        <f t="shared" ref="Y311:Y364" si="124">Q311+X311</f>
        <v>1710.609</v>
      </c>
      <c r="Z311" s="24"/>
      <c r="AD311" s="127"/>
    </row>
    <row r="312" ht="20" customHeight="1" spans="1:30">
      <c r="A312" s="23">
        <f t="shared" si="114"/>
        <v>309</v>
      </c>
      <c r="B312" s="39" t="s">
        <v>711</v>
      </c>
      <c r="C312" s="31" t="s">
        <v>732</v>
      </c>
      <c r="D312" s="24" t="s">
        <v>733</v>
      </c>
      <c r="E312" s="24">
        <v>3245.4</v>
      </c>
      <c r="F312" s="24">
        <f>VLOOKUP(C312,'[1]9月'!$B:$Q,16,0)</f>
        <v>3245.4</v>
      </c>
      <c r="G312" s="24">
        <v>3245.4</v>
      </c>
      <c r="H312" s="27">
        <v>5228.42</v>
      </c>
      <c r="I312" s="27"/>
      <c r="J312" s="27">
        <v>1790</v>
      </c>
      <c r="K312" s="34">
        <f t="shared" si="115"/>
        <v>58.4172</v>
      </c>
      <c r="L312" s="35">
        <f t="shared" si="116"/>
        <v>519.264</v>
      </c>
      <c r="M312" s="24">
        <f t="shared" si="117"/>
        <v>22.7178</v>
      </c>
      <c r="N312" s="27">
        <f t="shared" si="118"/>
        <v>418.27</v>
      </c>
      <c r="O312" s="27">
        <f t="shared" si="103"/>
        <v>0</v>
      </c>
      <c r="P312" s="27">
        <f t="shared" si="119"/>
        <v>89.5</v>
      </c>
      <c r="Q312" s="27">
        <f t="shared" si="110"/>
        <v>1108.169</v>
      </c>
      <c r="R312" s="24">
        <f t="shared" si="111"/>
        <v>0</v>
      </c>
      <c r="S312" s="24">
        <f t="shared" si="120"/>
        <v>259.63</v>
      </c>
      <c r="T312" s="24">
        <f t="shared" si="121"/>
        <v>9.74</v>
      </c>
      <c r="U312" s="27">
        <f t="shared" si="122"/>
        <v>104.57</v>
      </c>
      <c r="V312" s="27">
        <f t="shared" si="112"/>
        <v>0</v>
      </c>
      <c r="W312" s="27">
        <f t="shared" si="123"/>
        <v>89.5</v>
      </c>
      <c r="X312" s="24">
        <f t="shared" si="113"/>
        <v>463.44</v>
      </c>
      <c r="Y312" s="24">
        <f t="shared" si="124"/>
        <v>1571.609</v>
      </c>
      <c r="Z312" s="24"/>
      <c r="AD312" s="127"/>
    </row>
    <row r="313" ht="20" customHeight="1" spans="1:30">
      <c r="A313" s="23">
        <f t="shared" si="114"/>
        <v>310</v>
      </c>
      <c r="B313" s="39" t="s">
        <v>711</v>
      </c>
      <c r="C313" s="31" t="s">
        <v>734</v>
      </c>
      <c r="D313" s="24" t="s">
        <v>735</v>
      </c>
      <c r="E313" s="24">
        <v>3245.4</v>
      </c>
      <c r="F313" s="24">
        <f>VLOOKUP(C313,'[1]9月'!$B:$Q,16,0)</f>
        <v>3245.4</v>
      </c>
      <c r="G313" s="24">
        <v>3245.4</v>
      </c>
      <c r="H313" s="27">
        <v>5228.42</v>
      </c>
      <c r="I313" s="27"/>
      <c r="J313" s="27">
        <v>1790</v>
      </c>
      <c r="K313" s="34">
        <f t="shared" si="115"/>
        <v>58.4172</v>
      </c>
      <c r="L313" s="35">
        <f t="shared" si="116"/>
        <v>519.264</v>
      </c>
      <c r="M313" s="24">
        <f t="shared" si="117"/>
        <v>22.7178</v>
      </c>
      <c r="N313" s="27">
        <f t="shared" si="118"/>
        <v>418.27</v>
      </c>
      <c r="O313" s="27">
        <f t="shared" si="103"/>
        <v>0</v>
      </c>
      <c r="P313" s="27">
        <f t="shared" si="119"/>
        <v>89.5</v>
      </c>
      <c r="Q313" s="27">
        <f t="shared" si="110"/>
        <v>1108.169</v>
      </c>
      <c r="R313" s="24">
        <f t="shared" si="111"/>
        <v>0</v>
      </c>
      <c r="S313" s="24">
        <f t="shared" si="120"/>
        <v>259.63</v>
      </c>
      <c r="T313" s="24">
        <f t="shared" si="121"/>
        <v>9.74</v>
      </c>
      <c r="U313" s="27">
        <f t="shared" si="122"/>
        <v>104.57</v>
      </c>
      <c r="V313" s="27">
        <f t="shared" si="112"/>
        <v>0</v>
      </c>
      <c r="W313" s="27">
        <f t="shared" si="123"/>
        <v>89.5</v>
      </c>
      <c r="X313" s="24">
        <f t="shared" si="113"/>
        <v>463.44</v>
      </c>
      <c r="Y313" s="24">
        <f t="shared" si="124"/>
        <v>1571.609</v>
      </c>
      <c r="Z313" s="24"/>
      <c r="AD313" s="127"/>
    </row>
    <row r="314" ht="20" customHeight="1" spans="1:30">
      <c r="A314" s="23">
        <f t="shared" si="114"/>
        <v>311</v>
      </c>
      <c r="B314" s="39" t="s">
        <v>711</v>
      </c>
      <c r="C314" s="31" t="s">
        <v>736</v>
      </c>
      <c r="D314" s="24" t="s">
        <v>737</v>
      </c>
      <c r="E314" s="24">
        <v>3245.4</v>
      </c>
      <c r="F314" s="24">
        <f>VLOOKUP(C314,'[1]9月'!$B:$Q,16,0)</f>
        <v>3245.4</v>
      </c>
      <c r="G314" s="24">
        <v>3245.4</v>
      </c>
      <c r="H314" s="27">
        <v>5228.42</v>
      </c>
      <c r="I314" s="27"/>
      <c r="J314" s="27">
        <v>1790</v>
      </c>
      <c r="K314" s="34">
        <f t="shared" si="115"/>
        <v>58.4172</v>
      </c>
      <c r="L314" s="35">
        <f t="shared" si="116"/>
        <v>519.264</v>
      </c>
      <c r="M314" s="24">
        <f t="shared" si="117"/>
        <v>22.7178</v>
      </c>
      <c r="N314" s="27">
        <f t="shared" si="118"/>
        <v>418.27</v>
      </c>
      <c r="O314" s="27">
        <f t="shared" si="103"/>
        <v>0</v>
      </c>
      <c r="P314" s="27">
        <f t="shared" si="119"/>
        <v>89.5</v>
      </c>
      <c r="Q314" s="27">
        <f t="shared" si="110"/>
        <v>1108.169</v>
      </c>
      <c r="R314" s="24">
        <f t="shared" si="111"/>
        <v>0</v>
      </c>
      <c r="S314" s="24">
        <f t="shared" si="120"/>
        <v>259.63</v>
      </c>
      <c r="T314" s="24">
        <f t="shared" si="121"/>
        <v>9.74</v>
      </c>
      <c r="U314" s="27">
        <f t="shared" si="122"/>
        <v>104.57</v>
      </c>
      <c r="V314" s="27">
        <f t="shared" si="112"/>
        <v>0</v>
      </c>
      <c r="W314" s="27">
        <f t="shared" si="123"/>
        <v>89.5</v>
      </c>
      <c r="X314" s="24">
        <f t="shared" si="113"/>
        <v>463.44</v>
      </c>
      <c r="Y314" s="24">
        <f t="shared" si="124"/>
        <v>1571.609</v>
      </c>
      <c r="Z314" s="24"/>
      <c r="AD314" s="127"/>
    </row>
    <row r="315" ht="20" customHeight="1" spans="1:30">
      <c r="A315" s="23">
        <f t="shared" si="114"/>
        <v>312</v>
      </c>
      <c r="B315" s="39" t="s">
        <v>711</v>
      </c>
      <c r="C315" s="31" t="s">
        <v>738</v>
      </c>
      <c r="D315" s="24" t="s">
        <v>739</v>
      </c>
      <c r="E315" s="24">
        <v>3245.4</v>
      </c>
      <c r="F315" s="24">
        <f>VLOOKUP(C315,'[1]9月'!$B:$Q,16,0)</f>
        <v>3245.4</v>
      </c>
      <c r="G315" s="24">
        <v>3245.4</v>
      </c>
      <c r="H315" s="27">
        <v>5228.42</v>
      </c>
      <c r="I315" s="27"/>
      <c r="J315" s="27">
        <v>1790</v>
      </c>
      <c r="K315" s="34">
        <f t="shared" si="115"/>
        <v>58.4172</v>
      </c>
      <c r="L315" s="35">
        <f t="shared" si="116"/>
        <v>519.264</v>
      </c>
      <c r="M315" s="24">
        <f t="shared" si="117"/>
        <v>22.7178</v>
      </c>
      <c r="N315" s="27">
        <f t="shared" si="118"/>
        <v>418.27</v>
      </c>
      <c r="O315" s="27">
        <f t="shared" si="103"/>
        <v>0</v>
      </c>
      <c r="P315" s="27">
        <f t="shared" si="119"/>
        <v>89.5</v>
      </c>
      <c r="Q315" s="27">
        <f t="shared" si="110"/>
        <v>1108.169</v>
      </c>
      <c r="R315" s="24">
        <f t="shared" si="111"/>
        <v>0</v>
      </c>
      <c r="S315" s="24">
        <f t="shared" si="120"/>
        <v>259.63</v>
      </c>
      <c r="T315" s="24">
        <f t="shared" si="121"/>
        <v>9.74</v>
      </c>
      <c r="U315" s="27">
        <f t="shared" si="122"/>
        <v>104.57</v>
      </c>
      <c r="V315" s="27">
        <f t="shared" si="112"/>
        <v>0</v>
      </c>
      <c r="W315" s="27">
        <f t="shared" si="123"/>
        <v>89.5</v>
      </c>
      <c r="X315" s="24">
        <f t="shared" si="113"/>
        <v>463.44</v>
      </c>
      <c r="Y315" s="24">
        <f t="shared" si="124"/>
        <v>1571.609</v>
      </c>
      <c r="Z315" s="24"/>
      <c r="AD315" s="127"/>
    </row>
    <row r="316" ht="20" customHeight="1" spans="1:30">
      <c r="A316" s="23">
        <f t="shared" si="114"/>
        <v>313</v>
      </c>
      <c r="B316" s="39" t="s">
        <v>711</v>
      </c>
      <c r="C316" s="31" t="s">
        <v>740</v>
      </c>
      <c r="D316" s="24" t="s">
        <v>741</v>
      </c>
      <c r="E316" s="24">
        <v>3245.4</v>
      </c>
      <c r="F316" s="24">
        <f>VLOOKUP(C316,'[1]9月'!$B:$Q,16,0)</f>
        <v>3245.4</v>
      </c>
      <c r="G316" s="24">
        <v>3245.4</v>
      </c>
      <c r="H316" s="27">
        <v>5228.42</v>
      </c>
      <c r="I316" s="27"/>
      <c r="J316" s="27">
        <v>1790</v>
      </c>
      <c r="K316" s="34">
        <f t="shared" si="115"/>
        <v>58.4172</v>
      </c>
      <c r="L316" s="35">
        <f t="shared" si="116"/>
        <v>519.264</v>
      </c>
      <c r="M316" s="24">
        <f t="shared" si="117"/>
        <v>22.7178</v>
      </c>
      <c r="N316" s="27">
        <f t="shared" si="118"/>
        <v>418.27</v>
      </c>
      <c r="O316" s="27">
        <f t="shared" ref="O316:O364" si="125">I316*50%</f>
        <v>0</v>
      </c>
      <c r="P316" s="27">
        <f t="shared" si="119"/>
        <v>89.5</v>
      </c>
      <c r="Q316" s="27">
        <f t="shared" si="110"/>
        <v>1108.169</v>
      </c>
      <c r="R316" s="24">
        <f t="shared" si="111"/>
        <v>0</v>
      </c>
      <c r="S316" s="24">
        <f t="shared" si="120"/>
        <v>259.63</v>
      </c>
      <c r="T316" s="24">
        <f t="shared" si="121"/>
        <v>9.74</v>
      </c>
      <c r="U316" s="27">
        <f t="shared" si="122"/>
        <v>104.57</v>
      </c>
      <c r="V316" s="27">
        <f t="shared" si="112"/>
        <v>0</v>
      </c>
      <c r="W316" s="27">
        <f t="shared" si="123"/>
        <v>89.5</v>
      </c>
      <c r="X316" s="24">
        <f t="shared" si="113"/>
        <v>463.44</v>
      </c>
      <c r="Y316" s="24">
        <f t="shared" si="124"/>
        <v>1571.609</v>
      </c>
      <c r="Z316" s="24"/>
      <c r="AD316" s="127"/>
    </row>
    <row r="317" ht="20" customHeight="1" spans="1:30">
      <c r="A317" s="23">
        <f t="shared" si="114"/>
        <v>314</v>
      </c>
      <c r="B317" s="39" t="s">
        <v>711</v>
      </c>
      <c r="C317" s="31" t="s">
        <v>743</v>
      </c>
      <c r="D317" s="24" t="s">
        <v>744</v>
      </c>
      <c r="E317" s="24">
        <v>3245.4</v>
      </c>
      <c r="F317" s="24">
        <f>VLOOKUP(C317,'[1]9月'!$B:$Q,16,0)</f>
        <v>3245.4</v>
      </c>
      <c r="G317" s="24">
        <v>3245.4</v>
      </c>
      <c r="H317" s="27">
        <v>5228.42</v>
      </c>
      <c r="I317" s="27"/>
      <c r="J317" s="27">
        <v>1790</v>
      </c>
      <c r="K317" s="34">
        <f t="shared" si="115"/>
        <v>58.4172</v>
      </c>
      <c r="L317" s="35">
        <f t="shared" si="116"/>
        <v>519.264</v>
      </c>
      <c r="M317" s="24">
        <f t="shared" si="117"/>
        <v>22.7178</v>
      </c>
      <c r="N317" s="27">
        <f t="shared" si="118"/>
        <v>418.27</v>
      </c>
      <c r="O317" s="27">
        <f t="shared" si="125"/>
        <v>0</v>
      </c>
      <c r="P317" s="27">
        <f t="shared" si="119"/>
        <v>89.5</v>
      </c>
      <c r="Q317" s="27">
        <f t="shared" si="110"/>
        <v>1108.169</v>
      </c>
      <c r="R317" s="24">
        <f t="shared" si="111"/>
        <v>0</v>
      </c>
      <c r="S317" s="24">
        <f t="shared" si="120"/>
        <v>259.63</v>
      </c>
      <c r="T317" s="24">
        <f t="shared" si="121"/>
        <v>9.74</v>
      </c>
      <c r="U317" s="27">
        <f t="shared" si="122"/>
        <v>104.57</v>
      </c>
      <c r="V317" s="27">
        <f t="shared" si="112"/>
        <v>0</v>
      </c>
      <c r="W317" s="27">
        <f t="shared" si="123"/>
        <v>89.5</v>
      </c>
      <c r="X317" s="24">
        <f t="shared" si="113"/>
        <v>463.44</v>
      </c>
      <c r="Y317" s="24">
        <f t="shared" si="124"/>
        <v>1571.609</v>
      </c>
      <c r="Z317" s="24"/>
      <c r="AD317" s="127"/>
    </row>
    <row r="318" ht="20" customHeight="1" spans="1:30">
      <c r="A318" s="23">
        <f t="shared" si="114"/>
        <v>315</v>
      </c>
      <c r="B318" s="39" t="s">
        <v>886</v>
      </c>
      <c r="C318" s="31" t="s">
        <v>746</v>
      </c>
      <c r="D318" s="24" t="s">
        <v>747</v>
      </c>
      <c r="E318" s="24">
        <v>3245.4</v>
      </c>
      <c r="F318" s="24">
        <f>VLOOKUP(C318,'[1]9月'!$B:$Q,16,0)</f>
        <v>3245.4</v>
      </c>
      <c r="G318" s="24">
        <v>3245.4</v>
      </c>
      <c r="H318" s="27">
        <v>5228.42</v>
      </c>
      <c r="I318" s="27"/>
      <c r="J318" s="27">
        <v>0</v>
      </c>
      <c r="K318" s="34">
        <f t="shared" si="115"/>
        <v>58.4172</v>
      </c>
      <c r="L318" s="35">
        <f t="shared" si="116"/>
        <v>519.264</v>
      </c>
      <c r="M318" s="24">
        <f t="shared" si="117"/>
        <v>22.7178</v>
      </c>
      <c r="N318" s="27">
        <f t="shared" si="118"/>
        <v>418.27</v>
      </c>
      <c r="O318" s="27">
        <f t="shared" si="125"/>
        <v>0</v>
      </c>
      <c r="P318" s="27">
        <f t="shared" si="119"/>
        <v>0</v>
      </c>
      <c r="Q318" s="27">
        <f t="shared" si="110"/>
        <v>1018.669</v>
      </c>
      <c r="R318" s="24">
        <f t="shared" si="111"/>
        <v>0</v>
      </c>
      <c r="S318" s="24">
        <f t="shared" si="120"/>
        <v>259.63</v>
      </c>
      <c r="T318" s="24">
        <f t="shared" si="121"/>
        <v>9.74</v>
      </c>
      <c r="U318" s="27">
        <f t="shared" si="122"/>
        <v>104.57</v>
      </c>
      <c r="V318" s="27">
        <f t="shared" si="112"/>
        <v>0</v>
      </c>
      <c r="W318" s="27">
        <f t="shared" si="123"/>
        <v>0</v>
      </c>
      <c r="X318" s="24">
        <f t="shared" si="113"/>
        <v>373.94</v>
      </c>
      <c r="Y318" s="24">
        <f t="shared" si="124"/>
        <v>1392.609</v>
      </c>
      <c r="Z318" s="24"/>
      <c r="AD318" s="127"/>
    </row>
    <row r="319" ht="20" customHeight="1" spans="1:30">
      <c r="A319" s="23">
        <f t="shared" si="114"/>
        <v>316</v>
      </c>
      <c r="B319" s="39" t="s">
        <v>886</v>
      </c>
      <c r="C319" s="31" t="s">
        <v>749</v>
      </c>
      <c r="D319" s="24" t="s">
        <v>750</v>
      </c>
      <c r="E319" s="24">
        <v>3245.4</v>
      </c>
      <c r="F319" s="24">
        <f>VLOOKUP(C319,'[1]9月'!$B:$Q,16,0)</f>
        <v>3245.4</v>
      </c>
      <c r="G319" s="24">
        <v>3245.4</v>
      </c>
      <c r="H319" s="27">
        <v>5228.42</v>
      </c>
      <c r="I319" s="27"/>
      <c r="J319" s="27">
        <v>0</v>
      </c>
      <c r="K319" s="34">
        <f t="shared" si="115"/>
        <v>58.4172</v>
      </c>
      <c r="L319" s="35">
        <f t="shared" si="116"/>
        <v>519.264</v>
      </c>
      <c r="M319" s="24">
        <f t="shared" si="117"/>
        <v>22.7178</v>
      </c>
      <c r="N319" s="27">
        <f t="shared" si="118"/>
        <v>418.27</v>
      </c>
      <c r="O319" s="27">
        <f t="shared" si="125"/>
        <v>0</v>
      </c>
      <c r="P319" s="27">
        <f t="shared" si="119"/>
        <v>0</v>
      </c>
      <c r="Q319" s="27">
        <f t="shared" si="110"/>
        <v>1018.669</v>
      </c>
      <c r="R319" s="24">
        <f t="shared" si="111"/>
        <v>0</v>
      </c>
      <c r="S319" s="24">
        <f t="shared" si="120"/>
        <v>259.63</v>
      </c>
      <c r="T319" s="24">
        <f t="shared" si="121"/>
        <v>9.74</v>
      </c>
      <c r="U319" s="27">
        <f t="shared" si="122"/>
        <v>104.57</v>
      </c>
      <c r="V319" s="27">
        <f t="shared" si="112"/>
        <v>0</v>
      </c>
      <c r="W319" s="27">
        <f t="shared" si="123"/>
        <v>0</v>
      </c>
      <c r="X319" s="24">
        <f t="shared" si="113"/>
        <v>373.94</v>
      </c>
      <c r="Y319" s="24">
        <f t="shared" si="124"/>
        <v>1392.609</v>
      </c>
      <c r="Z319" s="24"/>
      <c r="AD319" s="127"/>
    </row>
    <row r="320" ht="20" customHeight="1" spans="1:30">
      <c r="A320" s="23">
        <f t="shared" si="114"/>
        <v>317</v>
      </c>
      <c r="B320" s="39" t="s">
        <v>711</v>
      </c>
      <c r="C320" s="31" t="s">
        <v>752</v>
      </c>
      <c r="D320" s="24" t="s">
        <v>753</v>
      </c>
      <c r="E320" s="24">
        <v>3245.4</v>
      </c>
      <c r="F320" s="24">
        <f>VLOOKUP(C320,'[1]9月'!$B:$Q,16,0)</f>
        <v>3245.4</v>
      </c>
      <c r="G320" s="24">
        <v>3245.4</v>
      </c>
      <c r="H320" s="27">
        <v>5228.42</v>
      </c>
      <c r="I320" s="27"/>
      <c r="J320" s="27">
        <v>1790</v>
      </c>
      <c r="K320" s="34">
        <f t="shared" si="115"/>
        <v>58.4172</v>
      </c>
      <c r="L320" s="35">
        <f t="shared" si="116"/>
        <v>519.264</v>
      </c>
      <c r="M320" s="24">
        <f t="shared" si="117"/>
        <v>22.7178</v>
      </c>
      <c r="N320" s="27">
        <f t="shared" si="118"/>
        <v>418.27</v>
      </c>
      <c r="O320" s="27">
        <f t="shared" si="125"/>
        <v>0</v>
      </c>
      <c r="P320" s="27">
        <f t="shared" si="119"/>
        <v>89.5</v>
      </c>
      <c r="Q320" s="27">
        <f t="shared" si="110"/>
        <v>1108.169</v>
      </c>
      <c r="R320" s="24">
        <f t="shared" si="111"/>
        <v>0</v>
      </c>
      <c r="S320" s="24">
        <f t="shared" si="120"/>
        <v>259.63</v>
      </c>
      <c r="T320" s="24">
        <f t="shared" si="121"/>
        <v>9.74</v>
      </c>
      <c r="U320" s="27">
        <f t="shared" si="122"/>
        <v>104.57</v>
      </c>
      <c r="V320" s="27">
        <f t="shared" si="112"/>
        <v>0</v>
      </c>
      <c r="W320" s="27">
        <f t="shared" si="123"/>
        <v>89.5</v>
      </c>
      <c r="X320" s="24">
        <f t="shared" si="113"/>
        <v>463.44</v>
      </c>
      <c r="Y320" s="24">
        <f t="shared" si="124"/>
        <v>1571.609</v>
      </c>
      <c r="Z320" s="24"/>
      <c r="AD320" s="127"/>
    </row>
    <row r="321" ht="20" customHeight="1" spans="1:30">
      <c r="A321" s="23">
        <f t="shared" si="114"/>
        <v>318</v>
      </c>
      <c r="B321" s="39" t="s">
        <v>711</v>
      </c>
      <c r="C321" s="31" t="s">
        <v>755</v>
      </c>
      <c r="D321" s="24" t="s">
        <v>756</v>
      </c>
      <c r="E321" s="24">
        <v>3245.4</v>
      </c>
      <c r="F321" s="24">
        <f>VLOOKUP(C321,'[1]9月'!$B:$Q,16,0)</f>
        <v>3245.4</v>
      </c>
      <c r="G321" s="24">
        <v>3245.4</v>
      </c>
      <c r="H321" s="27">
        <v>5228.42</v>
      </c>
      <c r="I321" s="27"/>
      <c r="J321" s="27">
        <v>1790</v>
      </c>
      <c r="K321" s="34">
        <f t="shared" si="115"/>
        <v>58.4172</v>
      </c>
      <c r="L321" s="35">
        <f t="shared" si="116"/>
        <v>519.264</v>
      </c>
      <c r="M321" s="24">
        <f t="shared" si="117"/>
        <v>22.7178</v>
      </c>
      <c r="N321" s="27">
        <f t="shared" si="118"/>
        <v>418.27</v>
      </c>
      <c r="O321" s="27">
        <f t="shared" si="125"/>
        <v>0</v>
      </c>
      <c r="P321" s="27">
        <f t="shared" si="119"/>
        <v>89.5</v>
      </c>
      <c r="Q321" s="27">
        <f t="shared" si="110"/>
        <v>1108.169</v>
      </c>
      <c r="R321" s="24">
        <f t="shared" si="111"/>
        <v>0</v>
      </c>
      <c r="S321" s="24">
        <f t="shared" si="120"/>
        <v>259.63</v>
      </c>
      <c r="T321" s="24">
        <f t="shared" si="121"/>
        <v>9.74</v>
      </c>
      <c r="U321" s="27">
        <f t="shared" si="122"/>
        <v>104.57</v>
      </c>
      <c r="V321" s="27">
        <f t="shared" si="112"/>
        <v>0</v>
      </c>
      <c r="W321" s="27">
        <f t="shared" si="123"/>
        <v>89.5</v>
      </c>
      <c r="X321" s="24">
        <f t="shared" si="113"/>
        <v>463.44</v>
      </c>
      <c r="Y321" s="24">
        <f t="shared" si="124"/>
        <v>1571.609</v>
      </c>
      <c r="Z321" s="24"/>
      <c r="AD321" s="127"/>
    </row>
    <row r="322" ht="20" customHeight="1" spans="1:30">
      <c r="A322" s="23">
        <f t="shared" si="114"/>
        <v>319</v>
      </c>
      <c r="B322" s="39" t="s">
        <v>711</v>
      </c>
      <c r="C322" s="31" t="s">
        <v>758</v>
      </c>
      <c r="D322" s="24" t="s">
        <v>759</v>
      </c>
      <c r="E322" s="24">
        <v>3245.4</v>
      </c>
      <c r="F322" s="24">
        <f>VLOOKUP(C322,'[1]9月'!$B:$Q,16,0)</f>
        <v>3245.4</v>
      </c>
      <c r="G322" s="24">
        <v>3245.4</v>
      </c>
      <c r="H322" s="27">
        <v>5228.42</v>
      </c>
      <c r="I322" s="27"/>
      <c r="J322" s="27">
        <v>1790</v>
      </c>
      <c r="K322" s="34">
        <f t="shared" si="115"/>
        <v>58.4172</v>
      </c>
      <c r="L322" s="35">
        <f t="shared" si="116"/>
        <v>519.264</v>
      </c>
      <c r="M322" s="24">
        <f t="shared" si="117"/>
        <v>22.7178</v>
      </c>
      <c r="N322" s="27">
        <f t="shared" si="118"/>
        <v>418.27</v>
      </c>
      <c r="O322" s="27">
        <f t="shared" si="125"/>
        <v>0</v>
      </c>
      <c r="P322" s="27">
        <f t="shared" si="119"/>
        <v>89.5</v>
      </c>
      <c r="Q322" s="27">
        <f t="shared" si="110"/>
        <v>1108.169</v>
      </c>
      <c r="R322" s="24">
        <f t="shared" si="111"/>
        <v>0</v>
      </c>
      <c r="S322" s="24">
        <f t="shared" si="120"/>
        <v>259.63</v>
      </c>
      <c r="T322" s="24">
        <f t="shared" si="121"/>
        <v>9.74</v>
      </c>
      <c r="U322" s="27">
        <f t="shared" si="122"/>
        <v>104.57</v>
      </c>
      <c r="V322" s="27">
        <f t="shared" si="112"/>
        <v>0</v>
      </c>
      <c r="W322" s="27">
        <f t="shared" si="123"/>
        <v>89.5</v>
      </c>
      <c r="X322" s="24">
        <f t="shared" si="113"/>
        <v>463.44</v>
      </c>
      <c r="Y322" s="24">
        <f t="shared" si="124"/>
        <v>1571.609</v>
      </c>
      <c r="Z322" s="24"/>
      <c r="AD322" s="127"/>
    </row>
    <row r="323" ht="20" customHeight="1" spans="1:30">
      <c r="A323" s="23">
        <f t="shared" si="114"/>
        <v>320</v>
      </c>
      <c r="B323" s="39" t="s">
        <v>711</v>
      </c>
      <c r="C323" s="31" t="s">
        <v>761</v>
      </c>
      <c r="D323" s="24" t="s">
        <v>762</v>
      </c>
      <c r="E323" s="24">
        <v>3245.4</v>
      </c>
      <c r="F323" s="24">
        <f>VLOOKUP(C323,'[1]9月'!$B:$Q,16,0)</f>
        <v>3245.4</v>
      </c>
      <c r="G323" s="24">
        <v>3245.4</v>
      </c>
      <c r="H323" s="27">
        <v>5228.42</v>
      </c>
      <c r="I323" s="27"/>
      <c r="J323" s="27">
        <v>1790</v>
      </c>
      <c r="K323" s="34">
        <f t="shared" si="115"/>
        <v>58.4172</v>
      </c>
      <c r="L323" s="35">
        <f t="shared" si="116"/>
        <v>519.264</v>
      </c>
      <c r="M323" s="24">
        <f t="shared" si="117"/>
        <v>22.7178</v>
      </c>
      <c r="N323" s="27">
        <f t="shared" si="118"/>
        <v>418.27</v>
      </c>
      <c r="O323" s="27">
        <f t="shared" si="125"/>
        <v>0</v>
      </c>
      <c r="P323" s="27">
        <f t="shared" si="119"/>
        <v>89.5</v>
      </c>
      <c r="Q323" s="27">
        <f t="shared" si="110"/>
        <v>1108.169</v>
      </c>
      <c r="R323" s="24">
        <f t="shared" si="111"/>
        <v>0</v>
      </c>
      <c r="S323" s="24">
        <f t="shared" si="120"/>
        <v>259.63</v>
      </c>
      <c r="T323" s="24">
        <f t="shared" si="121"/>
        <v>9.74</v>
      </c>
      <c r="U323" s="27">
        <f t="shared" si="122"/>
        <v>104.57</v>
      </c>
      <c r="V323" s="27">
        <f t="shared" si="112"/>
        <v>0</v>
      </c>
      <c r="W323" s="27">
        <f t="shared" si="123"/>
        <v>89.5</v>
      </c>
      <c r="X323" s="24">
        <f t="shared" si="113"/>
        <v>463.44</v>
      </c>
      <c r="Y323" s="24">
        <f t="shared" si="124"/>
        <v>1571.609</v>
      </c>
      <c r="Z323" s="24"/>
      <c r="AD323" s="127"/>
    </row>
    <row r="324" ht="20" customHeight="1" spans="1:30">
      <c r="A324" s="23">
        <f t="shared" si="114"/>
        <v>321</v>
      </c>
      <c r="B324" s="39" t="s">
        <v>118</v>
      </c>
      <c r="C324" s="31" t="s">
        <v>764</v>
      </c>
      <c r="D324" s="24" t="s">
        <v>765</v>
      </c>
      <c r="E324" s="24">
        <v>3245.4</v>
      </c>
      <c r="F324" s="24">
        <f>VLOOKUP(C324,'[1]9月'!$B:$Q,16,0)</f>
        <v>3245.4</v>
      </c>
      <c r="G324" s="24">
        <v>3245.4</v>
      </c>
      <c r="H324" s="27">
        <v>5228.42</v>
      </c>
      <c r="I324" s="27"/>
      <c r="J324" s="27">
        <v>3180</v>
      </c>
      <c r="K324" s="34">
        <f t="shared" si="115"/>
        <v>58.4172</v>
      </c>
      <c r="L324" s="35">
        <f t="shared" si="116"/>
        <v>519.264</v>
      </c>
      <c r="M324" s="24">
        <f t="shared" si="117"/>
        <v>22.7178</v>
      </c>
      <c r="N324" s="27">
        <f t="shared" si="118"/>
        <v>418.27</v>
      </c>
      <c r="O324" s="27">
        <f t="shared" si="125"/>
        <v>0</v>
      </c>
      <c r="P324" s="27">
        <f t="shared" si="119"/>
        <v>159</v>
      </c>
      <c r="Q324" s="27">
        <f t="shared" si="110"/>
        <v>1177.669</v>
      </c>
      <c r="R324" s="24">
        <f t="shared" si="111"/>
        <v>0</v>
      </c>
      <c r="S324" s="24">
        <f t="shared" si="120"/>
        <v>259.63</v>
      </c>
      <c r="T324" s="24">
        <f t="shared" si="121"/>
        <v>9.74</v>
      </c>
      <c r="U324" s="27">
        <f t="shared" si="122"/>
        <v>104.57</v>
      </c>
      <c r="V324" s="27">
        <f t="shared" si="112"/>
        <v>0</v>
      </c>
      <c r="W324" s="27">
        <f t="shared" si="123"/>
        <v>159</v>
      </c>
      <c r="X324" s="24">
        <f t="shared" si="113"/>
        <v>532.94</v>
      </c>
      <c r="Y324" s="24">
        <f t="shared" si="124"/>
        <v>1710.609</v>
      </c>
      <c r="Z324" s="24"/>
      <c r="AD324" s="127"/>
    </row>
    <row r="325" ht="20" customHeight="1" spans="1:30">
      <c r="A325" s="23">
        <f t="shared" si="114"/>
        <v>322</v>
      </c>
      <c r="B325" s="39" t="s">
        <v>657</v>
      </c>
      <c r="C325" s="31" t="s">
        <v>767</v>
      </c>
      <c r="D325" s="24" t="s">
        <v>768</v>
      </c>
      <c r="E325" s="24">
        <v>3245.4</v>
      </c>
      <c r="F325" s="24">
        <f>VLOOKUP(C325,'[1]9月'!$B:$Q,16,0)</f>
        <v>3245.4</v>
      </c>
      <c r="G325" s="24">
        <v>3245.4</v>
      </c>
      <c r="H325" s="27">
        <v>5228.42</v>
      </c>
      <c r="I325" s="27"/>
      <c r="J325" s="27">
        <v>1790</v>
      </c>
      <c r="K325" s="34">
        <f t="shared" si="115"/>
        <v>58.4172</v>
      </c>
      <c r="L325" s="35">
        <f t="shared" si="116"/>
        <v>519.264</v>
      </c>
      <c r="M325" s="24">
        <f t="shared" si="117"/>
        <v>22.7178</v>
      </c>
      <c r="N325" s="27">
        <f t="shared" si="118"/>
        <v>418.27</v>
      </c>
      <c r="O325" s="27">
        <f t="shared" si="125"/>
        <v>0</v>
      </c>
      <c r="P325" s="27">
        <f t="shared" si="119"/>
        <v>89.5</v>
      </c>
      <c r="Q325" s="27">
        <f t="shared" ref="Q325:Q379" si="126">SUM(K325:P325)</f>
        <v>1108.169</v>
      </c>
      <c r="R325" s="24">
        <f t="shared" ref="R325:R379" si="127">E325*0</f>
        <v>0</v>
      </c>
      <c r="S325" s="24">
        <f t="shared" si="120"/>
        <v>259.63</v>
      </c>
      <c r="T325" s="24">
        <f t="shared" si="121"/>
        <v>9.74</v>
      </c>
      <c r="U325" s="27">
        <f t="shared" si="122"/>
        <v>104.57</v>
      </c>
      <c r="V325" s="27">
        <f t="shared" ref="V325:V379" si="128">I325*50%</f>
        <v>0</v>
      </c>
      <c r="W325" s="27">
        <f t="shared" si="123"/>
        <v>89.5</v>
      </c>
      <c r="X325" s="24">
        <f t="shared" ref="X325:X379" si="129">SUM(R325:W325)</f>
        <v>463.44</v>
      </c>
      <c r="Y325" s="24">
        <f t="shared" si="124"/>
        <v>1571.609</v>
      </c>
      <c r="Z325" s="24"/>
      <c r="AD325" s="127"/>
    </row>
    <row r="326" ht="20" customHeight="1" spans="1:30">
      <c r="A326" s="23">
        <f t="shared" si="114"/>
        <v>323</v>
      </c>
      <c r="B326" s="39" t="s">
        <v>711</v>
      </c>
      <c r="C326" s="31" t="s">
        <v>770</v>
      </c>
      <c r="D326" s="24" t="s">
        <v>771</v>
      </c>
      <c r="E326" s="24">
        <v>3245.4</v>
      </c>
      <c r="F326" s="24">
        <f>VLOOKUP(C326,'[1]9月'!$B:$Q,16,0)</f>
        <v>3245.4</v>
      </c>
      <c r="G326" s="24">
        <v>3245.4</v>
      </c>
      <c r="H326" s="27">
        <v>5228.42</v>
      </c>
      <c r="I326" s="27"/>
      <c r="J326" s="27">
        <v>1790</v>
      </c>
      <c r="K326" s="34">
        <f t="shared" si="115"/>
        <v>58.4172</v>
      </c>
      <c r="L326" s="35">
        <f t="shared" si="116"/>
        <v>519.264</v>
      </c>
      <c r="M326" s="24">
        <f t="shared" si="117"/>
        <v>22.7178</v>
      </c>
      <c r="N326" s="27">
        <f t="shared" si="118"/>
        <v>418.27</v>
      </c>
      <c r="O326" s="27">
        <f t="shared" si="125"/>
        <v>0</v>
      </c>
      <c r="P326" s="27">
        <f t="shared" si="119"/>
        <v>89.5</v>
      </c>
      <c r="Q326" s="27">
        <f t="shared" si="126"/>
        <v>1108.169</v>
      </c>
      <c r="R326" s="24">
        <f t="shared" si="127"/>
        <v>0</v>
      </c>
      <c r="S326" s="24">
        <f t="shared" si="120"/>
        <v>259.63</v>
      </c>
      <c r="T326" s="24">
        <f t="shared" si="121"/>
        <v>9.74</v>
      </c>
      <c r="U326" s="27">
        <f t="shared" si="122"/>
        <v>104.57</v>
      </c>
      <c r="V326" s="27">
        <f t="shared" si="128"/>
        <v>0</v>
      </c>
      <c r="W326" s="27">
        <f t="shared" si="123"/>
        <v>89.5</v>
      </c>
      <c r="X326" s="24">
        <f t="shared" si="129"/>
        <v>463.44</v>
      </c>
      <c r="Y326" s="24">
        <f t="shared" si="124"/>
        <v>1571.609</v>
      </c>
      <c r="Z326" s="24"/>
      <c r="AD326" s="127"/>
    </row>
    <row r="327" ht="20" customHeight="1" spans="1:30">
      <c r="A327" s="23">
        <f t="shared" si="114"/>
        <v>324</v>
      </c>
      <c r="B327" s="39" t="s">
        <v>711</v>
      </c>
      <c r="C327" s="31" t="s">
        <v>773</v>
      </c>
      <c r="D327" s="24" t="s">
        <v>774</v>
      </c>
      <c r="E327" s="24">
        <v>3245.4</v>
      </c>
      <c r="F327" s="24">
        <f>VLOOKUP(C327,'[1]9月'!$B:$Q,16,0)</f>
        <v>3245.4</v>
      </c>
      <c r="G327" s="24">
        <v>3245.4</v>
      </c>
      <c r="H327" s="27">
        <v>5228.42</v>
      </c>
      <c r="I327" s="27"/>
      <c r="J327" s="27">
        <v>1790</v>
      </c>
      <c r="K327" s="34">
        <f t="shared" si="115"/>
        <v>58.4172</v>
      </c>
      <c r="L327" s="35">
        <f t="shared" si="116"/>
        <v>519.264</v>
      </c>
      <c r="M327" s="24">
        <f t="shared" si="117"/>
        <v>22.7178</v>
      </c>
      <c r="N327" s="27">
        <f t="shared" si="118"/>
        <v>418.27</v>
      </c>
      <c r="O327" s="27">
        <f t="shared" si="125"/>
        <v>0</v>
      </c>
      <c r="P327" s="27">
        <f t="shared" si="119"/>
        <v>89.5</v>
      </c>
      <c r="Q327" s="27">
        <f t="shared" si="126"/>
        <v>1108.169</v>
      </c>
      <c r="R327" s="24">
        <f t="shared" si="127"/>
        <v>0</v>
      </c>
      <c r="S327" s="24">
        <f t="shared" si="120"/>
        <v>259.63</v>
      </c>
      <c r="T327" s="24">
        <f t="shared" si="121"/>
        <v>9.74</v>
      </c>
      <c r="U327" s="27">
        <f t="shared" si="122"/>
        <v>104.57</v>
      </c>
      <c r="V327" s="27">
        <f t="shared" si="128"/>
        <v>0</v>
      </c>
      <c r="W327" s="27">
        <f t="shared" si="123"/>
        <v>89.5</v>
      </c>
      <c r="X327" s="24">
        <f t="shared" si="129"/>
        <v>463.44</v>
      </c>
      <c r="Y327" s="24">
        <f t="shared" si="124"/>
        <v>1571.609</v>
      </c>
      <c r="Z327" s="24"/>
      <c r="AD327" s="127"/>
    </row>
    <row r="328" ht="20" customHeight="1" spans="1:30">
      <c r="A328" s="23">
        <f t="shared" si="114"/>
        <v>325</v>
      </c>
      <c r="B328" s="39" t="s">
        <v>711</v>
      </c>
      <c r="C328" s="31" t="s">
        <v>776</v>
      </c>
      <c r="D328" s="24" t="s">
        <v>777</v>
      </c>
      <c r="E328" s="24">
        <v>3245.4</v>
      </c>
      <c r="F328" s="24">
        <f>VLOOKUP(C328,'[1]9月'!$B:$Q,16,0)</f>
        <v>3245.4</v>
      </c>
      <c r="G328" s="24">
        <v>3245.4</v>
      </c>
      <c r="H328" s="27">
        <v>5228.42</v>
      </c>
      <c r="I328" s="27"/>
      <c r="J328" s="27">
        <v>1790</v>
      </c>
      <c r="K328" s="34">
        <f t="shared" si="115"/>
        <v>58.4172</v>
      </c>
      <c r="L328" s="35">
        <f t="shared" si="116"/>
        <v>519.264</v>
      </c>
      <c r="M328" s="24">
        <f t="shared" si="117"/>
        <v>22.7178</v>
      </c>
      <c r="N328" s="27">
        <f t="shared" si="118"/>
        <v>418.27</v>
      </c>
      <c r="O328" s="27">
        <f t="shared" si="125"/>
        <v>0</v>
      </c>
      <c r="P328" s="27">
        <f t="shared" si="119"/>
        <v>89.5</v>
      </c>
      <c r="Q328" s="27">
        <f t="shared" si="126"/>
        <v>1108.169</v>
      </c>
      <c r="R328" s="24">
        <f t="shared" si="127"/>
        <v>0</v>
      </c>
      <c r="S328" s="24">
        <f t="shared" si="120"/>
        <v>259.63</v>
      </c>
      <c r="T328" s="24">
        <f t="shared" si="121"/>
        <v>9.74</v>
      </c>
      <c r="U328" s="27">
        <f t="shared" si="122"/>
        <v>104.57</v>
      </c>
      <c r="V328" s="27">
        <f t="shared" si="128"/>
        <v>0</v>
      </c>
      <c r="W328" s="27">
        <f t="shared" si="123"/>
        <v>89.5</v>
      </c>
      <c r="X328" s="24">
        <f t="shared" si="129"/>
        <v>463.44</v>
      </c>
      <c r="Y328" s="24">
        <f t="shared" si="124"/>
        <v>1571.609</v>
      </c>
      <c r="Z328" s="24"/>
      <c r="AD328" s="127"/>
    </row>
    <row r="329" ht="20" customHeight="1" spans="1:30">
      <c r="A329" s="23">
        <f t="shared" si="114"/>
        <v>326</v>
      </c>
      <c r="B329" s="39" t="s">
        <v>711</v>
      </c>
      <c r="C329" s="71" t="s">
        <v>779</v>
      </c>
      <c r="D329" s="24" t="s">
        <v>780</v>
      </c>
      <c r="E329" s="24">
        <v>3245.4</v>
      </c>
      <c r="F329" s="24">
        <f>VLOOKUP(C329,'[1]9月'!$B:$Q,16,0)</f>
        <v>3245.4</v>
      </c>
      <c r="G329" s="24">
        <v>3245.4</v>
      </c>
      <c r="H329" s="27">
        <v>5228.42</v>
      </c>
      <c r="I329" s="27"/>
      <c r="J329" s="27">
        <v>1790</v>
      </c>
      <c r="K329" s="34">
        <f t="shared" si="115"/>
        <v>58.4172</v>
      </c>
      <c r="L329" s="35">
        <f t="shared" si="116"/>
        <v>519.264</v>
      </c>
      <c r="M329" s="24">
        <f t="shared" si="117"/>
        <v>22.7178</v>
      </c>
      <c r="N329" s="27">
        <f t="shared" si="118"/>
        <v>418.27</v>
      </c>
      <c r="O329" s="27">
        <f t="shared" si="125"/>
        <v>0</v>
      </c>
      <c r="P329" s="27">
        <f t="shared" si="119"/>
        <v>89.5</v>
      </c>
      <c r="Q329" s="27">
        <f t="shared" si="126"/>
        <v>1108.169</v>
      </c>
      <c r="R329" s="24">
        <f t="shared" si="127"/>
        <v>0</v>
      </c>
      <c r="S329" s="24">
        <f t="shared" si="120"/>
        <v>259.63</v>
      </c>
      <c r="T329" s="24">
        <f t="shared" si="121"/>
        <v>9.74</v>
      </c>
      <c r="U329" s="27">
        <f t="shared" si="122"/>
        <v>104.57</v>
      </c>
      <c r="V329" s="27">
        <f t="shared" si="128"/>
        <v>0</v>
      </c>
      <c r="W329" s="27">
        <f t="shared" si="123"/>
        <v>89.5</v>
      </c>
      <c r="X329" s="24">
        <f t="shared" si="129"/>
        <v>463.44</v>
      </c>
      <c r="Y329" s="24">
        <f t="shared" si="124"/>
        <v>1571.609</v>
      </c>
      <c r="Z329" s="24"/>
      <c r="AD329" s="127"/>
    </row>
    <row r="330" ht="20" customHeight="1" spans="1:30">
      <c r="A330" s="23">
        <f t="shared" si="114"/>
        <v>327</v>
      </c>
      <c r="B330" s="39" t="s">
        <v>657</v>
      </c>
      <c r="C330" s="29" t="s">
        <v>781</v>
      </c>
      <c r="D330" s="28" t="s">
        <v>782</v>
      </c>
      <c r="E330" s="24">
        <v>3245.4</v>
      </c>
      <c r="F330" s="24">
        <f>VLOOKUP(C330,'[1]9月'!$B:$Q,16,0)</f>
        <v>3245.4</v>
      </c>
      <c r="G330" s="24">
        <v>3245.4</v>
      </c>
      <c r="H330" s="56">
        <v>5228.42</v>
      </c>
      <c r="I330" s="27"/>
      <c r="J330" s="27">
        <v>1790</v>
      </c>
      <c r="K330" s="34">
        <f t="shared" si="115"/>
        <v>58.4172</v>
      </c>
      <c r="L330" s="35">
        <f t="shared" si="116"/>
        <v>519.264</v>
      </c>
      <c r="M330" s="24">
        <f t="shared" si="117"/>
        <v>22.7178</v>
      </c>
      <c r="N330" s="27">
        <f t="shared" si="118"/>
        <v>418.27</v>
      </c>
      <c r="O330" s="27">
        <f t="shared" si="125"/>
        <v>0</v>
      </c>
      <c r="P330" s="27">
        <f t="shared" si="119"/>
        <v>89.5</v>
      </c>
      <c r="Q330" s="27">
        <f t="shared" si="126"/>
        <v>1108.169</v>
      </c>
      <c r="R330" s="24">
        <f t="shared" si="127"/>
        <v>0</v>
      </c>
      <c r="S330" s="24">
        <f t="shared" si="120"/>
        <v>259.63</v>
      </c>
      <c r="T330" s="24">
        <f t="shared" si="121"/>
        <v>9.74</v>
      </c>
      <c r="U330" s="27">
        <f t="shared" si="122"/>
        <v>104.57</v>
      </c>
      <c r="V330" s="27">
        <f t="shared" si="128"/>
        <v>0</v>
      </c>
      <c r="W330" s="27">
        <f t="shared" si="123"/>
        <v>89.5</v>
      </c>
      <c r="X330" s="24">
        <f t="shared" si="129"/>
        <v>463.44</v>
      </c>
      <c r="Y330" s="24">
        <f t="shared" si="124"/>
        <v>1571.609</v>
      </c>
      <c r="Z330" s="24"/>
      <c r="AD330" s="127"/>
    </row>
    <row r="331" ht="20" customHeight="1" spans="1:30">
      <c r="A331" s="23">
        <f t="shared" si="114"/>
        <v>328</v>
      </c>
      <c r="B331" s="39" t="s">
        <v>711</v>
      </c>
      <c r="C331" s="29" t="s">
        <v>783</v>
      </c>
      <c r="D331" s="28" t="s">
        <v>784</v>
      </c>
      <c r="E331" s="24">
        <v>3245.4</v>
      </c>
      <c r="F331" s="24">
        <f>VLOOKUP(C331,'[1]9月'!$B:$Q,16,0)</f>
        <v>3245.4</v>
      </c>
      <c r="G331" s="24">
        <v>3245.4</v>
      </c>
      <c r="H331" s="56">
        <v>5228.42</v>
      </c>
      <c r="I331" s="27"/>
      <c r="J331" s="27">
        <v>1790</v>
      </c>
      <c r="K331" s="34">
        <f t="shared" si="115"/>
        <v>58.4172</v>
      </c>
      <c r="L331" s="35">
        <f t="shared" si="116"/>
        <v>519.264</v>
      </c>
      <c r="M331" s="24">
        <f t="shared" si="117"/>
        <v>22.7178</v>
      </c>
      <c r="N331" s="27">
        <f t="shared" si="118"/>
        <v>418.27</v>
      </c>
      <c r="O331" s="27">
        <f t="shared" si="125"/>
        <v>0</v>
      </c>
      <c r="P331" s="27">
        <f t="shared" si="119"/>
        <v>89.5</v>
      </c>
      <c r="Q331" s="27">
        <f t="shared" si="126"/>
        <v>1108.169</v>
      </c>
      <c r="R331" s="24">
        <f t="shared" si="127"/>
        <v>0</v>
      </c>
      <c r="S331" s="24">
        <f t="shared" si="120"/>
        <v>259.63</v>
      </c>
      <c r="T331" s="24">
        <f t="shared" si="121"/>
        <v>9.74</v>
      </c>
      <c r="U331" s="27">
        <f t="shared" si="122"/>
        <v>104.57</v>
      </c>
      <c r="V331" s="27">
        <f t="shared" si="128"/>
        <v>0</v>
      </c>
      <c r="W331" s="27">
        <f t="shared" si="123"/>
        <v>89.5</v>
      </c>
      <c r="X331" s="24">
        <f t="shared" si="129"/>
        <v>463.44</v>
      </c>
      <c r="Y331" s="24">
        <f t="shared" si="124"/>
        <v>1571.609</v>
      </c>
      <c r="Z331" s="24"/>
      <c r="AD331" s="127"/>
    </row>
    <row r="332" ht="20" customHeight="1" spans="1:30">
      <c r="A332" s="23">
        <f t="shared" si="114"/>
        <v>329</v>
      </c>
      <c r="B332" s="39" t="s">
        <v>657</v>
      </c>
      <c r="C332" s="29" t="s">
        <v>785</v>
      </c>
      <c r="D332" s="28" t="s">
        <v>786</v>
      </c>
      <c r="E332" s="24">
        <v>3245.4</v>
      </c>
      <c r="F332" s="24">
        <f>VLOOKUP(C332,'[1]9月'!$B:$Q,16,0)</f>
        <v>3245.4</v>
      </c>
      <c r="G332" s="24">
        <v>3245.4</v>
      </c>
      <c r="H332" s="56">
        <v>5228.42</v>
      </c>
      <c r="I332" s="27"/>
      <c r="J332" s="27">
        <v>1790</v>
      </c>
      <c r="K332" s="34">
        <f t="shared" si="115"/>
        <v>58.4172</v>
      </c>
      <c r="L332" s="35">
        <f t="shared" si="116"/>
        <v>519.264</v>
      </c>
      <c r="M332" s="24">
        <f t="shared" si="117"/>
        <v>22.7178</v>
      </c>
      <c r="N332" s="27">
        <f t="shared" si="118"/>
        <v>418.27</v>
      </c>
      <c r="O332" s="27">
        <f t="shared" si="125"/>
        <v>0</v>
      </c>
      <c r="P332" s="27">
        <f t="shared" si="119"/>
        <v>89.5</v>
      </c>
      <c r="Q332" s="27">
        <f t="shared" si="126"/>
        <v>1108.169</v>
      </c>
      <c r="R332" s="24">
        <f t="shared" si="127"/>
        <v>0</v>
      </c>
      <c r="S332" s="24">
        <f t="shared" si="120"/>
        <v>259.63</v>
      </c>
      <c r="T332" s="24">
        <f t="shared" si="121"/>
        <v>9.74</v>
      </c>
      <c r="U332" s="27">
        <f t="shared" si="122"/>
        <v>104.57</v>
      </c>
      <c r="V332" s="27">
        <f t="shared" si="128"/>
        <v>0</v>
      </c>
      <c r="W332" s="27">
        <f t="shared" si="123"/>
        <v>89.5</v>
      </c>
      <c r="X332" s="24">
        <f t="shared" si="129"/>
        <v>463.44</v>
      </c>
      <c r="Y332" s="24">
        <f t="shared" si="124"/>
        <v>1571.609</v>
      </c>
      <c r="Z332" s="24"/>
      <c r="AD332" s="127"/>
    </row>
    <row r="333" ht="20" customHeight="1" spans="1:30">
      <c r="A333" s="23">
        <f t="shared" si="114"/>
        <v>330</v>
      </c>
      <c r="B333" s="39" t="s">
        <v>140</v>
      </c>
      <c r="C333" s="72" t="s">
        <v>787</v>
      </c>
      <c r="D333" s="26" t="s">
        <v>788</v>
      </c>
      <c r="E333" s="24">
        <v>3245.4</v>
      </c>
      <c r="F333" s="24">
        <f>VLOOKUP(C333,'[1]9月'!$B:$Q,16,0)</f>
        <v>3245.4</v>
      </c>
      <c r="G333" s="24">
        <v>3245.4</v>
      </c>
      <c r="H333" s="56">
        <v>5228.42</v>
      </c>
      <c r="I333" s="27"/>
      <c r="J333" s="27">
        <v>3180</v>
      </c>
      <c r="K333" s="34">
        <f t="shared" si="115"/>
        <v>58.4172</v>
      </c>
      <c r="L333" s="35">
        <f t="shared" si="116"/>
        <v>519.264</v>
      </c>
      <c r="M333" s="24">
        <f t="shared" si="117"/>
        <v>22.7178</v>
      </c>
      <c r="N333" s="27">
        <f t="shared" si="118"/>
        <v>418.27</v>
      </c>
      <c r="O333" s="27">
        <f t="shared" si="125"/>
        <v>0</v>
      </c>
      <c r="P333" s="27">
        <f t="shared" si="119"/>
        <v>159</v>
      </c>
      <c r="Q333" s="27">
        <f t="shared" si="126"/>
        <v>1177.669</v>
      </c>
      <c r="R333" s="24">
        <f t="shared" si="127"/>
        <v>0</v>
      </c>
      <c r="S333" s="24">
        <f t="shared" si="120"/>
        <v>259.63</v>
      </c>
      <c r="T333" s="24">
        <f t="shared" si="121"/>
        <v>9.74</v>
      </c>
      <c r="U333" s="27">
        <f t="shared" si="122"/>
        <v>104.57</v>
      </c>
      <c r="V333" s="27">
        <f t="shared" si="128"/>
        <v>0</v>
      </c>
      <c r="W333" s="27">
        <f t="shared" si="123"/>
        <v>159</v>
      </c>
      <c r="X333" s="24">
        <f t="shared" si="129"/>
        <v>532.94</v>
      </c>
      <c r="Y333" s="24">
        <f t="shared" si="124"/>
        <v>1710.609</v>
      </c>
      <c r="Z333" s="24"/>
      <c r="AD333" s="127"/>
    </row>
    <row r="334" ht="20" customHeight="1" spans="1:30">
      <c r="A334" s="23">
        <f t="shared" si="114"/>
        <v>331</v>
      </c>
      <c r="B334" s="39" t="s">
        <v>657</v>
      </c>
      <c r="C334" s="72" t="s">
        <v>789</v>
      </c>
      <c r="D334" s="26" t="s">
        <v>790</v>
      </c>
      <c r="E334" s="24">
        <v>3245.4</v>
      </c>
      <c r="F334" s="24">
        <v>0</v>
      </c>
      <c r="G334" s="24">
        <v>0</v>
      </c>
      <c r="H334" s="27">
        <v>0</v>
      </c>
      <c r="I334" s="27"/>
      <c r="J334" s="27">
        <v>0</v>
      </c>
      <c r="K334" s="34">
        <f t="shared" si="115"/>
        <v>58.4172</v>
      </c>
      <c r="L334" s="35">
        <f t="shared" si="116"/>
        <v>0</v>
      </c>
      <c r="M334" s="24">
        <f t="shared" si="117"/>
        <v>0</v>
      </c>
      <c r="N334" s="27">
        <f t="shared" si="118"/>
        <v>0</v>
      </c>
      <c r="O334" s="27">
        <f t="shared" si="125"/>
        <v>0</v>
      </c>
      <c r="P334" s="27">
        <f t="shared" si="119"/>
        <v>0</v>
      </c>
      <c r="Q334" s="27">
        <f t="shared" si="126"/>
        <v>58.4172</v>
      </c>
      <c r="R334" s="24">
        <f t="shared" si="127"/>
        <v>0</v>
      </c>
      <c r="S334" s="24">
        <f t="shared" si="120"/>
        <v>0</v>
      </c>
      <c r="T334" s="24">
        <f t="shared" si="121"/>
        <v>0</v>
      </c>
      <c r="U334" s="27">
        <f t="shared" si="122"/>
        <v>0</v>
      </c>
      <c r="V334" s="27">
        <f t="shared" si="128"/>
        <v>0</v>
      </c>
      <c r="W334" s="27">
        <f t="shared" si="123"/>
        <v>0</v>
      </c>
      <c r="X334" s="24">
        <f t="shared" si="129"/>
        <v>0</v>
      </c>
      <c r="Y334" s="24">
        <f t="shared" si="124"/>
        <v>58.4172</v>
      </c>
      <c r="Z334" s="24"/>
      <c r="AD334" s="127"/>
    </row>
    <row r="335" customFormat="1" ht="20" customHeight="1" spans="1:34">
      <c r="A335" s="23">
        <f t="shared" si="114"/>
        <v>332</v>
      </c>
      <c r="B335" s="39" t="s">
        <v>688</v>
      </c>
      <c r="C335" s="72" t="s">
        <v>791</v>
      </c>
      <c r="D335" s="26" t="s">
        <v>792</v>
      </c>
      <c r="E335" s="24">
        <v>3245.4</v>
      </c>
      <c r="F335" s="24">
        <v>3245.4</v>
      </c>
      <c r="G335" s="24">
        <v>3245.4</v>
      </c>
      <c r="H335" s="56">
        <v>5228.42</v>
      </c>
      <c r="I335" s="27"/>
      <c r="J335" s="27">
        <v>0</v>
      </c>
      <c r="K335" s="34">
        <f t="shared" si="115"/>
        <v>58.4172</v>
      </c>
      <c r="L335" s="35">
        <f t="shared" si="116"/>
        <v>519.264</v>
      </c>
      <c r="M335" s="24">
        <f t="shared" si="117"/>
        <v>22.7178</v>
      </c>
      <c r="N335" s="27">
        <f t="shared" si="118"/>
        <v>418.27</v>
      </c>
      <c r="O335" s="27">
        <f t="shared" si="125"/>
        <v>0</v>
      </c>
      <c r="P335" s="27">
        <f t="shared" si="119"/>
        <v>0</v>
      </c>
      <c r="Q335" s="27">
        <f t="shared" si="126"/>
        <v>1018.669</v>
      </c>
      <c r="R335" s="24">
        <f t="shared" si="127"/>
        <v>0</v>
      </c>
      <c r="S335" s="24">
        <f t="shared" si="120"/>
        <v>259.63</v>
      </c>
      <c r="T335" s="24">
        <f t="shared" si="121"/>
        <v>9.74</v>
      </c>
      <c r="U335" s="27">
        <f t="shared" si="122"/>
        <v>104.57</v>
      </c>
      <c r="V335" s="27">
        <f t="shared" si="128"/>
        <v>0</v>
      </c>
      <c r="W335" s="27">
        <f t="shared" si="123"/>
        <v>0</v>
      </c>
      <c r="X335" s="24">
        <f t="shared" si="129"/>
        <v>373.94</v>
      </c>
      <c r="Y335" s="24">
        <f t="shared" si="124"/>
        <v>1392.609</v>
      </c>
      <c r="Z335" s="24"/>
      <c r="AA335" s="9"/>
      <c r="AB335" s="9"/>
      <c r="AC335" s="9"/>
      <c r="AD335" s="127"/>
      <c r="AE335" s="9"/>
      <c r="AF335" s="9"/>
      <c r="AG335" s="9"/>
      <c r="AH335" s="9"/>
    </row>
    <row r="336" customFormat="1" ht="20" customHeight="1" spans="1:34">
      <c r="A336" s="23">
        <f t="shared" si="114"/>
        <v>333</v>
      </c>
      <c r="B336" s="39" t="s">
        <v>657</v>
      </c>
      <c r="C336" s="72" t="s">
        <v>793</v>
      </c>
      <c r="D336" s="26" t="s">
        <v>794</v>
      </c>
      <c r="E336" s="24">
        <v>3245.4</v>
      </c>
      <c r="F336" s="24">
        <v>3245.4</v>
      </c>
      <c r="G336" s="24">
        <v>3245.4</v>
      </c>
      <c r="H336" s="56">
        <v>5228.42</v>
      </c>
      <c r="I336" s="27"/>
      <c r="J336" s="27">
        <v>1790</v>
      </c>
      <c r="K336" s="34">
        <f t="shared" si="115"/>
        <v>58.4172</v>
      </c>
      <c r="L336" s="35">
        <f t="shared" si="116"/>
        <v>519.264</v>
      </c>
      <c r="M336" s="24">
        <f t="shared" si="117"/>
        <v>22.7178</v>
      </c>
      <c r="N336" s="27">
        <f t="shared" si="118"/>
        <v>418.27</v>
      </c>
      <c r="O336" s="27">
        <f t="shared" si="125"/>
        <v>0</v>
      </c>
      <c r="P336" s="27">
        <f t="shared" si="119"/>
        <v>89.5</v>
      </c>
      <c r="Q336" s="27">
        <f t="shared" si="126"/>
        <v>1108.169</v>
      </c>
      <c r="R336" s="24">
        <f t="shared" si="127"/>
        <v>0</v>
      </c>
      <c r="S336" s="24">
        <f t="shared" si="120"/>
        <v>259.63</v>
      </c>
      <c r="T336" s="24">
        <f t="shared" si="121"/>
        <v>9.74</v>
      </c>
      <c r="U336" s="27">
        <f t="shared" si="122"/>
        <v>104.57</v>
      </c>
      <c r="V336" s="27">
        <f t="shared" si="128"/>
        <v>0</v>
      </c>
      <c r="W336" s="27">
        <f t="shared" si="123"/>
        <v>89.5</v>
      </c>
      <c r="X336" s="24">
        <f t="shared" si="129"/>
        <v>463.44</v>
      </c>
      <c r="Y336" s="24">
        <f t="shared" si="124"/>
        <v>1571.609</v>
      </c>
      <c r="Z336" s="24"/>
      <c r="AA336" s="9"/>
      <c r="AB336" s="9"/>
      <c r="AC336" s="9"/>
      <c r="AD336" s="127"/>
      <c r="AE336" s="9"/>
      <c r="AF336" s="9"/>
      <c r="AG336" s="9"/>
      <c r="AH336" s="9"/>
    </row>
    <row r="337" customFormat="1" ht="20" customHeight="1" spans="1:34">
      <c r="A337" s="23">
        <f t="shared" si="114"/>
        <v>334</v>
      </c>
      <c r="B337" s="39" t="s">
        <v>140</v>
      </c>
      <c r="C337" s="72" t="s">
        <v>795</v>
      </c>
      <c r="D337" s="26" t="s">
        <v>796</v>
      </c>
      <c r="E337" s="24">
        <v>3820</v>
      </c>
      <c r="F337" s="24">
        <v>3820</v>
      </c>
      <c r="G337" s="24">
        <v>3820</v>
      </c>
      <c r="H337" s="56">
        <v>5228.42</v>
      </c>
      <c r="I337" s="27"/>
      <c r="J337" s="27">
        <v>4180</v>
      </c>
      <c r="K337" s="34">
        <f t="shared" si="115"/>
        <v>68.76</v>
      </c>
      <c r="L337" s="35">
        <f t="shared" si="116"/>
        <v>611.2</v>
      </c>
      <c r="M337" s="24">
        <f t="shared" si="117"/>
        <v>26.74</v>
      </c>
      <c r="N337" s="27">
        <f t="shared" si="118"/>
        <v>418.27</v>
      </c>
      <c r="O337" s="27">
        <f t="shared" si="125"/>
        <v>0</v>
      </c>
      <c r="P337" s="27">
        <f t="shared" si="119"/>
        <v>209</v>
      </c>
      <c r="Q337" s="27">
        <f t="shared" si="126"/>
        <v>1333.97</v>
      </c>
      <c r="R337" s="24">
        <f t="shared" si="127"/>
        <v>0</v>
      </c>
      <c r="S337" s="24">
        <f t="shared" si="120"/>
        <v>305.6</v>
      </c>
      <c r="T337" s="24">
        <f t="shared" si="121"/>
        <v>11.46</v>
      </c>
      <c r="U337" s="27">
        <f t="shared" si="122"/>
        <v>104.57</v>
      </c>
      <c r="V337" s="27">
        <f t="shared" si="128"/>
        <v>0</v>
      </c>
      <c r="W337" s="27">
        <f t="shared" si="123"/>
        <v>209</v>
      </c>
      <c r="X337" s="24">
        <f t="shared" si="129"/>
        <v>630.63</v>
      </c>
      <c r="Y337" s="24">
        <f t="shared" si="124"/>
        <v>1964.6</v>
      </c>
      <c r="Z337" s="24"/>
      <c r="AA337" s="9"/>
      <c r="AB337" s="9"/>
      <c r="AC337" s="9"/>
      <c r="AD337" s="127"/>
      <c r="AE337" s="9"/>
      <c r="AF337" s="9"/>
      <c r="AG337" s="9"/>
      <c r="AH337" s="9"/>
    </row>
    <row r="338" s="9" customFormat="1" ht="20" customHeight="1" spans="1:30">
      <c r="A338" s="23">
        <f t="shared" si="114"/>
        <v>335</v>
      </c>
      <c r="B338" s="39" t="s">
        <v>657</v>
      </c>
      <c r="C338" s="73" t="s">
        <v>797</v>
      </c>
      <c r="D338" s="74" t="s">
        <v>798</v>
      </c>
      <c r="E338" s="24">
        <v>3245.4</v>
      </c>
      <c r="F338" s="24">
        <v>3245.4</v>
      </c>
      <c r="G338" s="24">
        <v>3245.4</v>
      </c>
      <c r="H338" s="56">
        <v>5228.42</v>
      </c>
      <c r="I338" s="27"/>
      <c r="J338" s="36">
        <v>1790</v>
      </c>
      <c r="K338" s="34">
        <f t="shared" si="115"/>
        <v>58.4172</v>
      </c>
      <c r="L338" s="35">
        <f t="shared" si="116"/>
        <v>519.264</v>
      </c>
      <c r="M338" s="24">
        <f t="shared" si="117"/>
        <v>22.7178</v>
      </c>
      <c r="N338" s="27">
        <f t="shared" si="118"/>
        <v>418.27</v>
      </c>
      <c r="O338" s="27">
        <f t="shared" si="125"/>
        <v>0</v>
      </c>
      <c r="P338" s="27">
        <f t="shared" si="119"/>
        <v>89.5</v>
      </c>
      <c r="Q338" s="27">
        <f t="shared" si="126"/>
        <v>1108.169</v>
      </c>
      <c r="R338" s="24">
        <f t="shared" si="127"/>
        <v>0</v>
      </c>
      <c r="S338" s="24">
        <f t="shared" si="120"/>
        <v>259.63</v>
      </c>
      <c r="T338" s="24">
        <f t="shared" si="121"/>
        <v>9.74</v>
      </c>
      <c r="U338" s="27">
        <f t="shared" si="122"/>
        <v>104.57</v>
      </c>
      <c r="V338" s="27">
        <f t="shared" si="128"/>
        <v>0</v>
      </c>
      <c r="W338" s="27">
        <f t="shared" si="123"/>
        <v>89.5</v>
      </c>
      <c r="X338" s="24">
        <f t="shared" si="129"/>
        <v>463.44</v>
      </c>
      <c r="Y338" s="24">
        <f t="shared" si="124"/>
        <v>1571.609</v>
      </c>
      <c r="Z338" s="24"/>
      <c r="AD338" s="127"/>
    </row>
    <row r="339" s="9" customFormat="1" ht="20" customHeight="1" spans="1:30">
      <c r="A339" s="23">
        <f t="shared" si="114"/>
        <v>336</v>
      </c>
      <c r="B339" s="39" t="s">
        <v>76</v>
      </c>
      <c r="C339" s="73" t="s">
        <v>799</v>
      </c>
      <c r="D339" s="272" t="s">
        <v>800</v>
      </c>
      <c r="E339" s="77">
        <v>3245.4</v>
      </c>
      <c r="F339" s="77">
        <v>3245.4</v>
      </c>
      <c r="G339" s="77">
        <v>3245.4</v>
      </c>
      <c r="H339" s="78">
        <v>5228.42</v>
      </c>
      <c r="I339" s="59"/>
      <c r="J339" s="36">
        <v>3180</v>
      </c>
      <c r="K339" s="34">
        <f t="shared" si="115"/>
        <v>58.4172</v>
      </c>
      <c r="L339" s="35">
        <f t="shared" si="116"/>
        <v>519.264</v>
      </c>
      <c r="M339" s="24">
        <f t="shared" si="117"/>
        <v>22.7178</v>
      </c>
      <c r="N339" s="27">
        <f t="shared" si="118"/>
        <v>418.27</v>
      </c>
      <c r="O339" s="27">
        <f t="shared" si="125"/>
        <v>0</v>
      </c>
      <c r="P339" s="27">
        <f t="shared" si="119"/>
        <v>159</v>
      </c>
      <c r="Q339" s="27">
        <f t="shared" si="126"/>
        <v>1177.669</v>
      </c>
      <c r="R339" s="24">
        <f t="shared" si="127"/>
        <v>0</v>
      </c>
      <c r="S339" s="24">
        <f t="shared" si="120"/>
        <v>259.63</v>
      </c>
      <c r="T339" s="24">
        <f t="shared" si="121"/>
        <v>9.74</v>
      </c>
      <c r="U339" s="27">
        <f t="shared" si="122"/>
        <v>104.57</v>
      </c>
      <c r="V339" s="27">
        <f t="shared" si="128"/>
        <v>0</v>
      </c>
      <c r="W339" s="27">
        <f t="shared" si="123"/>
        <v>159</v>
      </c>
      <c r="X339" s="24">
        <f t="shared" si="129"/>
        <v>532.94</v>
      </c>
      <c r="Y339" s="24">
        <f t="shared" si="124"/>
        <v>1710.609</v>
      </c>
      <c r="Z339" s="24"/>
      <c r="AD339" s="127"/>
    </row>
    <row r="340" s="9" customFormat="1" ht="20" customHeight="1" spans="1:30">
      <c r="A340" s="23">
        <f t="shared" si="114"/>
        <v>337</v>
      </c>
      <c r="B340" s="39" t="s">
        <v>711</v>
      </c>
      <c r="C340" s="29" t="s">
        <v>801</v>
      </c>
      <c r="D340" s="74" t="s">
        <v>802</v>
      </c>
      <c r="E340" s="77">
        <v>3245.4</v>
      </c>
      <c r="F340" s="77">
        <v>3245.4</v>
      </c>
      <c r="G340" s="77">
        <v>3245.4</v>
      </c>
      <c r="H340" s="78">
        <v>5228.42</v>
      </c>
      <c r="I340" s="59"/>
      <c r="J340" s="36">
        <v>1790</v>
      </c>
      <c r="K340" s="34">
        <f t="shared" si="115"/>
        <v>58.4172</v>
      </c>
      <c r="L340" s="35">
        <f t="shared" si="116"/>
        <v>519.264</v>
      </c>
      <c r="M340" s="24">
        <f t="shared" si="117"/>
        <v>22.7178</v>
      </c>
      <c r="N340" s="27">
        <f t="shared" si="118"/>
        <v>418.27</v>
      </c>
      <c r="O340" s="27">
        <f t="shared" si="125"/>
        <v>0</v>
      </c>
      <c r="P340" s="27">
        <f t="shared" si="119"/>
        <v>89.5</v>
      </c>
      <c r="Q340" s="27">
        <f t="shared" si="126"/>
        <v>1108.169</v>
      </c>
      <c r="R340" s="24">
        <f t="shared" si="127"/>
        <v>0</v>
      </c>
      <c r="S340" s="24">
        <f t="shared" si="120"/>
        <v>259.63</v>
      </c>
      <c r="T340" s="24">
        <f t="shared" si="121"/>
        <v>9.74</v>
      </c>
      <c r="U340" s="27">
        <f t="shared" si="122"/>
        <v>104.57</v>
      </c>
      <c r="V340" s="27">
        <f t="shared" si="128"/>
        <v>0</v>
      </c>
      <c r="W340" s="27">
        <f t="shared" si="123"/>
        <v>89.5</v>
      </c>
      <c r="X340" s="24">
        <f t="shared" si="129"/>
        <v>463.44</v>
      </c>
      <c r="Y340" s="24">
        <f t="shared" si="124"/>
        <v>1571.609</v>
      </c>
      <c r="Z340" s="24"/>
      <c r="AD340" s="127"/>
    </row>
    <row r="341" s="9" customFormat="1" ht="20" customHeight="1" spans="1:30">
      <c r="A341" s="23">
        <f t="shared" si="114"/>
        <v>338</v>
      </c>
      <c r="B341" s="39" t="s">
        <v>657</v>
      </c>
      <c r="C341" s="29" t="s">
        <v>803</v>
      </c>
      <c r="D341" s="74" t="s">
        <v>804</v>
      </c>
      <c r="E341" s="77">
        <v>3245.4</v>
      </c>
      <c r="F341" s="77">
        <v>3245.4</v>
      </c>
      <c r="G341" s="24">
        <v>3245.4</v>
      </c>
      <c r="H341" s="78">
        <v>5228.42</v>
      </c>
      <c r="I341" s="59"/>
      <c r="J341" s="36">
        <v>1790</v>
      </c>
      <c r="K341" s="34">
        <f t="shared" si="115"/>
        <v>58.4172</v>
      </c>
      <c r="L341" s="35">
        <f t="shared" si="116"/>
        <v>519.264</v>
      </c>
      <c r="M341" s="24">
        <f t="shared" si="117"/>
        <v>22.7178</v>
      </c>
      <c r="N341" s="27">
        <f t="shared" si="118"/>
        <v>418.27</v>
      </c>
      <c r="O341" s="27">
        <f t="shared" si="125"/>
        <v>0</v>
      </c>
      <c r="P341" s="27">
        <f t="shared" si="119"/>
        <v>89.5</v>
      </c>
      <c r="Q341" s="27">
        <f t="shared" si="126"/>
        <v>1108.169</v>
      </c>
      <c r="R341" s="24">
        <f t="shared" si="127"/>
        <v>0</v>
      </c>
      <c r="S341" s="24">
        <f t="shared" si="120"/>
        <v>259.63</v>
      </c>
      <c r="T341" s="24">
        <f t="shared" si="121"/>
        <v>9.74</v>
      </c>
      <c r="U341" s="27">
        <f t="shared" si="122"/>
        <v>104.57</v>
      </c>
      <c r="V341" s="27">
        <f t="shared" si="128"/>
        <v>0</v>
      </c>
      <c r="W341" s="27">
        <f t="shared" si="123"/>
        <v>89.5</v>
      </c>
      <c r="X341" s="24">
        <f t="shared" si="129"/>
        <v>463.44</v>
      </c>
      <c r="Y341" s="24">
        <f t="shared" si="124"/>
        <v>1571.609</v>
      </c>
      <c r="Z341" s="24"/>
      <c r="AD341" s="127"/>
    </row>
    <row r="342" s="9" customFormat="1" ht="20" customHeight="1" spans="1:30">
      <c r="A342" s="23">
        <f t="shared" si="114"/>
        <v>339</v>
      </c>
      <c r="B342" s="39" t="s">
        <v>657</v>
      </c>
      <c r="C342" s="29" t="s">
        <v>805</v>
      </c>
      <c r="D342" s="74" t="s">
        <v>806</v>
      </c>
      <c r="E342" s="77">
        <v>3245.4</v>
      </c>
      <c r="F342" s="77">
        <v>3245.4</v>
      </c>
      <c r="G342" s="77">
        <v>3245.4</v>
      </c>
      <c r="H342" s="78">
        <v>5228.42</v>
      </c>
      <c r="I342" s="59"/>
      <c r="J342" s="36">
        <v>1790</v>
      </c>
      <c r="K342" s="34">
        <f t="shared" si="115"/>
        <v>58.4172</v>
      </c>
      <c r="L342" s="35">
        <f t="shared" si="116"/>
        <v>519.264</v>
      </c>
      <c r="M342" s="24">
        <f t="shared" si="117"/>
        <v>22.7178</v>
      </c>
      <c r="N342" s="27">
        <f t="shared" si="118"/>
        <v>418.27</v>
      </c>
      <c r="O342" s="27">
        <f t="shared" si="125"/>
        <v>0</v>
      </c>
      <c r="P342" s="27">
        <f t="shared" si="119"/>
        <v>89.5</v>
      </c>
      <c r="Q342" s="27">
        <f t="shared" si="126"/>
        <v>1108.169</v>
      </c>
      <c r="R342" s="24">
        <f t="shared" si="127"/>
        <v>0</v>
      </c>
      <c r="S342" s="24">
        <f t="shared" si="120"/>
        <v>259.63</v>
      </c>
      <c r="T342" s="24">
        <f t="shared" si="121"/>
        <v>9.74</v>
      </c>
      <c r="U342" s="27">
        <f t="shared" si="122"/>
        <v>104.57</v>
      </c>
      <c r="V342" s="27">
        <f t="shared" si="128"/>
        <v>0</v>
      </c>
      <c r="W342" s="27">
        <f t="shared" si="123"/>
        <v>89.5</v>
      </c>
      <c r="X342" s="24">
        <f t="shared" si="129"/>
        <v>463.44</v>
      </c>
      <c r="Y342" s="24">
        <f t="shared" si="124"/>
        <v>1571.609</v>
      </c>
      <c r="Z342" s="24"/>
      <c r="AD342" s="127"/>
    </row>
    <row r="343" s="9" customFormat="1" ht="20" customHeight="1" spans="1:30">
      <c r="A343" s="23">
        <f t="shared" si="114"/>
        <v>340</v>
      </c>
      <c r="B343" s="39" t="s">
        <v>118</v>
      </c>
      <c r="C343" s="75" t="s">
        <v>809</v>
      </c>
      <c r="D343" s="76" t="s">
        <v>810</v>
      </c>
      <c r="E343" s="77">
        <v>3245.4</v>
      </c>
      <c r="F343" s="77">
        <v>3245.5</v>
      </c>
      <c r="G343" s="77">
        <v>3245.4</v>
      </c>
      <c r="H343" s="78">
        <v>5228.42</v>
      </c>
      <c r="I343" s="59"/>
      <c r="J343" s="27">
        <v>0</v>
      </c>
      <c r="K343" s="34">
        <f t="shared" si="115"/>
        <v>58.4172</v>
      </c>
      <c r="L343" s="35">
        <f t="shared" si="116"/>
        <v>519.28</v>
      </c>
      <c r="M343" s="24">
        <f t="shared" si="117"/>
        <v>22.7178</v>
      </c>
      <c r="N343" s="27">
        <f t="shared" si="118"/>
        <v>418.27</v>
      </c>
      <c r="O343" s="27">
        <f t="shared" si="125"/>
        <v>0</v>
      </c>
      <c r="P343" s="27">
        <f t="shared" si="119"/>
        <v>0</v>
      </c>
      <c r="Q343" s="27">
        <f t="shared" si="126"/>
        <v>1018.685</v>
      </c>
      <c r="R343" s="24">
        <f t="shared" si="127"/>
        <v>0</v>
      </c>
      <c r="S343" s="24">
        <f t="shared" si="120"/>
        <v>259.64</v>
      </c>
      <c r="T343" s="24">
        <f t="shared" si="121"/>
        <v>9.74</v>
      </c>
      <c r="U343" s="27">
        <f t="shared" si="122"/>
        <v>104.57</v>
      </c>
      <c r="V343" s="27">
        <f t="shared" si="128"/>
        <v>0</v>
      </c>
      <c r="W343" s="27">
        <f t="shared" si="123"/>
        <v>0</v>
      </c>
      <c r="X343" s="24">
        <f t="shared" si="129"/>
        <v>373.95</v>
      </c>
      <c r="Y343" s="24">
        <f t="shared" si="124"/>
        <v>1392.635</v>
      </c>
      <c r="Z343" s="24"/>
      <c r="AD343" s="127"/>
    </row>
    <row r="344" s="9" customFormat="1" ht="20" customHeight="1" spans="1:30">
      <c r="A344" s="23">
        <f t="shared" si="114"/>
        <v>341</v>
      </c>
      <c r="B344" s="39" t="s">
        <v>118</v>
      </c>
      <c r="C344" s="75" t="s">
        <v>811</v>
      </c>
      <c r="D344" s="76" t="s">
        <v>812</v>
      </c>
      <c r="E344" s="77">
        <v>3245.4</v>
      </c>
      <c r="F344" s="77">
        <v>3245.5</v>
      </c>
      <c r="G344" s="77">
        <v>3245.4</v>
      </c>
      <c r="H344" s="78">
        <v>5228.42</v>
      </c>
      <c r="I344" s="59"/>
      <c r="J344" s="27">
        <v>0</v>
      </c>
      <c r="K344" s="34">
        <f t="shared" si="115"/>
        <v>58.4172</v>
      </c>
      <c r="L344" s="35">
        <f t="shared" si="116"/>
        <v>519.28</v>
      </c>
      <c r="M344" s="24">
        <f t="shared" si="117"/>
        <v>22.7178</v>
      </c>
      <c r="N344" s="27">
        <f t="shared" si="118"/>
        <v>418.27</v>
      </c>
      <c r="O344" s="27">
        <f t="shared" si="125"/>
        <v>0</v>
      </c>
      <c r="P344" s="27">
        <f t="shared" si="119"/>
        <v>0</v>
      </c>
      <c r="Q344" s="27">
        <f t="shared" si="126"/>
        <v>1018.685</v>
      </c>
      <c r="R344" s="24">
        <f t="shared" si="127"/>
        <v>0</v>
      </c>
      <c r="S344" s="24">
        <f t="shared" si="120"/>
        <v>259.64</v>
      </c>
      <c r="T344" s="24">
        <f t="shared" si="121"/>
        <v>9.74</v>
      </c>
      <c r="U344" s="27">
        <f t="shared" si="122"/>
        <v>104.57</v>
      </c>
      <c r="V344" s="27">
        <f t="shared" si="128"/>
        <v>0</v>
      </c>
      <c r="W344" s="27">
        <f t="shared" si="123"/>
        <v>0</v>
      </c>
      <c r="X344" s="24">
        <f t="shared" si="129"/>
        <v>373.95</v>
      </c>
      <c r="Y344" s="24">
        <f t="shared" si="124"/>
        <v>1392.635</v>
      </c>
      <c r="Z344" s="24"/>
      <c r="AD344" s="127"/>
    </row>
    <row r="345" s="9" customFormat="1" ht="20" customHeight="1" spans="1:30">
      <c r="A345" s="23">
        <f t="shared" si="114"/>
        <v>342</v>
      </c>
      <c r="B345" s="39" t="s">
        <v>118</v>
      </c>
      <c r="C345" s="75" t="s">
        <v>813</v>
      </c>
      <c r="D345" s="76" t="s">
        <v>814</v>
      </c>
      <c r="E345" s="77">
        <v>3245.4</v>
      </c>
      <c r="F345" s="77">
        <v>3245.5</v>
      </c>
      <c r="G345" s="77">
        <v>3245.4</v>
      </c>
      <c r="H345" s="78">
        <v>5228.42</v>
      </c>
      <c r="I345" s="59"/>
      <c r="J345" s="27">
        <v>0</v>
      </c>
      <c r="K345" s="34">
        <f t="shared" si="115"/>
        <v>58.4172</v>
      </c>
      <c r="L345" s="35">
        <f t="shared" si="116"/>
        <v>519.28</v>
      </c>
      <c r="M345" s="24">
        <f t="shared" si="117"/>
        <v>22.7178</v>
      </c>
      <c r="N345" s="27">
        <f t="shared" si="118"/>
        <v>418.27</v>
      </c>
      <c r="O345" s="27">
        <f t="shared" si="125"/>
        <v>0</v>
      </c>
      <c r="P345" s="27">
        <f t="shared" si="119"/>
        <v>0</v>
      </c>
      <c r="Q345" s="27">
        <f t="shared" si="126"/>
        <v>1018.685</v>
      </c>
      <c r="R345" s="24">
        <f t="shared" si="127"/>
        <v>0</v>
      </c>
      <c r="S345" s="24">
        <f t="shared" si="120"/>
        <v>259.64</v>
      </c>
      <c r="T345" s="24">
        <f t="shared" si="121"/>
        <v>9.74</v>
      </c>
      <c r="U345" s="27">
        <f t="shared" si="122"/>
        <v>104.57</v>
      </c>
      <c r="V345" s="27">
        <f t="shared" si="128"/>
        <v>0</v>
      </c>
      <c r="W345" s="27">
        <f t="shared" si="123"/>
        <v>0</v>
      </c>
      <c r="X345" s="24">
        <f t="shared" si="129"/>
        <v>373.95</v>
      </c>
      <c r="Y345" s="24">
        <f t="shared" si="124"/>
        <v>1392.635</v>
      </c>
      <c r="Z345" s="24"/>
      <c r="AD345" s="127"/>
    </row>
    <row r="346" s="9" customFormat="1" ht="20" customHeight="1" spans="1:30">
      <c r="A346" s="23">
        <f t="shared" si="114"/>
        <v>343</v>
      </c>
      <c r="B346" s="39" t="s">
        <v>143</v>
      </c>
      <c r="C346" s="29" t="s">
        <v>815</v>
      </c>
      <c r="D346" s="268" t="s">
        <v>816</v>
      </c>
      <c r="E346" s="77">
        <v>3245.4</v>
      </c>
      <c r="F346" s="77">
        <v>3245.5</v>
      </c>
      <c r="G346" s="77">
        <v>3245.4</v>
      </c>
      <c r="H346" s="78">
        <v>5228.42</v>
      </c>
      <c r="I346" s="59"/>
      <c r="J346" s="27">
        <v>0</v>
      </c>
      <c r="K346" s="34">
        <f t="shared" si="115"/>
        <v>58.4172</v>
      </c>
      <c r="L346" s="35">
        <f t="shared" si="116"/>
        <v>519.28</v>
      </c>
      <c r="M346" s="24">
        <f t="shared" si="117"/>
        <v>22.7178</v>
      </c>
      <c r="N346" s="27">
        <f t="shared" si="118"/>
        <v>418.27</v>
      </c>
      <c r="O346" s="27">
        <f t="shared" si="125"/>
        <v>0</v>
      </c>
      <c r="P346" s="27">
        <f t="shared" si="119"/>
        <v>0</v>
      </c>
      <c r="Q346" s="27">
        <f t="shared" si="126"/>
        <v>1018.685</v>
      </c>
      <c r="R346" s="24">
        <f t="shared" si="127"/>
        <v>0</v>
      </c>
      <c r="S346" s="24">
        <f t="shared" si="120"/>
        <v>259.64</v>
      </c>
      <c r="T346" s="24">
        <f t="shared" si="121"/>
        <v>9.74</v>
      </c>
      <c r="U346" s="27">
        <f t="shared" si="122"/>
        <v>104.57</v>
      </c>
      <c r="V346" s="27">
        <f t="shared" si="128"/>
        <v>0</v>
      </c>
      <c r="W346" s="27">
        <f t="shared" si="123"/>
        <v>0</v>
      </c>
      <c r="X346" s="24">
        <f t="shared" si="129"/>
        <v>373.95</v>
      </c>
      <c r="Y346" s="24">
        <f t="shared" si="124"/>
        <v>1392.635</v>
      </c>
      <c r="Z346" s="24"/>
      <c r="AD346" s="127"/>
    </row>
    <row r="347" s="9" customFormat="1" ht="20" customHeight="1" spans="1:30">
      <c r="A347" s="23">
        <f t="shared" si="114"/>
        <v>344</v>
      </c>
      <c r="B347" s="39" t="s">
        <v>143</v>
      </c>
      <c r="C347" s="29" t="s">
        <v>817</v>
      </c>
      <c r="D347" s="268" t="s">
        <v>818</v>
      </c>
      <c r="E347" s="77">
        <v>3245.4</v>
      </c>
      <c r="F347" s="77">
        <v>3245.5</v>
      </c>
      <c r="G347" s="77">
        <v>3245.4</v>
      </c>
      <c r="H347" s="78">
        <v>5228.42</v>
      </c>
      <c r="I347" s="59"/>
      <c r="J347" s="27">
        <v>0</v>
      </c>
      <c r="K347" s="34">
        <f t="shared" si="115"/>
        <v>58.4172</v>
      </c>
      <c r="L347" s="35">
        <f t="shared" si="116"/>
        <v>519.28</v>
      </c>
      <c r="M347" s="24">
        <f t="shared" si="117"/>
        <v>22.7178</v>
      </c>
      <c r="N347" s="27">
        <f t="shared" si="118"/>
        <v>418.27</v>
      </c>
      <c r="O347" s="27">
        <f t="shared" si="125"/>
        <v>0</v>
      </c>
      <c r="P347" s="27">
        <f t="shared" si="119"/>
        <v>0</v>
      </c>
      <c r="Q347" s="27">
        <f t="shared" si="126"/>
        <v>1018.685</v>
      </c>
      <c r="R347" s="24">
        <f t="shared" si="127"/>
        <v>0</v>
      </c>
      <c r="S347" s="24">
        <f t="shared" si="120"/>
        <v>259.64</v>
      </c>
      <c r="T347" s="24">
        <f t="shared" si="121"/>
        <v>9.74</v>
      </c>
      <c r="U347" s="27">
        <f t="shared" si="122"/>
        <v>104.57</v>
      </c>
      <c r="V347" s="27">
        <f t="shared" si="128"/>
        <v>0</v>
      </c>
      <c r="W347" s="27">
        <f t="shared" si="123"/>
        <v>0</v>
      </c>
      <c r="X347" s="24">
        <f t="shared" si="129"/>
        <v>373.95</v>
      </c>
      <c r="Y347" s="24">
        <f t="shared" si="124"/>
        <v>1392.635</v>
      </c>
      <c r="Z347" s="24"/>
      <c r="AD347" s="127"/>
    </row>
    <row r="348" s="9" customFormat="1" ht="20" customHeight="1" spans="1:30">
      <c r="A348" s="23">
        <f t="shared" si="114"/>
        <v>345</v>
      </c>
      <c r="B348" s="39" t="s">
        <v>143</v>
      </c>
      <c r="C348" s="29" t="s">
        <v>819</v>
      </c>
      <c r="D348" s="28" t="s">
        <v>820</v>
      </c>
      <c r="E348" s="77">
        <v>3245.4</v>
      </c>
      <c r="F348" s="77">
        <v>3245.5</v>
      </c>
      <c r="G348" s="77">
        <v>3245.4</v>
      </c>
      <c r="H348" s="78">
        <v>5228.42</v>
      </c>
      <c r="I348" s="59"/>
      <c r="J348" s="27">
        <v>0</v>
      </c>
      <c r="K348" s="34">
        <f t="shared" si="115"/>
        <v>58.4172</v>
      </c>
      <c r="L348" s="35">
        <f t="shared" si="116"/>
        <v>519.28</v>
      </c>
      <c r="M348" s="24">
        <f t="shared" si="117"/>
        <v>22.7178</v>
      </c>
      <c r="N348" s="27">
        <f t="shared" si="118"/>
        <v>418.27</v>
      </c>
      <c r="O348" s="27">
        <f t="shared" si="125"/>
        <v>0</v>
      </c>
      <c r="P348" s="27">
        <f t="shared" si="119"/>
        <v>0</v>
      </c>
      <c r="Q348" s="27">
        <f t="shared" si="126"/>
        <v>1018.685</v>
      </c>
      <c r="R348" s="24">
        <f t="shared" si="127"/>
        <v>0</v>
      </c>
      <c r="S348" s="24">
        <f t="shared" si="120"/>
        <v>259.64</v>
      </c>
      <c r="T348" s="24">
        <f t="shared" si="121"/>
        <v>9.74</v>
      </c>
      <c r="U348" s="27">
        <f t="shared" si="122"/>
        <v>104.57</v>
      </c>
      <c r="V348" s="27">
        <f t="shared" si="128"/>
        <v>0</v>
      </c>
      <c r="W348" s="27">
        <f t="shared" si="123"/>
        <v>0</v>
      </c>
      <c r="X348" s="24">
        <f t="shared" si="129"/>
        <v>373.95</v>
      </c>
      <c r="Y348" s="24">
        <f t="shared" si="124"/>
        <v>1392.635</v>
      </c>
      <c r="Z348" s="24"/>
      <c r="AD348" s="127"/>
    </row>
    <row r="349" s="9" customFormat="1" ht="20" customHeight="1" spans="1:30">
      <c r="A349" s="23">
        <f t="shared" si="114"/>
        <v>346</v>
      </c>
      <c r="B349" s="39" t="s">
        <v>118</v>
      </c>
      <c r="C349" s="29" t="s">
        <v>821</v>
      </c>
      <c r="D349" s="268" t="s">
        <v>822</v>
      </c>
      <c r="E349" s="77">
        <v>3245.4</v>
      </c>
      <c r="F349" s="77">
        <v>3245.5</v>
      </c>
      <c r="G349" s="77">
        <v>3245.4</v>
      </c>
      <c r="H349" s="78">
        <v>5228.42</v>
      </c>
      <c r="I349" s="59"/>
      <c r="J349" s="27">
        <v>0</v>
      </c>
      <c r="K349" s="34">
        <f t="shared" si="115"/>
        <v>58.4172</v>
      </c>
      <c r="L349" s="35">
        <f t="shared" si="116"/>
        <v>519.28</v>
      </c>
      <c r="M349" s="24">
        <f t="shared" si="117"/>
        <v>22.7178</v>
      </c>
      <c r="N349" s="27">
        <f t="shared" si="118"/>
        <v>418.27</v>
      </c>
      <c r="O349" s="27">
        <f t="shared" si="125"/>
        <v>0</v>
      </c>
      <c r="P349" s="27">
        <f t="shared" si="119"/>
        <v>0</v>
      </c>
      <c r="Q349" s="27">
        <f t="shared" si="126"/>
        <v>1018.685</v>
      </c>
      <c r="R349" s="24">
        <f t="shared" si="127"/>
        <v>0</v>
      </c>
      <c r="S349" s="24">
        <f t="shared" si="120"/>
        <v>259.64</v>
      </c>
      <c r="T349" s="24">
        <f t="shared" si="121"/>
        <v>9.74</v>
      </c>
      <c r="U349" s="27">
        <f t="shared" si="122"/>
        <v>104.57</v>
      </c>
      <c r="V349" s="27">
        <f t="shared" si="128"/>
        <v>0</v>
      </c>
      <c r="W349" s="27">
        <f t="shared" si="123"/>
        <v>0</v>
      </c>
      <c r="X349" s="24">
        <f t="shared" si="129"/>
        <v>373.95</v>
      </c>
      <c r="Y349" s="24">
        <f t="shared" si="124"/>
        <v>1392.635</v>
      </c>
      <c r="Z349" s="24"/>
      <c r="AD349" s="127"/>
    </row>
    <row r="350" s="9" customFormat="1" ht="20" customHeight="1" spans="1:30">
      <c r="A350" s="23">
        <f t="shared" si="114"/>
        <v>347</v>
      </c>
      <c r="B350" s="39" t="s">
        <v>140</v>
      </c>
      <c r="C350" s="29" t="s">
        <v>823</v>
      </c>
      <c r="D350" s="28" t="s">
        <v>824</v>
      </c>
      <c r="E350" s="77">
        <v>3245.4</v>
      </c>
      <c r="F350" s="77">
        <v>3245.5</v>
      </c>
      <c r="G350" s="77">
        <v>3245.4</v>
      </c>
      <c r="H350" s="78">
        <v>5228.42</v>
      </c>
      <c r="I350" s="59"/>
      <c r="J350" s="27">
        <v>0</v>
      </c>
      <c r="K350" s="34">
        <f t="shared" si="115"/>
        <v>58.4172</v>
      </c>
      <c r="L350" s="35">
        <f t="shared" si="116"/>
        <v>519.28</v>
      </c>
      <c r="M350" s="24">
        <f t="shared" si="117"/>
        <v>22.7178</v>
      </c>
      <c r="N350" s="27">
        <f t="shared" si="118"/>
        <v>418.27</v>
      </c>
      <c r="O350" s="27">
        <f t="shared" si="125"/>
        <v>0</v>
      </c>
      <c r="P350" s="27">
        <f t="shared" si="119"/>
        <v>0</v>
      </c>
      <c r="Q350" s="27">
        <f t="shared" si="126"/>
        <v>1018.685</v>
      </c>
      <c r="R350" s="24">
        <f t="shared" si="127"/>
        <v>0</v>
      </c>
      <c r="S350" s="24">
        <f t="shared" si="120"/>
        <v>259.64</v>
      </c>
      <c r="T350" s="24">
        <f t="shared" si="121"/>
        <v>9.74</v>
      </c>
      <c r="U350" s="27">
        <f t="shared" si="122"/>
        <v>104.57</v>
      </c>
      <c r="V350" s="27">
        <f t="shared" si="128"/>
        <v>0</v>
      </c>
      <c r="W350" s="27">
        <f t="shared" si="123"/>
        <v>0</v>
      </c>
      <c r="X350" s="24">
        <f t="shared" si="129"/>
        <v>373.95</v>
      </c>
      <c r="Y350" s="24">
        <f t="shared" si="124"/>
        <v>1392.635</v>
      </c>
      <c r="Z350" s="24"/>
      <c r="AD350" s="127"/>
    </row>
    <row r="351" s="9" customFormat="1" ht="20" customHeight="1" spans="1:30">
      <c r="A351" s="23">
        <f t="shared" si="114"/>
        <v>348</v>
      </c>
      <c r="B351" s="39" t="s">
        <v>140</v>
      </c>
      <c r="C351" s="29" t="s">
        <v>825</v>
      </c>
      <c r="D351" s="28" t="s">
        <v>826</v>
      </c>
      <c r="E351" s="77">
        <v>3245.4</v>
      </c>
      <c r="F351" s="77">
        <v>3245.5</v>
      </c>
      <c r="G351" s="77">
        <v>3245.4</v>
      </c>
      <c r="H351" s="78">
        <v>5228.42</v>
      </c>
      <c r="I351" s="59"/>
      <c r="J351" s="27">
        <v>0</v>
      </c>
      <c r="K351" s="34">
        <f t="shared" si="115"/>
        <v>58.4172</v>
      </c>
      <c r="L351" s="35">
        <f t="shared" si="116"/>
        <v>519.28</v>
      </c>
      <c r="M351" s="24">
        <f t="shared" si="117"/>
        <v>22.7178</v>
      </c>
      <c r="N351" s="27">
        <f t="shared" si="118"/>
        <v>418.27</v>
      </c>
      <c r="O351" s="27">
        <f t="shared" si="125"/>
        <v>0</v>
      </c>
      <c r="P351" s="27">
        <f t="shared" si="119"/>
        <v>0</v>
      </c>
      <c r="Q351" s="27">
        <f t="shared" si="126"/>
        <v>1018.685</v>
      </c>
      <c r="R351" s="24">
        <f t="shared" si="127"/>
        <v>0</v>
      </c>
      <c r="S351" s="24">
        <f t="shared" si="120"/>
        <v>259.64</v>
      </c>
      <c r="T351" s="24">
        <f t="shared" si="121"/>
        <v>9.74</v>
      </c>
      <c r="U351" s="27">
        <f t="shared" si="122"/>
        <v>104.57</v>
      </c>
      <c r="V351" s="27">
        <f t="shared" si="128"/>
        <v>0</v>
      </c>
      <c r="W351" s="27">
        <f t="shared" si="123"/>
        <v>0</v>
      </c>
      <c r="X351" s="24">
        <f t="shared" si="129"/>
        <v>373.95</v>
      </c>
      <c r="Y351" s="24">
        <f t="shared" si="124"/>
        <v>1392.635</v>
      </c>
      <c r="Z351" s="24"/>
      <c r="AD351" s="127"/>
    </row>
    <row r="352" s="9" customFormat="1" ht="20" customHeight="1" spans="1:30">
      <c r="A352" s="23">
        <f t="shared" si="114"/>
        <v>349</v>
      </c>
      <c r="B352" s="39" t="s">
        <v>140</v>
      </c>
      <c r="C352" s="79" t="s">
        <v>827</v>
      </c>
      <c r="D352" s="212" t="s">
        <v>828</v>
      </c>
      <c r="E352" s="77">
        <v>3245.4</v>
      </c>
      <c r="F352" s="77">
        <v>3245.5</v>
      </c>
      <c r="G352" s="77">
        <v>3245.4</v>
      </c>
      <c r="H352" s="78">
        <v>5228.42</v>
      </c>
      <c r="I352" s="59"/>
      <c r="J352" s="27">
        <v>0</v>
      </c>
      <c r="K352" s="34">
        <f t="shared" si="115"/>
        <v>58.4172</v>
      </c>
      <c r="L352" s="35">
        <f t="shared" si="116"/>
        <v>519.28</v>
      </c>
      <c r="M352" s="24">
        <f t="shared" si="117"/>
        <v>22.7178</v>
      </c>
      <c r="N352" s="27">
        <f t="shared" si="118"/>
        <v>418.27</v>
      </c>
      <c r="O352" s="27">
        <f t="shared" si="125"/>
        <v>0</v>
      </c>
      <c r="P352" s="27">
        <f t="shared" si="119"/>
        <v>0</v>
      </c>
      <c r="Q352" s="27">
        <f t="shared" si="126"/>
        <v>1018.685</v>
      </c>
      <c r="R352" s="24">
        <f t="shared" si="127"/>
        <v>0</v>
      </c>
      <c r="S352" s="24">
        <f t="shared" si="120"/>
        <v>259.64</v>
      </c>
      <c r="T352" s="24">
        <f t="shared" si="121"/>
        <v>9.74</v>
      </c>
      <c r="U352" s="27">
        <f t="shared" si="122"/>
        <v>104.57</v>
      </c>
      <c r="V352" s="27">
        <f t="shared" si="128"/>
        <v>0</v>
      </c>
      <c r="W352" s="27">
        <f t="shared" si="123"/>
        <v>0</v>
      </c>
      <c r="X352" s="24">
        <f t="shared" si="129"/>
        <v>373.95</v>
      </c>
      <c r="Y352" s="24">
        <f t="shared" si="124"/>
        <v>1392.635</v>
      </c>
      <c r="Z352" s="24"/>
      <c r="AD352" s="127"/>
    </row>
    <row r="353" s="9" customFormat="1" ht="20" customHeight="1" spans="1:30">
      <c r="A353" s="23">
        <f t="shared" si="114"/>
        <v>350</v>
      </c>
      <c r="B353" s="39" t="s">
        <v>140</v>
      </c>
      <c r="C353" s="29" t="s">
        <v>829</v>
      </c>
      <c r="D353" s="28" t="s">
        <v>830</v>
      </c>
      <c r="E353" s="77">
        <v>3245.4</v>
      </c>
      <c r="F353" s="77">
        <v>3245.5</v>
      </c>
      <c r="G353" s="93">
        <v>3245.4</v>
      </c>
      <c r="H353" s="78">
        <v>5228.42</v>
      </c>
      <c r="I353" s="59"/>
      <c r="J353" s="27">
        <v>0</v>
      </c>
      <c r="K353" s="34">
        <f t="shared" si="115"/>
        <v>58.4172</v>
      </c>
      <c r="L353" s="35">
        <f t="shared" si="116"/>
        <v>519.28</v>
      </c>
      <c r="M353" s="24">
        <f t="shared" si="117"/>
        <v>22.7178</v>
      </c>
      <c r="N353" s="27">
        <f t="shared" si="118"/>
        <v>418.27</v>
      </c>
      <c r="O353" s="27">
        <f t="shared" si="125"/>
        <v>0</v>
      </c>
      <c r="P353" s="27">
        <f t="shared" si="119"/>
        <v>0</v>
      </c>
      <c r="Q353" s="27">
        <f t="shared" si="126"/>
        <v>1018.685</v>
      </c>
      <c r="R353" s="24">
        <f t="shared" si="127"/>
        <v>0</v>
      </c>
      <c r="S353" s="24">
        <f t="shared" si="120"/>
        <v>259.64</v>
      </c>
      <c r="T353" s="24">
        <f t="shared" si="121"/>
        <v>9.74</v>
      </c>
      <c r="U353" s="27">
        <f t="shared" si="122"/>
        <v>104.57</v>
      </c>
      <c r="V353" s="27">
        <f t="shared" si="128"/>
        <v>0</v>
      </c>
      <c r="W353" s="27">
        <f t="shared" si="123"/>
        <v>0</v>
      </c>
      <c r="X353" s="24">
        <f t="shared" si="129"/>
        <v>373.95</v>
      </c>
      <c r="Y353" s="24">
        <f t="shared" si="124"/>
        <v>1392.635</v>
      </c>
      <c r="Z353" s="24"/>
      <c r="AD353" s="127"/>
    </row>
    <row r="354" s="11" customFormat="1" ht="20" customHeight="1" spans="1:30">
      <c r="A354" s="157">
        <f t="shared" si="114"/>
        <v>351</v>
      </c>
      <c r="B354" s="39" t="s">
        <v>140</v>
      </c>
      <c r="C354" s="54" t="s">
        <v>605</v>
      </c>
      <c r="D354" s="183" t="s">
        <v>606</v>
      </c>
      <c r="E354" s="27">
        <v>3245.4</v>
      </c>
      <c r="F354" s="27">
        <v>3245.5</v>
      </c>
      <c r="G354" s="27">
        <v>3245.4</v>
      </c>
      <c r="H354" s="27">
        <v>5228.42</v>
      </c>
      <c r="I354" s="27"/>
      <c r="J354" s="27">
        <v>0</v>
      </c>
      <c r="K354" s="64">
        <f t="shared" si="115"/>
        <v>58.4172</v>
      </c>
      <c r="L354" s="65">
        <f t="shared" si="116"/>
        <v>519.28</v>
      </c>
      <c r="M354" s="27">
        <f t="shared" si="117"/>
        <v>22.7178</v>
      </c>
      <c r="N354" s="27">
        <f t="shared" si="118"/>
        <v>418.27</v>
      </c>
      <c r="O354" s="27">
        <f t="shared" si="125"/>
        <v>0</v>
      </c>
      <c r="P354" s="27">
        <f t="shared" si="119"/>
        <v>0</v>
      </c>
      <c r="Q354" s="27">
        <f t="shared" si="126"/>
        <v>1018.685</v>
      </c>
      <c r="R354" s="24">
        <f t="shared" si="127"/>
        <v>0</v>
      </c>
      <c r="S354" s="27">
        <f t="shared" si="120"/>
        <v>259.64</v>
      </c>
      <c r="T354" s="27">
        <f t="shared" si="121"/>
        <v>9.74</v>
      </c>
      <c r="U354" s="27">
        <f t="shared" si="122"/>
        <v>104.57</v>
      </c>
      <c r="V354" s="27">
        <f t="shared" si="128"/>
        <v>0</v>
      </c>
      <c r="W354" s="27">
        <f t="shared" si="123"/>
        <v>0</v>
      </c>
      <c r="X354" s="24">
        <f t="shared" si="129"/>
        <v>373.95</v>
      </c>
      <c r="Y354" s="27">
        <f t="shared" si="124"/>
        <v>1392.635</v>
      </c>
      <c r="Z354" s="27"/>
      <c r="AD354" s="127"/>
    </row>
    <row r="355" s="9" customFormat="1" ht="20" customHeight="1" spans="1:30">
      <c r="A355" s="23">
        <f t="shared" si="114"/>
        <v>352</v>
      </c>
      <c r="B355" s="39" t="s">
        <v>140</v>
      </c>
      <c r="C355" s="29" t="s">
        <v>666</v>
      </c>
      <c r="D355" s="28" t="s">
        <v>831</v>
      </c>
      <c r="E355" s="77">
        <v>3245.4</v>
      </c>
      <c r="F355" s="77">
        <v>3245.5</v>
      </c>
      <c r="G355" s="77">
        <v>3245.4</v>
      </c>
      <c r="H355" s="78">
        <v>5228.42</v>
      </c>
      <c r="I355" s="59"/>
      <c r="J355" s="27">
        <v>0</v>
      </c>
      <c r="K355" s="34">
        <f t="shared" si="115"/>
        <v>58.4172</v>
      </c>
      <c r="L355" s="35">
        <f t="shared" si="116"/>
        <v>519.28</v>
      </c>
      <c r="M355" s="24">
        <f t="shared" si="117"/>
        <v>22.7178</v>
      </c>
      <c r="N355" s="27">
        <f t="shared" si="118"/>
        <v>418.27</v>
      </c>
      <c r="O355" s="27">
        <f t="shared" ref="O355:O364" si="130">I355*50%</f>
        <v>0</v>
      </c>
      <c r="P355" s="27">
        <f t="shared" si="119"/>
        <v>0</v>
      </c>
      <c r="Q355" s="27">
        <f t="shared" si="126"/>
        <v>1018.685</v>
      </c>
      <c r="R355" s="24">
        <f t="shared" si="127"/>
        <v>0</v>
      </c>
      <c r="S355" s="24">
        <f t="shared" si="120"/>
        <v>259.64</v>
      </c>
      <c r="T355" s="24">
        <f t="shared" si="121"/>
        <v>9.74</v>
      </c>
      <c r="U355" s="27">
        <f t="shared" si="122"/>
        <v>104.57</v>
      </c>
      <c r="V355" s="27">
        <f t="shared" si="128"/>
        <v>0</v>
      </c>
      <c r="W355" s="27">
        <f t="shared" si="123"/>
        <v>0</v>
      </c>
      <c r="X355" s="24">
        <f t="shared" si="129"/>
        <v>373.95</v>
      </c>
      <c r="Y355" s="24">
        <f t="shared" si="124"/>
        <v>1392.635</v>
      </c>
      <c r="Z355" s="24"/>
      <c r="AD355" s="127"/>
    </row>
    <row r="356" s="9" customFormat="1" ht="20" customHeight="1" spans="1:30">
      <c r="A356" s="23">
        <f t="shared" si="114"/>
        <v>353</v>
      </c>
      <c r="B356" s="39" t="s">
        <v>140</v>
      </c>
      <c r="C356" s="29" t="s">
        <v>832</v>
      </c>
      <c r="D356" s="28" t="s">
        <v>833</v>
      </c>
      <c r="E356" s="77">
        <v>3245.4</v>
      </c>
      <c r="F356" s="77">
        <v>3245.5</v>
      </c>
      <c r="G356" s="77">
        <v>3245.4</v>
      </c>
      <c r="H356" s="78">
        <v>5228.42</v>
      </c>
      <c r="I356" s="59"/>
      <c r="J356" s="27">
        <v>0</v>
      </c>
      <c r="K356" s="34">
        <f t="shared" si="115"/>
        <v>58.4172</v>
      </c>
      <c r="L356" s="35">
        <f t="shared" si="116"/>
        <v>519.28</v>
      </c>
      <c r="M356" s="24">
        <f t="shared" si="117"/>
        <v>22.7178</v>
      </c>
      <c r="N356" s="27">
        <f t="shared" si="118"/>
        <v>418.27</v>
      </c>
      <c r="O356" s="27">
        <f t="shared" si="130"/>
        <v>0</v>
      </c>
      <c r="P356" s="27">
        <f t="shared" si="119"/>
        <v>0</v>
      </c>
      <c r="Q356" s="27">
        <f t="shared" si="126"/>
        <v>1018.685</v>
      </c>
      <c r="R356" s="24">
        <f t="shared" si="127"/>
        <v>0</v>
      </c>
      <c r="S356" s="24">
        <f t="shared" si="120"/>
        <v>259.64</v>
      </c>
      <c r="T356" s="24">
        <f t="shared" si="121"/>
        <v>9.74</v>
      </c>
      <c r="U356" s="27">
        <f t="shared" si="122"/>
        <v>104.57</v>
      </c>
      <c r="V356" s="27">
        <f t="shared" si="128"/>
        <v>0</v>
      </c>
      <c r="W356" s="27">
        <f t="shared" si="123"/>
        <v>0</v>
      </c>
      <c r="X356" s="24">
        <f t="shared" si="129"/>
        <v>373.95</v>
      </c>
      <c r="Y356" s="24">
        <f t="shared" si="124"/>
        <v>1392.635</v>
      </c>
      <c r="Z356" s="24"/>
      <c r="AD356" s="127"/>
    </row>
    <row r="357" s="9" customFormat="1" ht="20" customHeight="1" spans="1:30">
      <c r="A357" s="23">
        <f t="shared" si="114"/>
        <v>354</v>
      </c>
      <c r="B357" s="39" t="s">
        <v>476</v>
      </c>
      <c r="C357" s="29" t="s">
        <v>834</v>
      </c>
      <c r="D357" s="268" t="s">
        <v>835</v>
      </c>
      <c r="E357" s="77">
        <v>3245.4</v>
      </c>
      <c r="F357" s="77">
        <v>3245.5</v>
      </c>
      <c r="G357" s="77">
        <v>3245.4</v>
      </c>
      <c r="H357" s="78">
        <v>5228.42</v>
      </c>
      <c r="I357" s="59"/>
      <c r="J357" s="27">
        <v>0</v>
      </c>
      <c r="K357" s="34">
        <f t="shared" si="115"/>
        <v>58.4172</v>
      </c>
      <c r="L357" s="35">
        <f t="shared" si="116"/>
        <v>519.28</v>
      </c>
      <c r="M357" s="24">
        <f t="shared" si="117"/>
        <v>22.7178</v>
      </c>
      <c r="N357" s="27">
        <f t="shared" si="118"/>
        <v>418.27</v>
      </c>
      <c r="O357" s="27">
        <f t="shared" si="130"/>
        <v>0</v>
      </c>
      <c r="P357" s="27">
        <f t="shared" si="119"/>
        <v>0</v>
      </c>
      <c r="Q357" s="27">
        <f t="shared" si="126"/>
        <v>1018.685</v>
      </c>
      <c r="R357" s="24">
        <f t="shared" si="127"/>
        <v>0</v>
      </c>
      <c r="S357" s="24">
        <f t="shared" si="120"/>
        <v>259.64</v>
      </c>
      <c r="T357" s="24">
        <f t="shared" si="121"/>
        <v>9.74</v>
      </c>
      <c r="U357" s="27">
        <f t="shared" si="122"/>
        <v>104.57</v>
      </c>
      <c r="V357" s="27">
        <f t="shared" si="128"/>
        <v>0</v>
      </c>
      <c r="W357" s="27">
        <f t="shared" si="123"/>
        <v>0</v>
      </c>
      <c r="X357" s="24">
        <f t="shared" si="129"/>
        <v>373.95</v>
      </c>
      <c r="Y357" s="24">
        <f t="shared" si="124"/>
        <v>1392.635</v>
      </c>
      <c r="Z357" s="24"/>
      <c r="AD357" s="127"/>
    </row>
    <row r="358" s="9" customFormat="1" ht="20" customHeight="1" spans="1:30">
      <c r="A358" s="23">
        <f t="shared" si="114"/>
        <v>355</v>
      </c>
      <c r="B358" s="39" t="s">
        <v>211</v>
      </c>
      <c r="C358" s="29" t="s">
        <v>836</v>
      </c>
      <c r="D358" s="268" t="s">
        <v>837</v>
      </c>
      <c r="E358" s="77">
        <v>3245.4</v>
      </c>
      <c r="F358" s="77">
        <v>3245.5</v>
      </c>
      <c r="G358" s="77">
        <v>3245.4</v>
      </c>
      <c r="H358" s="78">
        <v>5228.42</v>
      </c>
      <c r="I358" s="59"/>
      <c r="J358" s="27">
        <v>0</v>
      </c>
      <c r="K358" s="34">
        <f t="shared" si="115"/>
        <v>58.4172</v>
      </c>
      <c r="L358" s="35">
        <f t="shared" si="116"/>
        <v>519.28</v>
      </c>
      <c r="M358" s="24">
        <f t="shared" si="117"/>
        <v>22.7178</v>
      </c>
      <c r="N358" s="27">
        <f t="shared" si="118"/>
        <v>418.27</v>
      </c>
      <c r="O358" s="27">
        <f t="shared" si="130"/>
        <v>0</v>
      </c>
      <c r="P358" s="27">
        <f t="shared" si="119"/>
        <v>0</v>
      </c>
      <c r="Q358" s="27">
        <f t="shared" si="126"/>
        <v>1018.685</v>
      </c>
      <c r="R358" s="24">
        <f t="shared" si="127"/>
        <v>0</v>
      </c>
      <c r="S358" s="24">
        <f t="shared" si="120"/>
        <v>259.64</v>
      </c>
      <c r="T358" s="24">
        <f t="shared" si="121"/>
        <v>9.74</v>
      </c>
      <c r="U358" s="27">
        <f t="shared" si="122"/>
        <v>104.57</v>
      </c>
      <c r="V358" s="27">
        <f t="shared" si="128"/>
        <v>0</v>
      </c>
      <c r="W358" s="27">
        <f t="shared" si="123"/>
        <v>0</v>
      </c>
      <c r="X358" s="24">
        <f t="shared" si="129"/>
        <v>373.95</v>
      </c>
      <c r="Y358" s="24">
        <f t="shared" si="124"/>
        <v>1392.635</v>
      </c>
      <c r="Z358" s="24"/>
      <c r="AD358" s="127"/>
    </row>
    <row r="359" s="9" customFormat="1" ht="20" customHeight="1" spans="1:30">
      <c r="A359" s="23">
        <f t="shared" si="114"/>
        <v>356</v>
      </c>
      <c r="B359" s="39" t="s">
        <v>443</v>
      </c>
      <c r="C359" s="29" t="s">
        <v>838</v>
      </c>
      <c r="D359" s="268" t="s">
        <v>839</v>
      </c>
      <c r="E359" s="77">
        <v>3245.4</v>
      </c>
      <c r="F359" s="77">
        <v>3245.5</v>
      </c>
      <c r="G359" s="77">
        <v>3245.4</v>
      </c>
      <c r="H359" s="78">
        <v>5228.42</v>
      </c>
      <c r="I359" s="59"/>
      <c r="J359" s="27">
        <v>0</v>
      </c>
      <c r="K359" s="34">
        <f t="shared" si="115"/>
        <v>58.4172</v>
      </c>
      <c r="L359" s="35">
        <f t="shared" si="116"/>
        <v>519.28</v>
      </c>
      <c r="M359" s="24">
        <f t="shared" si="117"/>
        <v>22.7178</v>
      </c>
      <c r="N359" s="27">
        <f t="shared" si="118"/>
        <v>418.27</v>
      </c>
      <c r="O359" s="27">
        <f t="shared" si="130"/>
        <v>0</v>
      </c>
      <c r="P359" s="27">
        <f t="shared" si="119"/>
        <v>0</v>
      </c>
      <c r="Q359" s="27">
        <f t="shared" si="126"/>
        <v>1018.685</v>
      </c>
      <c r="R359" s="24">
        <f t="shared" si="127"/>
        <v>0</v>
      </c>
      <c r="S359" s="24">
        <f t="shared" si="120"/>
        <v>259.64</v>
      </c>
      <c r="T359" s="24">
        <f t="shared" si="121"/>
        <v>9.74</v>
      </c>
      <c r="U359" s="27">
        <f t="shared" si="122"/>
        <v>104.57</v>
      </c>
      <c r="V359" s="27">
        <f t="shared" si="128"/>
        <v>0</v>
      </c>
      <c r="W359" s="27">
        <f t="shared" si="123"/>
        <v>0</v>
      </c>
      <c r="X359" s="24">
        <f t="shared" si="129"/>
        <v>373.95</v>
      </c>
      <c r="Y359" s="24">
        <f t="shared" si="124"/>
        <v>1392.635</v>
      </c>
      <c r="Z359" s="24"/>
      <c r="AD359" s="127"/>
    </row>
    <row r="360" s="9" customFormat="1" ht="20" customHeight="1" spans="1:30">
      <c r="A360" s="23">
        <f t="shared" si="114"/>
        <v>357</v>
      </c>
      <c r="B360" s="39" t="s">
        <v>416</v>
      </c>
      <c r="C360" s="29" t="s">
        <v>840</v>
      </c>
      <c r="D360" s="268" t="s">
        <v>841</v>
      </c>
      <c r="E360" s="77">
        <v>3245.4</v>
      </c>
      <c r="F360" s="77">
        <v>3245.5</v>
      </c>
      <c r="G360" s="77">
        <v>3245.4</v>
      </c>
      <c r="H360" s="78">
        <v>5228.42</v>
      </c>
      <c r="I360" s="59"/>
      <c r="J360" s="27">
        <v>0</v>
      </c>
      <c r="K360" s="34">
        <f t="shared" si="115"/>
        <v>58.4172</v>
      </c>
      <c r="L360" s="35">
        <f t="shared" si="116"/>
        <v>519.28</v>
      </c>
      <c r="M360" s="24">
        <f t="shared" si="117"/>
        <v>22.7178</v>
      </c>
      <c r="N360" s="27">
        <f t="shared" si="118"/>
        <v>418.27</v>
      </c>
      <c r="O360" s="27">
        <f t="shared" si="130"/>
        <v>0</v>
      </c>
      <c r="P360" s="27">
        <f t="shared" si="119"/>
        <v>0</v>
      </c>
      <c r="Q360" s="27">
        <f t="shared" si="126"/>
        <v>1018.685</v>
      </c>
      <c r="R360" s="24">
        <f t="shared" si="127"/>
        <v>0</v>
      </c>
      <c r="S360" s="24">
        <f t="shared" si="120"/>
        <v>259.64</v>
      </c>
      <c r="T360" s="24">
        <f t="shared" si="121"/>
        <v>9.74</v>
      </c>
      <c r="U360" s="27">
        <f t="shared" si="122"/>
        <v>104.57</v>
      </c>
      <c r="V360" s="27">
        <f t="shared" si="128"/>
        <v>0</v>
      </c>
      <c r="W360" s="27">
        <f t="shared" si="123"/>
        <v>0</v>
      </c>
      <c r="X360" s="24">
        <f t="shared" si="129"/>
        <v>373.95</v>
      </c>
      <c r="Y360" s="24">
        <f t="shared" si="124"/>
        <v>1392.635</v>
      </c>
      <c r="Z360" s="24"/>
      <c r="AD360" s="127"/>
    </row>
    <row r="361" s="9" customFormat="1" ht="20" customHeight="1" spans="1:30">
      <c r="A361" s="23">
        <f t="shared" si="114"/>
        <v>358</v>
      </c>
      <c r="B361" s="39" t="s">
        <v>190</v>
      </c>
      <c r="C361" s="29" t="s">
        <v>842</v>
      </c>
      <c r="D361" s="268" t="s">
        <v>843</v>
      </c>
      <c r="E361" s="77">
        <v>3245.4</v>
      </c>
      <c r="F361" s="77">
        <v>3245.5</v>
      </c>
      <c r="G361" s="77">
        <v>3245.4</v>
      </c>
      <c r="H361" s="78">
        <v>5228.42</v>
      </c>
      <c r="I361" s="59"/>
      <c r="J361" s="27">
        <v>0</v>
      </c>
      <c r="K361" s="34">
        <f t="shared" si="115"/>
        <v>58.4172</v>
      </c>
      <c r="L361" s="35">
        <f t="shared" si="116"/>
        <v>519.28</v>
      </c>
      <c r="M361" s="24">
        <f t="shared" si="117"/>
        <v>22.7178</v>
      </c>
      <c r="N361" s="27">
        <f t="shared" si="118"/>
        <v>418.27</v>
      </c>
      <c r="O361" s="27">
        <f t="shared" si="130"/>
        <v>0</v>
      </c>
      <c r="P361" s="27">
        <f t="shared" si="119"/>
        <v>0</v>
      </c>
      <c r="Q361" s="27">
        <f t="shared" si="126"/>
        <v>1018.685</v>
      </c>
      <c r="R361" s="24">
        <f t="shared" si="127"/>
        <v>0</v>
      </c>
      <c r="S361" s="24">
        <f t="shared" si="120"/>
        <v>259.64</v>
      </c>
      <c r="T361" s="24">
        <f t="shared" si="121"/>
        <v>9.74</v>
      </c>
      <c r="U361" s="27">
        <f t="shared" si="122"/>
        <v>104.57</v>
      </c>
      <c r="V361" s="27">
        <f t="shared" si="128"/>
        <v>0</v>
      </c>
      <c r="W361" s="27">
        <f t="shared" si="123"/>
        <v>0</v>
      </c>
      <c r="X361" s="24">
        <f t="shared" si="129"/>
        <v>373.95</v>
      </c>
      <c r="Y361" s="24">
        <f t="shared" si="124"/>
        <v>1392.635</v>
      </c>
      <c r="Z361" s="24"/>
      <c r="AD361" s="127"/>
    </row>
    <row r="362" s="9" customFormat="1" ht="20" customHeight="1" spans="1:30">
      <c r="A362" s="23">
        <f t="shared" si="114"/>
        <v>359</v>
      </c>
      <c r="B362" s="39" t="s">
        <v>443</v>
      </c>
      <c r="C362" s="29" t="s">
        <v>844</v>
      </c>
      <c r="D362" s="268" t="s">
        <v>845</v>
      </c>
      <c r="E362" s="77">
        <v>3245.4</v>
      </c>
      <c r="F362" s="77">
        <v>3245.5</v>
      </c>
      <c r="G362" s="77">
        <v>3245.4</v>
      </c>
      <c r="H362" s="78">
        <v>5228.42</v>
      </c>
      <c r="I362" s="59"/>
      <c r="J362" s="27">
        <v>0</v>
      </c>
      <c r="K362" s="34">
        <f t="shared" si="115"/>
        <v>58.4172</v>
      </c>
      <c r="L362" s="35">
        <f t="shared" si="116"/>
        <v>519.28</v>
      </c>
      <c r="M362" s="24">
        <f t="shared" si="117"/>
        <v>22.7178</v>
      </c>
      <c r="N362" s="27">
        <f t="shared" si="118"/>
        <v>418.27</v>
      </c>
      <c r="O362" s="27">
        <f t="shared" si="130"/>
        <v>0</v>
      </c>
      <c r="P362" s="27">
        <f t="shared" si="119"/>
        <v>0</v>
      </c>
      <c r="Q362" s="27">
        <f t="shared" si="126"/>
        <v>1018.685</v>
      </c>
      <c r="R362" s="24">
        <f t="shared" si="127"/>
        <v>0</v>
      </c>
      <c r="S362" s="24">
        <f t="shared" si="120"/>
        <v>259.64</v>
      </c>
      <c r="T362" s="24">
        <f t="shared" si="121"/>
        <v>9.74</v>
      </c>
      <c r="U362" s="27">
        <f t="shared" si="122"/>
        <v>104.57</v>
      </c>
      <c r="V362" s="27">
        <f t="shared" si="128"/>
        <v>0</v>
      </c>
      <c r="W362" s="27">
        <f t="shared" si="123"/>
        <v>0</v>
      </c>
      <c r="X362" s="24">
        <f t="shared" si="129"/>
        <v>373.95</v>
      </c>
      <c r="Y362" s="24">
        <f t="shared" si="124"/>
        <v>1392.635</v>
      </c>
      <c r="Z362" s="24"/>
      <c r="AD362" s="127"/>
    </row>
    <row r="363" s="9" customFormat="1" ht="20" customHeight="1" spans="1:30">
      <c r="A363" s="23">
        <f t="shared" si="114"/>
        <v>360</v>
      </c>
      <c r="B363" s="39" t="s">
        <v>416</v>
      </c>
      <c r="C363" s="29" t="s">
        <v>846</v>
      </c>
      <c r="D363" s="268" t="s">
        <v>847</v>
      </c>
      <c r="E363" s="77">
        <v>3245.4</v>
      </c>
      <c r="F363" s="77">
        <v>3245.5</v>
      </c>
      <c r="G363" s="77">
        <v>3245.4</v>
      </c>
      <c r="H363" s="78">
        <v>5228.42</v>
      </c>
      <c r="I363" s="59"/>
      <c r="J363" s="27">
        <v>0</v>
      </c>
      <c r="K363" s="34">
        <f t="shared" si="115"/>
        <v>58.4172</v>
      </c>
      <c r="L363" s="35">
        <f t="shared" si="116"/>
        <v>519.28</v>
      </c>
      <c r="M363" s="24">
        <f t="shared" si="117"/>
        <v>22.7178</v>
      </c>
      <c r="N363" s="27">
        <f t="shared" si="118"/>
        <v>418.27</v>
      </c>
      <c r="O363" s="27">
        <f t="shared" si="130"/>
        <v>0</v>
      </c>
      <c r="P363" s="27">
        <f t="shared" si="119"/>
        <v>0</v>
      </c>
      <c r="Q363" s="27">
        <f t="shared" si="126"/>
        <v>1018.685</v>
      </c>
      <c r="R363" s="24">
        <f t="shared" si="127"/>
        <v>0</v>
      </c>
      <c r="S363" s="24">
        <f t="shared" si="120"/>
        <v>259.64</v>
      </c>
      <c r="T363" s="24">
        <f t="shared" si="121"/>
        <v>9.74</v>
      </c>
      <c r="U363" s="27">
        <f t="shared" si="122"/>
        <v>104.57</v>
      </c>
      <c r="V363" s="27">
        <f t="shared" si="128"/>
        <v>0</v>
      </c>
      <c r="W363" s="27">
        <f t="shared" si="123"/>
        <v>0</v>
      </c>
      <c r="X363" s="24">
        <f t="shared" si="129"/>
        <v>373.95</v>
      </c>
      <c r="Y363" s="24">
        <f t="shared" si="124"/>
        <v>1392.635</v>
      </c>
      <c r="Z363" s="24"/>
      <c r="AD363" s="127"/>
    </row>
    <row r="364" s="9" customFormat="1" ht="20" customHeight="1" spans="1:30">
      <c r="A364" s="23">
        <f t="shared" si="114"/>
        <v>361</v>
      </c>
      <c r="B364" s="39" t="s">
        <v>416</v>
      </c>
      <c r="C364" s="29" t="s">
        <v>848</v>
      </c>
      <c r="D364" s="268" t="s">
        <v>849</v>
      </c>
      <c r="E364" s="77">
        <v>3245.4</v>
      </c>
      <c r="F364" s="77">
        <v>3245.5</v>
      </c>
      <c r="G364" s="77">
        <v>3245.4</v>
      </c>
      <c r="H364" s="78">
        <v>5228.42</v>
      </c>
      <c r="I364" s="59"/>
      <c r="J364" s="27">
        <v>0</v>
      </c>
      <c r="K364" s="34">
        <f t="shared" si="115"/>
        <v>58.4172</v>
      </c>
      <c r="L364" s="35">
        <f t="shared" si="116"/>
        <v>519.28</v>
      </c>
      <c r="M364" s="24">
        <f t="shared" si="117"/>
        <v>22.7178</v>
      </c>
      <c r="N364" s="27">
        <f t="shared" si="118"/>
        <v>418.27</v>
      </c>
      <c r="O364" s="27">
        <f t="shared" si="130"/>
        <v>0</v>
      </c>
      <c r="P364" s="27">
        <f t="shared" si="119"/>
        <v>0</v>
      </c>
      <c r="Q364" s="27">
        <f t="shared" si="126"/>
        <v>1018.685</v>
      </c>
      <c r="R364" s="24">
        <f t="shared" si="127"/>
        <v>0</v>
      </c>
      <c r="S364" s="24">
        <f t="shared" si="120"/>
        <v>259.64</v>
      </c>
      <c r="T364" s="24">
        <f t="shared" si="121"/>
        <v>9.74</v>
      </c>
      <c r="U364" s="27">
        <f t="shared" si="122"/>
        <v>104.57</v>
      </c>
      <c r="V364" s="27">
        <f t="shared" si="128"/>
        <v>0</v>
      </c>
      <c r="W364" s="27">
        <f t="shared" si="123"/>
        <v>0</v>
      </c>
      <c r="X364" s="24">
        <f t="shared" si="129"/>
        <v>373.95</v>
      </c>
      <c r="Y364" s="24">
        <f t="shared" si="124"/>
        <v>1392.635</v>
      </c>
      <c r="Z364" s="24"/>
      <c r="AD364" s="127"/>
    </row>
    <row r="365" s="9" customFormat="1" ht="20" customHeight="1" spans="1:30">
      <c r="A365" s="23">
        <f t="shared" ref="A365:A378" si="131">ROW()-3</f>
        <v>362</v>
      </c>
      <c r="B365" s="39" t="s">
        <v>143</v>
      </c>
      <c r="C365" s="92" t="s">
        <v>887</v>
      </c>
      <c r="D365" s="268" t="s">
        <v>888</v>
      </c>
      <c r="E365" s="77">
        <v>3245.4</v>
      </c>
      <c r="F365" s="77">
        <v>0</v>
      </c>
      <c r="G365" s="77">
        <v>0</v>
      </c>
      <c r="H365" s="78">
        <v>0</v>
      </c>
      <c r="I365" s="59">
        <v>0</v>
      </c>
      <c r="J365" s="27">
        <v>0</v>
      </c>
      <c r="K365" s="34">
        <f t="shared" ref="K365:K378" si="132">E365*0.018</f>
        <v>58.4172</v>
      </c>
      <c r="L365" s="35">
        <f t="shared" ref="L365:L378" si="133">F365*0.16</f>
        <v>0</v>
      </c>
      <c r="M365" s="24">
        <f t="shared" ref="M365:M378" si="134">G365*0.007</f>
        <v>0</v>
      </c>
      <c r="N365" s="27">
        <f t="shared" ref="N365:N378" si="135">ROUND(H365*0.08,2)</f>
        <v>0</v>
      </c>
      <c r="O365" s="27">
        <f t="shared" ref="O365:O378" si="136">I365*50%</f>
        <v>0</v>
      </c>
      <c r="P365" s="27">
        <f t="shared" ref="P365:P378" si="137">J365*5%</f>
        <v>0</v>
      </c>
      <c r="Q365" s="27">
        <f t="shared" si="126"/>
        <v>58.4172</v>
      </c>
      <c r="R365" s="24">
        <f t="shared" si="127"/>
        <v>0</v>
      </c>
      <c r="S365" s="24">
        <f t="shared" ref="S365:S378" si="138">ROUND(F365*0.08,2)</f>
        <v>0</v>
      </c>
      <c r="T365" s="24">
        <f t="shared" ref="T365:T378" si="139">ROUND(G365*0.003,2)</f>
        <v>0</v>
      </c>
      <c r="U365" s="27">
        <f t="shared" ref="U365:U378" si="140">ROUND(H365*0.02,2)</f>
        <v>0</v>
      </c>
      <c r="V365" s="27">
        <f t="shared" si="128"/>
        <v>0</v>
      </c>
      <c r="W365" s="27">
        <f t="shared" ref="W365:W378" si="141">J365*5%</f>
        <v>0</v>
      </c>
      <c r="X365" s="24">
        <f t="shared" si="129"/>
        <v>0</v>
      </c>
      <c r="Y365" s="24">
        <f t="shared" ref="Y365:Y378" si="142">Q365+X365</f>
        <v>58.4172</v>
      </c>
      <c r="Z365" s="24"/>
      <c r="AD365" s="127"/>
    </row>
    <row r="366" s="9" customFormat="1" ht="20" customHeight="1" spans="1:30">
      <c r="A366" s="23">
        <f t="shared" si="131"/>
        <v>363</v>
      </c>
      <c r="B366" s="39" t="s">
        <v>143</v>
      </c>
      <c r="C366" s="92" t="s">
        <v>889</v>
      </c>
      <c r="D366" s="268" t="s">
        <v>890</v>
      </c>
      <c r="E366" s="77">
        <v>3245.4</v>
      </c>
      <c r="F366" s="77">
        <v>3245.5</v>
      </c>
      <c r="G366" s="77">
        <v>3245.4</v>
      </c>
      <c r="H366" s="78">
        <v>5228.42</v>
      </c>
      <c r="I366" s="59">
        <v>108</v>
      </c>
      <c r="J366" s="27">
        <v>0</v>
      </c>
      <c r="K366" s="34">
        <f t="shared" si="132"/>
        <v>58.4172</v>
      </c>
      <c r="L366" s="35">
        <f t="shared" si="133"/>
        <v>519.28</v>
      </c>
      <c r="M366" s="24">
        <f t="shared" si="134"/>
        <v>22.7178</v>
      </c>
      <c r="N366" s="27">
        <f t="shared" si="135"/>
        <v>418.27</v>
      </c>
      <c r="O366" s="27">
        <f t="shared" si="136"/>
        <v>54</v>
      </c>
      <c r="P366" s="27">
        <f t="shared" si="137"/>
        <v>0</v>
      </c>
      <c r="Q366" s="27">
        <f t="shared" si="126"/>
        <v>1072.685</v>
      </c>
      <c r="R366" s="24">
        <f t="shared" si="127"/>
        <v>0</v>
      </c>
      <c r="S366" s="24">
        <f t="shared" si="138"/>
        <v>259.64</v>
      </c>
      <c r="T366" s="24">
        <f t="shared" si="139"/>
        <v>9.74</v>
      </c>
      <c r="U366" s="27">
        <f t="shared" si="140"/>
        <v>104.57</v>
      </c>
      <c r="V366" s="27">
        <f t="shared" si="128"/>
        <v>54</v>
      </c>
      <c r="W366" s="27">
        <f t="shared" si="141"/>
        <v>0</v>
      </c>
      <c r="X366" s="24">
        <f t="shared" si="129"/>
        <v>427.95</v>
      </c>
      <c r="Y366" s="24">
        <f t="shared" si="142"/>
        <v>1500.635</v>
      </c>
      <c r="Z366" s="24"/>
      <c r="AD366" s="127"/>
    </row>
    <row r="367" s="9" customFormat="1" ht="20" customHeight="1" spans="1:30">
      <c r="A367" s="23">
        <f t="shared" si="131"/>
        <v>364</v>
      </c>
      <c r="B367" s="39" t="s">
        <v>71</v>
      </c>
      <c r="C367" s="92" t="s">
        <v>891</v>
      </c>
      <c r="D367" s="28" t="s">
        <v>892</v>
      </c>
      <c r="E367" s="77">
        <v>3245.4</v>
      </c>
      <c r="F367" s="77">
        <v>3245.5</v>
      </c>
      <c r="G367" s="77">
        <v>3245.4</v>
      </c>
      <c r="H367" s="78">
        <v>5228.42</v>
      </c>
      <c r="I367" s="59">
        <v>108</v>
      </c>
      <c r="J367" s="27">
        <v>0</v>
      </c>
      <c r="K367" s="34">
        <f t="shared" si="132"/>
        <v>58.4172</v>
      </c>
      <c r="L367" s="35">
        <f t="shared" si="133"/>
        <v>519.28</v>
      </c>
      <c r="M367" s="24">
        <f t="shared" si="134"/>
        <v>22.7178</v>
      </c>
      <c r="N367" s="27">
        <f t="shared" si="135"/>
        <v>418.27</v>
      </c>
      <c r="O367" s="27">
        <f t="shared" si="136"/>
        <v>54</v>
      </c>
      <c r="P367" s="27">
        <f t="shared" si="137"/>
        <v>0</v>
      </c>
      <c r="Q367" s="27">
        <f t="shared" si="126"/>
        <v>1072.685</v>
      </c>
      <c r="R367" s="24">
        <f t="shared" si="127"/>
        <v>0</v>
      </c>
      <c r="S367" s="24">
        <f t="shared" si="138"/>
        <v>259.64</v>
      </c>
      <c r="T367" s="24">
        <f t="shared" si="139"/>
        <v>9.74</v>
      </c>
      <c r="U367" s="27">
        <f t="shared" si="140"/>
        <v>104.57</v>
      </c>
      <c r="V367" s="27">
        <f t="shared" si="128"/>
        <v>54</v>
      </c>
      <c r="W367" s="27">
        <f t="shared" si="141"/>
        <v>0</v>
      </c>
      <c r="X367" s="24">
        <f t="shared" si="129"/>
        <v>427.95</v>
      </c>
      <c r="Y367" s="24">
        <f t="shared" si="142"/>
        <v>1500.635</v>
      </c>
      <c r="Z367" s="24"/>
      <c r="AD367" s="127"/>
    </row>
    <row r="368" s="9" customFormat="1" ht="20" customHeight="1" spans="1:30">
      <c r="A368" s="23">
        <f t="shared" si="131"/>
        <v>365</v>
      </c>
      <c r="B368" s="39" t="s">
        <v>137</v>
      </c>
      <c r="C368" s="92" t="s">
        <v>893</v>
      </c>
      <c r="D368" s="28" t="s">
        <v>894</v>
      </c>
      <c r="E368" s="77">
        <v>3245.4</v>
      </c>
      <c r="F368" s="77">
        <v>3245.5</v>
      </c>
      <c r="G368" s="77">
        <v>3245.4</v>
      </c>
      <c r="H368" s="78">
        <v>5228.42</v>
      </c>
      <c r="I368" s="59">
        <v>108</v>
      </c>
      <c r="J368" s="27">
        <v>0</v>
      </c>
      <c r="K368" s="34">
        <f t="shared" si="132"/>
        <v>58.4172</v>
      </c>
      <c r="L368" s="35">
        <f t="shared" si="133"/>
        <v>519.28</v>
      </c>
      <c r="M368" s="24">
        <f t="shared" si="134"/>
        <v>22.7178</v>
      </c>
      <c r="N368" s="27">
        <f t="shared" si="135"/>
        <v>418.27</v>
      </c>
      <c r="O368" s="27">
        <f t="shared" si="136"/>
        <v>54</v>
      </c>
      <c r="P368" s="27">
        <f t="shared" si="137"/>
        <v>0</v>
      </c>
      <c r="Q368" s="27">
        <f t="shared" si="126"/>
        <v>1072.685</v>
      </c>
      <c r="R368" s="24">
        <f t="shared" si="127"/>
        <v>0</v>
      </c>
      <c r="S368" s="24">
        <f t="shared" si="138"/>
        <v>259.64</v>
      </c>
      <c r="T368" s="24">
        <f t="shared" si="139"/>
        <v>9.74</v>
      </c>
      <c r="U368" s="27">
        <f t="shared" si="140"/>
        <v>104.57</v>
      </c>
      <c r="V368" s="27">
        <f t="shared" si="128"/>
        <v>54</v>
      </c>
      <c r="W368" s="27">
        <f t="shared" si="141"/>
        <v>0</v>
      </c>
      <c r="X368" s="24">
        <f t="shared" si="129"/>
        <v>427.95</v>
      </c>
      <c r="Y368" s="24">
        <f t="shared" si="142"/>
        <v>1500.635</v>
      </c>
      <c r="Z368" s="24"/>
      <c r="AD368" s="127"/>
    </row>
    <row r="369" s="9" customFormat="1" ht="20" customHeight="1" spans="1:30">
      <c r="A369" s="23">
        <f t="shared" si="131"/>
        <v>366</v>
      </c>
      <c r="B369" s="39" t="s">
        <v>140</v>
      </c>
      <c r="C369" s="92" t="s">
        <v>895</v>
      </c>
      <c r="D369" s="28" t="s">
        <v>896</v>
      </c>
      <c r="E369" s="77">
        <v>3245.4</v>
      </c>
      <c r="F369" s="77">
        <v>3245.5</v>
      </c>
      <c r="G369" s="77">
        <v>3245.4</v>
      </c>
      <c r="H369" s="78">
        <v>5228.42</v>
      </c>
      <c r="I369" s="59">
        <v>108</v>
      </c>
      <c r="J369" s="27">
        <v>0</v>
      </c>
      <c r="K369" s="34">
        <f t="shared" si="132"/>
        <v>58.4172</v>
      </c>
      <c r="L369" s="35">
        <f t="shared" si="133"/>
        <v>519.28</v>
      </c>
      <c r="M369" s="24">
        <f t="shared" si="134"/>
        <v>22.7178</v>
      </c>
      <c r="N369" s="27">
        <f t="shared" si="135"/>
        <v>418.27</v>
      </c>
      <c r="O369" s="27">
        <f t="shared" si="136"/>
        <v>54</v>
      </c>
      <c r="P369" s="27">
        <f t="shared" si="137"/>
        <v>0</v>
      </c>
      <c r="Q369" s="27">
        <f t="shared" si="126"/>
        <v>1072.685</v>
      </c>
      <c r="R369" s="24">
        <f t="shared" si="127"/>
        <v>0</v>
      </c>
      <c r="S369" s="24">
        <f t="shared" si="138"/>
        <v>259.64</v>
      </c>
      <c r="T369" s="24">
        <f t="shared" si="139"/>
        <v>9.74</v>
      </c>
      <c r="U369" s="27">
        <f t="shared" si="140"/>
        <v>104.57</v>
      </c>
      <c r="V369" s="27">
        <f t="shared" si="128"/>
        <v>54</v>
      </c>
      <c r="W369" s="27">
        <f t="shared" si="141"/>
        <v>0</v>
      </c>
      <c r="X369" s="24">
        <f t="shared" si="129"/>
        <v>427.95</v>
      </c>
      <c r="Y369" s="24">
        <f t="shared" si="142"/>
        <v>1500.635</v>
      </c>
      <c r="Z369" s="24"/>
      <c r="AD369" s="127"/>
    </row>
    <row r="370" s="9" customFormat="1" ht="20" customHeight="1" spans="1:30">
      <c r="A370" s="23">
        <f t="shared" si="131"/>
        <v>367</v>
      </c>
      <c r="B370" s="39" t="s">
        <v>140</v>
      </c>
      <c r="C370" s="92" t="s">
        <v>897</v>
      </c>
      <c r="D370" s="28" t="s">
        <v>898</v>
      </c>
      <c r="E370" s="77">
        <v>3245.4</v>
      </c>
      <c r="F370" s="77">
        <v>3245.5</v>
      </c>
      <c r="G370" s="77">
        <v>3245.4</v>
      </c>
      <c r="H370" s="78">
        <v>5228.42</v>
      </c>
      <c r="I370" s="59">
        <v>108</v>
      </c>
      <c r="J370" s="27">
        <v>0</v>
      </c>
      <c r="K370" s="34">
        <f t="shared" si="132"/>
        <v>58.4172</v>
      </c>
      <c r="L370" s="35">
        <f t="shared" si="133"/>
        <v>519.28</v>
      </c>
      <c r="M370" s="24">
        <f t="shared" si="134"/>
        <v>22.7178</v>
      </c>
      <c r="N370" s="27">
        <f t="shared" si="135"/>
        <v>418.27</v>
      </c>
      <c r="O370" s="27">
        <f t="shared" si="136"/>
        <v>54</v>
      </c>
      <c r="P370" s="27">
        <f t="shared" si="137"/>
        <v>0</v>
      </c>
      <c r="Q370" s="27">
        <f t="shared" si="126"/>
        <v>1072.685</v>
      </c>
      <c r="R370" s="24">
        <f t="shared" si="127"/>
        <v>0</v>
      </c>
      <c r="S370" s="24">
        <f t="shared" si="138"/>
        <v>259.64</v>
      </c>
      <c r="T370" s="24">
        <f t="shared" si="139"/>
        <v>9.74</v>
      </c>
      <c r="U370" s="27">
        <f t="shared" si="140"/>
        <v>104.57</v>
      </c>
      <c r="V370" s="27">
        <f t="shared" si="128"/>
        <v>54</v>
      </c>
      <c r="W370" s="27">
        <f t="shared" si="141"/>
        <v>0</v>
      </c>
      <c r="X370" s="24">
        <f t="shared" si="129"/>
        <v>427.95</v>
      </c>
      <c r="Y370" s="24">
        <f t="shared" si="142"/>
        <v>1500.635</v>
      </c>
      <c r="Z370" s="24"/>
      <c r="AD370" s="127"/>
    </row>
    <row r="371" s="9" customFormat="1" ht="20" customHeight="1" spans="1:30">
      <c r="A371" s="23">
        <f t="shared" si="131"/>
        <v>368</v>
      </c>
      <c r="B371" s="39" t="s">
        <v>140</v>
      </c>
      <c r="C371" s="221" t="s">
        <v>899</v>
      </c>
      <c r="D371" s="83" t="s">
        <v>900</v>
      </c>
      <c r="E371" s="77">
        <v>3245.4</v>
      </c>
      <c r="F371" s="77">
        <v>3245.5</v>
      </c>
      <c r="G371" s="77">
        <v>3245.4</v>
      </c>
      <c r="H371" s="78">
        <v>5228.42</v>
      </c>
      <c r="I371" s="59">
        <v>108</v>
      </c>
      <c r="J371" s="27">
        <v>0</v>
      </c>
      <c r="K371" s="34">
        <f t="shared" si="132"/>
        <v>58.4172</v>
      </c>
      <c r="L371" s="35">
        <f t="shared" si="133"/>
        <v>519.28</v>
      </c>
      <c r="M371" s="24">
        <f t="shared" si="134"/>
        <v>22.7178</v>
      </c>
      <c r="N371" s="27">
        <f t="shared" si="135"/>
        <v>418.27</v>
      </c>
      <c r="O371" s="27">
        <f t="shared" si="136"/>
        <v>54</v>
      </c>
      <c r="P371" s="27">
        <f t="shared" si="137"/>
        <v>0</v>
      </c>
      <c r="Q371" s="27">
        <f t="shared" si="126"/>
        <v>1072.685</v>
      </c>
      <c r="R371" s="24">
        <f t="shared" si="127"/>
        <v>0</v>
      </c>
      <c r="S371" s="24">
        <f t="shared" si="138"/>
        <v>259.64</v>
      </c>
      <c r="T371" s="24">
        <f t="shared" si="139"/>
        <v>9.74</v>
      </c>
      <c r="U371" s="27">
        <f t="shared" si="140"/>
        <v>104.57</v>
      </c>
      <c r="V371" s="27">
        <f t="shared" si="128"/>
        <v>54</v>
      </c>
      <c r="W371" s="27">
        <f t="shared" si="141"/>
        <v>0</v>
      </c>
      <c r="X371" s="24">
        <f t="shared" si="129"/>
        <v>427.95</v>
      </c>
      <c r="Y371" s="24">
        <f t="shared" si="142"/>
        <v>1500.635</v>
      </c>
      <c r="Z371" s="24"/>
      <c r="AD371" s="127"/>
    </row>
    <row r="372" s="9" customFormat="1" ht="20" customHeight="1" spans="1:30">
      <c r="A372" s="23">
        <f t="shared" si="131"/>
        <v>369</v>
      </c>
      <c r="B372" s="39" t="s">
        <v>76</v>
      </c>
      <c r="C372" s="221" t="s">
        <v>901</v>
      </c>
      <c r="D372" s="276" t="s">
        <v>902</v>
      </c>
      <c r="E372" s="77">
        <v>3245.4</v>
      </c>
      <c r="F372" s="77">
        <v>3245.5</v>
      </c>
      <c r="G372" s="77">
        <v>3245.4</v>
      </c>
      <c r="H372" s="78">
        <v>5228.42</v>
      </c>
      <c r="I372" s="59"/>
      <c r="J372" s="27">
        <v>0</v>
      </c>
      <c r="K372" s="34">
        <f t="shared" si="132"/>
        <v>58.4172</v>
      </c>
      <c r="L372" s="35">
        <f t="shared" si="133"/>
        <v>519.28</v>
      </c>
      <c r="M372" s="24">
        <f t="shared" si="134"/>
        <v>22.7178</v>
      </c>
      <c r="N372" s="27">
        <f t="shared" si="135"/>
        <v>418.27</v>
      </c>
      <c r="O372" s="27">
        <f t="shared" si="136"/>
        <v>0</v>
      </c>
      <c r="P372" s="27">
        <f t="shared" si="137"/>
        <v>0</v>
      </c>
      <c r="Q372" s="27">
        <f t="shared" si="126"/>
        <v>1018.685</v>
      </c>
      <c r="R372" s="24">
        <f t="shared" si="127"/>
        <v>0</v>
      </c>
      <c r="S372" s="24">
        <f t="shared" si="138"/>
        <v>259.64</v>
      </c>
      <c r="T372" s="24">
        <f t="shared" si="139"/>
        <v>9.74</v>
      </c>
      <c r="U372" s="27">
        <f t="shared" si="140"/>
        <v>104.57</v>
      </c>
      <c r="V372" s="27">
        <f t="shared" si="128"/>
        <v>0</v>
      </c>
      <c r="W372" s="27">
        <f t="shared" si="141"/>
        <v>0</v>
      </c>
      <c r="X372" s="24">
        <f t="shared" si="129"/>
        <v>373.95</v>
      </c>
      <c r="Y372" s="24">
        <f t="shared" si="142"/>
        <v>1392.635</v>
      </c>
      <c r="Z372" s="24"/>
      <c r="AD372" s="127"/>
    </row>
    <row r="373" s="9" customFormat="1" ht="20" customHeight="1" spans="1:30">
      <c r="A373" s="23">
        <f t="shared" si="131"/>
        <v>370</v>
      </c>
      <c r="B373" s="39" t="s">
        <v>869</v>
      </c>
      <c r="C373" s="92" t="s">
        <v>903</v>
      </c>
      <c r="D373" s="268" t="s">
        <v>904</v>
      </c>
      <c r="E373" s="77">
        <v>3245.4</v>
      </c>
      <c r="F373" s="77">
        <v>3245.5</v>
      </c>
      <c r="G373" s="77">
        <v>3245.4</v>
      </c>
      <c r="H373" s="78">
        <v>5228.42</v>
      </c>
      <c r="I373" s="59">
        <v>108</v>
      </c>
      <c r="J373" s="27">
        <v>0</v>
      </c>
      <c r="K373" s="34">
        <f t="shared" si="132"/>
        <v>58.4172</v>
      </c>
      <c r="L373" s="35">
        <f t="shared" si="133"/>
        <v>519.28</v>
      </c>
      <c r="M373" s="24">
        <f t="shared" si="134"/>
        <v>22.7178</v>
      </c>
      <c r="N373" s="27">
        <f t="shared" si="135"/>
        <v>418.27</v>
      </c>
      <c r="O373" s="27">
        <f t="shared" si="136"/>
        <v>54</v>
      </c>
      <c r="P373" s="27">
        <f t="shared" si="137"/>
        <v>0</v>
      </c>
      <c r="Q373" s="27">
        <f t="shared" si="126"/>
        <v>1072.685</v>
      </c>
      <c r="R373" s="24">
        <f t="shared" si="127"/>
        <v>0</v>
      </c>
      <c r="S373" s="24">
        <f t="shared" si="138"/>
        <v>259.64</v>
      </c>
      <c r="T373" s="24">
        <f t="shared" si="139"/>
        <v>9.74</v>
      </c>
      <c r="U373" s="27">
        <f t="shared" si="140"/>
        <v>104.57</v>
      </c>
      <c r="V373" s="27">
        <f t="shared" si="128"/>
        <v>54</v>
      </c>
      <c r="W373" s="27">
        <f t="shared" si="141"/>
        <v>0</v>
      </c>
      <c r="X373" s="24">
        <f t="shared" si="129"/>
        <v>427.95</v>
      </c>
      <c r="Y373" s="24">
        <f t="shared" si="142"/>
        <v>1500.635</v>
      </c>
      <c r="Z373" s="24"/>
      <c r="AD373" s="127"/>
    </row>
    <row r="374" s="9" customFormat="1" ht="20" customHeight="1" spans="1:30">
      <c r="A374" s="23">
        <f t="shared" si="131"/>
        <v>371</v>
      </c>
      <c r="B374" s="39" t="s">
        <v>476</v>
      </c>
      <c r="C374" s="92" t="s">
        <v>905</v>
      </c>
      <c r="D374" s="268" t="s">
        <v>906</v>
      </c>
      <c r="E374" s="77">
        <v>3245.4</v>
      </c>
      <c r="F374" s="77">
        <v>3245.5</v>
      </c>
      <c r="G374" s="77">
        <v>3245.4</v>
      </c>
      <c r="H374" s="78">
        <v>5228.42</v>
      </c>
      <c r="I374" s="59">
        <v>108</v>
      </c>
      <c r="J374" s="27">
        <v>0</v>
      </c>
      <c r="K374" s="34">
        <f t="shared" si="132"/>
        <v>58.4172</v>
      </c>
      <c r="L374" s="35">
        <f t="shared" si="133"/>
        <v>519.28</v>
      </c>
      <c r="M374" s="24">
        <f t="shared" si="134"/>
        <v>22.7178</v>
      </c>
      <c r="N374" s="27">
        <f t="shared" si="135"/>
        <v>418.27</v>
      </c>
      <c r="O374" s="27">
        <f t="shared" si="136"/>
        <v>54</v>
      </c>
      <c r="P374" s="27">
        <f t="shared" si="137"/>
        <v>0</v>
      </c>
      <c r="Q374" s="27">
        <f t="shared" si="126"/>
        <v>1072.685</v>
      </c>
      <c r="R374" s="24">
        <f t="shared" si="127"/>
        <v>0</v>
      </c>
      <c r="S374" s="24">
        <f t="shared" si="138"/>
        <v>259.64</v>
      </c>
      <c r="T374" s="24">
        <f t="shared" si="139"/>
        <v>9.74</v>
      </c>
      <c r="U374" s="27">
        <f t="shared" si="140"/>
        <v>104.57</v>
      </c>
      <c r="V374" s="27">
        <f t="shared" si="128"/>
        <v>54</v>
      </c>
      <c r="W374" s="27">
        <f t="shared" si="141"/>
        <v>0</v>
      </c>
      <c r="X374" s="24">
        <f t="shared" si="129"/>
        <v>427.95</v>
      </c>
      <c r="Y374" s="24">
        <f t="shared" si="142"/>
        <v>1500.635</v>
      </c>
      <c r="Z374" s="24"/>
      <c r="AD374" s="127"/>
    </row>
    <row r="375" s="9" customFormat="1" ht="20" customHeight="1" spans="1:30">
      <c r="A375" s="23">
        <f t="shared" si="131"/>
        <v>372</v>
      </c>
      <c r="B375" s="39" t="s">
        <v>416</v>
      </c>
      <c r="C375" s="92" t="s">
        <v>907</v>
      </c>
      <c r="D375" s="268" t="s">
        <v>908</v>
      </c>
      <c r="E375" s="77">
        <v>3245.4</v>
      </c>
      <c r="F375" s="77">
        <v>0</v>
      </c>
      <c r="G375" s="77">
        <v>0</v>
      </c>
      <c r="H375" s="77">
        <v>0</v>
      </c>
      <c r="I375" s="77"/>
      <c r="J375" s="27">
        <v>0</v>
      </c>
      <c r="K375" s="34">
        <f t="shared" si="132"/>
        <v>58.4172</v>
      </c>
      <c r="L375" s="35">
        <f t="shared" si="133"/>
        <v>0</v>
      </c>
      <c r="M375" s="24">
        <f t="shared" si="134"/>
        <v>0</v>
      </c>
      <c r="N375" s="27">
        <f t="shared" si="135"/>
        <v>0</v>
      </c>
      <c r="O375" s="27">
        <f t="shared" si="136"/>
        <v>0</v>
      </c>
      <c r="P375" s="27">
        <f t="shared" si="137"/>
        <v>0</v>
      </c>
      <c r="Q375" s="27">
        <f t="shared" si="126"/>
        <v>58.4172</v>
      </c>
      <c r="R375" s="24">
        <f t="shared" si="127"/>
        <v>0</v>
      </c>
      <c r="S375" s="24">
        <f t="shared" si="138"/>
        <v>0</v>
      </c>
      <c r="T375" s="24">
        <f t="shared" si="139"/>
        <v>0</v>
      </c>
      <c r="U375" s="27">
        <f t="shared" si="140"/>
        <v>0</v>
      </c>
      <c r="V375" s="27">
        <f t="shared" si="128"/>
        <v>0</v>
      </c>
      <c r="W375" s="27">
        <f t="shared" si="141"/>
        <v>0</v>
      </c>
      <c r="X375" s="24">
        <f t="shared" si="129"/>
        <v>0</v>
      </c>
      <c r="Y375" s="24">
        <f t="shared" si="142"/>
        <v>58.4172</v>
      </c>
      <c r="Z375" s="24"/>
      <c r="AD375" s="127"/>
    </row>
    <row r="376" s="9" customFormat="1" ht="20" customHeight="1" spans="1:30">
      <c r="A376" s="23">
        <f t="shared" si="131"/>
        <v>373</v>
      </c>
      <c r="B376" s="39" t="s">
        <v>157</v>
      </c>
      <c r="C376" s="221" t="s">
        <v>909</v>
      </c>
      <c r="D376" s="276" t="s">
        <v>910</v>
      </c>
      <c r="E376" s="77">
        <v>3245.4</v>
      </c>
      <c r="F376" s="77">
        <v>3245.5</v>
      </c>
      <c r="G376" s="77">
        <v>3245.4</v>
      </c>
      <c r="H376" s="78">
        <v>5228.42</v>
      </c>
      <c r="I376" s="59">
        <v>108</v>
      </c>
      <c r="J376" s="27">
        <v>0</v>
      </c>
      <c r="K376" s="34">
        <f t="shared" si="132"/>
        <v>58.4172</v>
      </c>
      <c r="L376" s="35">
        <f t="shared" si="133"/>
        <v>519.28</v>
      </c>
      <c r="M376" s="24">
        <f t="shared" si="134"/>
        <v>22.7178</v>
      </c>
      <c r="N376" s="27">
        <f t="shared" si="135"/>
        <v>418.27</v>
      </c>
      <c r="O376" s="27">
        <f t="shared" si="136"/>
        <v>54</v>
      </c>
      <c r="P376" s="27">
        <f t="shared" si="137"/>
        <v>0</v>
      </c>
      <c r="Q376" s="27">
        <f t="shared" si="126"/>
        <v>1072.685</v>
      </c>
      <c r="R376" s="24">
        <f t="shared" si="127"/>
        <v>0</v>
      </c>
      <c r="S376" s="24">
        <f t="shared" si="138"/>
        <v>259.64</v>
      </c>
      <c r="T376" s="24">
        <f t="shared" si="139"/>
        <v>9.74</v>
      </c>
      <c r="U376" s="27">
        <f t="shared" si="140"/>
        <v>104.57</v>
      </c>
      <c r="V376" s="27">
        <f t="shared" si="128"/>
        <v>54</v>
      </c>
      <c r="W376" s="27">
        <f t="shared" si="141"/>
        <v>0</v>
      </c>
      <c r="X376" s="24">
        <f t="shared" si="129"/>
        <v>427.95</v>
      </c>
      <c r="Y376" s="24">
        <f t="shared" si="142"/>
        <v>1500.635</v>
      </c>
      <c r="Z376" s="24"/>
      <c r="AD376" s="127"/>
    </row>
    <row r="377" s="9" customFormat="1" ht="20" customHeight="1" spans="1:30">
      <c r="A377" s="23">
        <f t="shared" si="131"/>
        <v>374</v>
      </c>
      <c r="B377" s="39" t="s">
        <v>157</v>
      </c>
      <c r="C377" s="221" t="s">
        <v>911</v>
      </c>
      <c r="D377" s="83" t="s">
        <v>912</v>
      </c>
      <c r="E377" s="77">
        <v>3245.4</v>
      </c>
      <c r="F377" s="77">
        <v>3245.5</v>
      </c>
      <c r="G377" s="77">
        <v>3245.4</v>
      </c>
      <c r="H377" s="78">
        <v>5228.42</v>
      </c>
      <c r="I377" s="59"/>
      <c r="J377" s="27">
        <v>0</v>
      </c>
      <c r="K377" s="34">
        <f t="shared" si="132"/>
        <v>58.4172</v>
      </c>
      <c r="L377" s="35">
        <f t="shared" si="133"/>
        <v>519.28</v>
      </c>
      <c r="M377" s="24">
        <f t="shared" si="134"/>
        <v>22.7178</v>
      </c>
      <c r="N377" s="27">
        <f t="shared" si="135"/>
        <v>418.27</v>
      </c>
      <c r="O377" s="27">
        <f t="shared" si="136"/>
        <v>0</v>
      </c>
      <c r="P377" s="27">
        <f t="shared" si="137"/>
        <v>0</v>
      </c>
      <c r="Q377" s="27">
        <f t="shared" si="126"/>
        <v>1018.685</v>
      </c>
      <c r="R377" s="24">
        <f t="shared" si="127"/>
        <v>0</v>
      </c>
      <c r="S377" s="24">
        <f t="shared" si="138"/>
        <v>259.64</v>
      </c>
      <c r="T377" s="24">
        <f t="shared" si="139"/>
        <v>9.74</v>
      </c>
      <c r="U377" s="27">
        <f t="shared" si="140"/>
        <v>104.57</v>
      </c>
      <c r="V377" s="27">
        <f t="shared" si="128"/>
        <v>0</v>
      </c>
      <c r="W377" s="27">
        <f t="shared" si="141"/>
        <v>0</v>
      </c>
      <c r="X377" s="24">
        <f t="shared" si="129"/>
        <v>373.95</v>
      </c>
      <c r="Y377" s="24">
        <f t="shared" si="142"/>
        <v>1392.635</v>
      </c>
      <c r="Z377" s="24"/>
      <c r="AD377" s="127"/>
    </row>
    <row r="378" s="9" customFormat="1" ht="20" customHeight="1" spans="1:30">
      <c r="A378" s="23">
        <f t="shared" si="131"/>
        <v>375</v>
      </c>
      <c r="B378" s="39" t="str">
        <f>VLOOKUP(C378,IF({1,0},[2]后勤人员!$C:$C,[2]后勤人员!$B:$B),2,0)</f>
        <v>TPM管理科</v>
      </c>
      <c r="C378" s="92" t="s">
        <v>913</v>
      </c>
      <c r="D378" s="28" t="s">
        <v>914</v>
      </c>
      <c r="E378" s="77">
        <v>3245.4</v>
      </c>
      <c r="F378" s="77">
        <v>3245.5</v>
      </c>
      <c r="G378" s="77">
        <v>3245.4</v>
      </c>
      <c r="H378" s="78">
        <v>5228.42</v>
      </c>
      <c r="I378" s="59">
        <v>108</v>
      </c>
      <c r="J378" s="27">
        <v>0</v>
      </c>
      <c r="K378" s="34">
        <f t="shared" si="132"/>
        <v>58.4172</v>
      </c>
      <c r="L378" s="35">
        <f t="shared" si="133"/>
        <v>519.28</v>
      </c>
      <c r="M378" s="24">
        <f t="shared" si="134"/>
        <v>22.7178</v>
      </c>
      <c r="N378" s="27">
        <f t="shared" si="135"/>
        <v>418.27</v>
      </c>
      <c r="O378" s="27">
        <f t="shared" si="136"/>
        <v>54</v>
      </c>
      <c r="P378" s="27">
        <f t="shared" si="137"/>
        <v>0</v>
      </c>
      <c r="Q378" s="27">
        <f t="shared" si="126"/>
        <v>1072.685</v>
      </c>
      <c r="R378" s="24">
        <f t="shared" si="127"/>
        <v>0</v>
      </c>
      <c r="S378" s="24">
        <f t="shared" si="138"/>
        <v>259.64</v>
      </c>
      <c r="T378" s="24">
        <f t="shared" si="139"/>
        <v>9.74</v>
      </c>
      <c r="U378" s="27">
        <f t="shared" si="140"/>
        <v>104.57</v>
      </c>
      <c r="V378" s="27">
        <f t="shared" si="128"/>
        <v>54</v>
      </c>
      <c r="W378" s="27">
        <f t="shared" si="141"/>
        <v>0</v>
      </c>
      <c r="X378" s="24">
        <f t="shared" si="129"/>
        <v>427.95</v>
      </c>
      <c r="Y378" s="24">
        <f t="shared" si="142"/>
        <v>1500.635</v>
      </c>
      <c r="Z378" s="24"/>
      <c r="AD378" s="127"/>
    </row>
    <row r="379" s="12" customFormat="1" ht="22" customHeight="1" spans="1:34">
      <c r="A379" s="23" t="s">
        <v>63</v>
      </c>
      <c r="B379" s="39"/>
      <c r="C379" s="138">
        <f>A378</f>
        <v>375</v>
      </c>
      <c r="D379" s="139"/>
      <c r="E379" s="103">
        <f>SUM(E4:E378)</f>
        <v>1228039.69</v>
      </c>
      <c r="F379" s="103">
        <f t="shared" ref="F379:Y379" si="143">SUM(F4:F378)</f>
        <v>1208572.09</v>
      </c>
      <c r="G379" s="103">
        <f t="shared" si="143"/>
        <v>1208567.29</v>
      </c>
      <c r="H379" s="103">
        <f t="shared" si="143"/>
        <v>1918830.13999999</v>
      </c>
      <c r="I379" s="103">
        <f t="shared" si="143"/>
        <v>1080</v>
      </c>
      <c r="J379" s="103">
        <f t="shared" si="143"/>
        <v>802236</v>
      </c>
      <c r="K379" s="103">
        <f t="shared" si="143"/>
        <v>22104.71442</v>
      </c>
      <c r="L379" s="103">
        <f t="shared" si="143"/>
        <v>193371.534399999</v>
      </c>
      <c r="M379" s="222">
        <v>8459.98</v>
      </c>
      <c r="N379" s="103">
        <f t="shared" si="143"/>
        <v>153505.09</v>
      </c>
      <c r="O379" s="103">
        <f t="shared" si="143"/>
        <v>540</v>
      </c>
      <c r="P379" s="103">
        <f t="shared" si="143"/>
        <v>40111.8</v>
      </c>
      <c r="Q379" s="103">
        <f t="shared" ref="Q379:Y379" si="144">SUM(Q4:Q378)</f>
        <v>418093.109849999</v>
      </c>
      <c r="R379" s="103">
        <f t="shared" si="144"/>
        <v>0</v>
      </c>
      <c r="S379" s="103">
        <f t="shared" si="144"/>
        <v>96685.17</v>
      </c>
      <c r="T379" s="103">
        <f t="shared" si="144"/>
        <v>3627.02999999997</v>
      </c>
      <c r="U379" s="103">
        <f t="shared" si="144"/>
        <v>38377.1899999999</v>
      </c>
      <c r="V379" s="103">
        <f t="shared" si="144"/>
        <v>540</v>
      </c>
      <c r="W379" s="103">
        <f t="shared" si="144"/>
        <v>40111.8</v>
      </c>
      <c r="X379" s="103">
        <f t="shared" si="144"/>
        <v>179341.190000001</v>
      </c>
      <c r="Y379" s="103">
        <f t="shared" si="144"/>
        <v>597434.29985</v>
      </c>
      <c r="Z379" s="37"/>
      <c r="AA379" s="9"/>
      <c r="AB379" s="9"/>
      <c r="AD379" s="127"/>
      <c r="AE379" s="9"/>
      <c r="AF379" s="9"/>
      <c r="AG379" s="9"/>
      <c r="AH379" s="9"/>
    </row>
    <row r="380" spans="1:30">
      <c r="A380" s="104"/>
      <c r="B380" s="104"/>
      <c r="E380" s="104"/>
      <c r="AD380" s="127"/>
    </row>
    <row r="381" spans="1:30">
      <c r="A381" s="105" t="s">
        <v>850</v>
      </c>
      <c r="B381" s="105"/>
      <c r="C381" s="106" t="s">
        <v>851</v>
      </c>
      <c r="D381" s="106"/>
      <c r="E381" s="105" t="s">
        <v>852</v>
      </c>
      <c r="AD381" s="128"/>
    </row>
    <row r="382" ht="16" customHeight="1" spans="1:29">
      <c r="A382" s="105" t="s">
        <v>853</v>
      </c>
      <c r="B382" s="105"/>
      <c r="C382" s="107">
        <f>K379</f>
        <v>22104.71442</v>
      </c>
      <c r="D382" s="112"/>
      <c r="E382" s="109">
        <f>COUNTIFS(E$4:E$378,"&lt;&gt;",E$4:E$378,"&lt;&gt;0")</f>
        <v>375</v>
      </c>
      <c r="Z382" s="9"/>
      <c r="AC382" s="127"/>
    </row>
    <row r="383" ht="16" customHeight="1" spans="1:30">
      <c r="A383" s="105" t="s">
        <v>854</v>
      </c>
      <c r="B383" s="105"/>
      <c r="C383" s="107">
        <f>L379+S379</f>
        <v>290056.704399999</v>
      </c>
      <c r="D383" s="112"/>
      <c r="E383" s="109">
        <f>COUNTIFS(F$4:F$378,"&lt;&gt;",F$4:F$378,"&lt;&gt;0")</f>
        <v>369</v>
      </c>
      <c r="AD383" s="127"/>
    </row>
    <row r="384" ht="16" customHeight="1" spans="1:5">
      <c r="A384" s="105" t="s">
        <v>855</v>
      </c>
      <c r="B384" s="105"/>
      <c r="C384" s="107">
        <f>M379+T379</f>
        <v>12087.01</v>
      </c>
      <c r="D384" s="112"/>
      <c r="E384" s="109">
        <f>COUNTIFS(G$4:G$378,"&lt;&gt;",G$4:G$378,"&lt;&gt;0")</f>
        <v>369</v>
      </c>
    </row>
    <row r="385" ht="16" customHeight="1" spans="1:26">
      <c r="A385" s="111" t="s">
        <v>856</v>
      </c>
      <c r="B385" s="111"/>
      <c r="C385" s="107">
        <f>N379+U379</f>
        <v>191882.28</v>
      </c>
      <c r="D385" s="112"/>
      <c r="E385" s="109">
        <f>COUNTIFS(H$4:H$378,"&lt;&gt;",H$4:H$378,"&lt;&gt;0")</f>
        <v>367</v>
      </c>
      <c r="Z385" s="9"/>
    </row>
    <row r="386" ht="16" customHeight="1" spans="1:5">
      <c r="A386" s="111" t="s">
        <v>857</v>
      </c>
      <c r="B386" s="111"/>
      <c r="C386" s="107">
        <f>O379+V379</f>
        <v>1080</v>
      </c>
      <c r="D386" s="112"/>
      <c r="E386" s="109">
        <f>COUNTIFS(I$4:I$378,"&lt;&gt;",I$4:I$378,"&lt;&gt;0")</f>
        <v>10</v>
      </c>
    </row>
    <row r="387" ht="16" customHeight="1" spans="1:5">
      <c r="A387" s="111" t="s">
        <v>858</v>
      </c>
      <c r="B387" s="111"/>
      <c r="C387" s="112">
        <f>P379+W379</f>
        <v>80223.6</v>
      </c>
      <c r="D387" s="223"/>
      <c r="E387" s="109">
        <f>COUNTIFS(J$4:J$378,"&lt;&gt;",J$4:J$378,"&lt;&gt;0")</f>
        <v>316</v>
      </c>
    </row>
    <row r="388" ht="16" customHeight="1" spans="1:5">
      <c r="A388" s="111" t="s">
        <v>859</v>
      </c>
      <c r="B388" s="111"/>
      <c r="C388" s="112">
        <f>SUM(C382:D387)</f>
        <v>597434.308819999</v>
      </c>
      <c r="D388" s="112"/>
      <c r="E388" s="114"/>
    </row>
    <row r="389" spans="1:26">
      <c r="A389" s="115" t="s">
        <v>860</v>
      </c>
      <c r="B389" s="116"/>
      <c r="C389" s="117"/>
      <c r="D389" s="224"/>
      <c r="E389" s="115"/>
      <c r="F389" s="115"/>
      <c r="G389" s="115"/>
      <c r="H389" s="115"/>
      <c r="I389" s="115"/>
      <c r="J389" s="115"/>
      <c r="K389" s="115"/>
      <c r="L389" s="123"/>
      <c r="M389" s="115"/>
      <c r="N389" s="115"/>
      <c r="O389" s="115"/>
      <c r="P389" s="115"/>
      <c r="Q389" s="115"/>
      <c r="R389" s="115"/>
      <c r="S389" s="115"/>
      <c r="T389" s="115"/>
      <c r="V389" s="9"/>
      <c r="W389" s="9"/>
      <c r="X389" s="9"/>
      <c r="Y389" s="9"/>
      <c r="Z389" s="9"/>
    </row>
    <row r="390" spans="1:26">
      <c r="A390" s="115"/>
      <c r="B390" s="116"/>
      <c r="C390" s="117"/>
      <c r="D390" s="224"/>
      <c r="E390" s="115"/>
      <c r="F390" s="115"/>
      <c r="G390" s="115"/>
      <c r="H390" s="115"/>
      <c r="I390" s="115"/>
      <c r="J390" s="115"/>
      <c r="K390" s="115"/>
      <c r="L390" s="123"/>
      <c r="M390" s="115"/>
      <c r="N390" s="115"/>
      <c r="O390" s="115"/>
      <c r="P390" s="115"/>
      <c r="Q390" s="115"/>
      <c r="R390" s="115"/>
      <c r="S390" s="115"/>
      <c r="T390" s="115"/>
      <c r="V390" s="9"/>
      <c r="W390" s="9"/>
      <c r="X390" s="9"/>
      <c r="Y390" s="9"/>
      <c r="Z390" s="9"/>
    </row>
    <row r="391" spans="1:26">
      <c r="A391" s="115"/>
      <c r="B391" s="116"/>
      <c r="C391" s="117"/>
      <c r="D391" s="224"/>
      <c r="E391" s="115"/>
      <c r="F391" s="115"/>
      <c r="G391" s="115"/>
      <c r="H391" s="115"/>
      <c r="I391" s="115"/>
      <c r="J391" s="115"/>
      <c r="K391" s="115"/>
      <c r="L391" s="123"/>
      <c r="M391" s="115"/>
      <c r="N391" s="115"/>
      <c r="O391" s="115"/>
      <c r="P391" s="115"/>
      <c r="Q391" s="115"/>
      <c r="R391" s="115"/>
      <c r="S391" s="115"/>
      <c r="T391" s="115"/>
      <c r="V391" s="9"/>
      <c r="W391" s="9"/>
      <c r="X391" s="9"/>
      <c r="Y391" s="9"/>
      <c r="Z391" s="9"/>
    </row>
    <row r="392" spans="1:26">
      <c r="A392" s="115"/>
      <c r="B392" s="116"/>
      <c r="C392" s="117"/>
      <c r="D392" s="224"/>
      <c r="E392" s="115"/>
      <c r="F392" s="115"/>
      <c r="G392" s="115"/>
      <c r="H392" s="115"/>
      <c r="I392" s="115"/>
      <c r="J392" s="115"/>
      <c r="K392" s="115"/>
      <c r="L392" s="123"/>
      <c r="M392" s="115"/>
      <c r="N392" s="115"/>
      <c r="O392" s="115"/>
      <c r="P392" s="115"/>
      <c r="Q392" s="115"/>
      <c r="R392" s="115"/>
      <c r="S392" s="115"/>
      <c r="T392" s="115"/>
      <c r="V392" s="9"/>
      <c r="W392" s="9"/>
      <c r="X392" s="9"/>
      <c r="Y392" s="9"/>
      <c r="Z392" s="9"/>
    </row>
    <row r="393" spans="1:26">
      <c r="A393" s="115"/>
      <c r="B393" s="116"/>
      <c r="C393" s="117"/>
      <c r="D393" s="224"/>
      <c r="E393" s="115"/>
      <c r="F393" s="115"/>
      <c r="G393" s="115"/>
      <c r="H393" s="115"/>
      <c r="I393" s="115"/>
      <c r="J393" s="115"/>
      <c r="K393" s="115"/>
      <c r="L393" s="123"/>
      <c r="M393" s="115"/>
      <c r="N393" s="115"/>
      <c r="O393" s="115"/>
      <c r="P393" s="115"/>
      <c r="Q393" s="115"/>
      <c r="R393" s="115"/>
      <c r="S393" s="115"/>
      <c r="T393" s="115"/>
      <c r="V393" s="9"/>
      <c r="W393" s="9"/>
      <c r="X393" s="9"/>
      <c r="Y393" s="9"/>
      <c r="Z393" s="9"/>
    </row>
    <row r="394" spans="1:26">
      <c r="A394" s="115"/>
      <c r="B394" s="116"/>
      <c r="C394" s="117"/>
      <c r="D394" s="224"/>
      <c r="E394" s="115"/>
      <c r="F394" s="115"/>
      <c r="G394" s="115"/>
      <c r="H394" s="115"/>
      <c r="I394" s="115"/>
      <c r="J394" s="115"/>
      <c r="K394" s="115"/>
      <c r="L394" s="123"/>
      <c r="M394" s="115"/>
      <c r="N394" s="115"/>
      <c r="O394" s="115"/>
      <c r="P394" s="115"/>
      <c r="Q394" s="115"/>
      <c r="R394" s="115"/>
      <c r="S394" s="115"/>
      <c r="T394" s="115"/>
      <c r="V394" s="9"/>
      <c r="W394" s="9"/>
      <c r="X394" s="9"/>
      <c r="Y394" s="9"/>
      <c r="Z394" s="9"/>
    </row>
    <row r="395" spans="1:26">
      <c r="A395" s="115"/>
      <c r="B395" s="116"/>
      <c r="C395" s="117"/>
      <c r="D395" s="224"/>
      <c r="E395" s="115"/>
      <c r="F395" s="115"/>
      <c r="G395" s="115"/>
      <c r="H395" s="115"/>
      <c r="I395" s="115"/>
      <c r="J395" s="115"/>
      <c r="K395" s="115"/>
      <c r="L395" s="123"/>
      <c r="M395" s="115"/>
      <c r="N395" s="115"/>
      <c r="O395" s="115"/>
      <c r="P395" s="115"/>
      <c r="Q395" s="115"/>
      <c r="R395" s="115"/>
      <c r="S395" s="115"/>
      <c r="T395" s="115"/>
      <c r="V395" s="9"/>
      <c r="W395" s="9"/>
      <c r="X395" s="9"/>
      <c r="Y395" s="9"/>
      <c r="Z395" s="9"/>
    </row>
    <row r="396" spans="1:26">
      <c r="A396" s="115"/>
      <c r="B396" s="116"/>
      <c r="C396" s="117"/>
      <c r="D396" s="224"/>
      <c r="E396" s="115"/>
      <c r="F396" s="115"/>
      <c r="G396" s="115"/>
      <c r="H396" s="115"/>
      <c r="I396" s="115"/>
      <c r="J396" s="115"/>
      <c r="K396" s="115"/>
      <c r="L396" s="123"/>
      <c r="M396" s="115"/>
      <c r="N396" s="115"/>
      <c r="O396" s="115"/>
      <c r="P396" s="115"/>
      <c r="Q396" s="115"/>
      <c r="R396" s="115"/>
      <c r="S396" s="115"/>
      <c r="T396" s="115"/>
      <c r="V396" s="9"/>
      <c r="W396" s="9"/>
      <c r="X396" s="9"/>
      <c r="Y396" s="9"/>
      <c r="Z396" s="9"/>
    </row>
    <row r="397" spans="1:26">
      <c r="A397" s="115"/>
      <c r="B397" s="116"/>
      <c r="C397" s="117"/>
      <c r="D397" s="224"/>
      <c r="E397" s="115"/>
      <c r="F397" s="115"/>
      <c r="G397" s="115"/>
      <c r="H397" s="115"/>
      <c r="I397" s="115"/>
      <c r="J397" s="115"/>
      <c r="K397" s="115"/>
      <c r="L397" s="123"/>
      <c r="M397" s="115"/>
      <c r="N397" s="115"/>
      <c r="O397" s="115"/>
      <c r="P397" s="115"/>
      <c r="Q397" s="115"/>
      <c r="R397" s="115"/>
      <c r="S397" s="115"/>
      <c r="T397" s="115"/>
      <c r="V397" s="9"/>
      <c r="W397" s="9"/>
      <c r="X397" s="9"/>
      <c r="Y397" s="9"/>
      <c r="Z397" s="9"/>
    </row>
    <row r="398" spans="1:26">
      <c r="A398" s="115"/>
      <c r="B398" s="116"/>
      <c r="C398" s="117"/>
      <c r="D398" s="224"/>
      <c r="E398" s="115"/>
      <c r="F398" s="115"/>
      <c r="G398" s="115"/>
      <c r="H398" s="115"/>
      <c r="I398" s="115"/>
      <c r="J398" s="115"/>
      <c r="K398" s="115"/>
      <c r="L398" s="123"/>
      <c r="M398" s="115"/>
      <c r="N398" s="115"/>
      <c r="O398" s="115"/>
      <c r="P398" s="115"/>
      <c r="Q398" s="115"/>
      <c r="R398" s="115"/>
      <c r="S398" s="115"/>
      <c r="T398" s="115"/>
      <c r="V398" s="9"/>
      <c r="W398" s="9"/>
      <c r="X398" s="9"/>
      <c r="Y398" s="9"/>
      <c r="Z398" s="9"/>
    </row>
    <row r="399" spans="1:26">
      <c r="A399" s="115"/>
      <c r="B399" s="116"/>
      <c r="C399" s="117"/>
      <c r="D399" s="224"/>
      <c r="E399" s="115"/>
      <c r="F399" s="115"/>
      <c r="G399" s="115"/>
      <c r="H399" s="115"/>
      <c r="I399" s="115"/>
      <c r="J399" s="115"/>
      <c r="K399" s="115"/>
      <c r="L399" s="123"/>
      <c r="M399" s="115"/>
      <c r="N399" s="115"/>
      <c r="O399" s="115"/>
      <c r="P399" s="115"/>
      <c r="Q399" s="115"/>
      <c r="R399" s="115"/>
      <c r="S399" s="115"/>
      <c r="T399" s="115"/>
      <c r="V399" s="9"/>
      <c r="W399" s="9"/>
      <c r="X399" s="9"/>
      <c r="Y399" s="9"/>
      <c r="Z399" s="9"/>
    </row>
    <row r="400" spans="1:26">
      <c r="A400" s="115"/>
      <c r="B400" s="116"/>
      <c r="C400" s="117"/>
      <c r="D400" s="224"/>
      <c r="E400" s="115"/>
      <c r="F400" s="115"/>
      <c r="G400" s="115"/>
      <c r="H400" s="115"/>
      <c r="I400" s="115"/>
      <c r="J400" s="115"/>
      <c r="K400" s="115"/>
      <c r="L400" s="123"/>
      <c r="M400" s="115"/>
      <c r="N400" s="115"/>
      <c r="O400" s="115"/>
      <c r="P400" s="115"/>
      <c r="Q400" s="115"/>
      <c r="R400" s="115"/>
      <c r="S400" s="115"/>
      <c r="T400" s="115"/>
      <c r="V400" s="9"/>
      <c r="W400" s="9"/>
      <c r="X400" s="9"/>
      <c r="Y400" s="9"/>
      <c r="Z400" s="9"/>
    </row>
    <row r="401" spans="1:26">
      <c r="A401" s="115"/>
      <c r="B401" s="116"/>
      <c r="C401" s="117"/>
      <c r="D401" s="224"/>
      <c r="E401" s="115"/>
      <c r="F401" s="115"/>
      <c r="G401" s="115"/>
      <c r="H401" s="115"/>
      <c r="I401" s="115"/>
      <c r="J401" s="115"/>
      <c r="K401" s="115"/>
      <c r="L401" s="123"/>
      <c r="M401" s="115"/>
      <c r="N401" s="115"/>
      <c r="O401" s="115"/>
      <c r="P401" s="115"/>
      <c r="Q401" s="115"/>
      <c r="R401" s="115"/>
      <c r="S401" s="115"/>
      <c r="T401" s="115"/>
      <c r="V401" s="9"/>
      <c r="W401" s="9"/>
      <c r="X401" s="9"/>
      <c r="Y401" s="9"/>
      <c r="Z401" s="9"/>
    </row>
    <row r="402" spans="1:26">
      <c r="A402" s="115"/>
      <c r="B402" s="116"/>
      <c r="C402" s="117"/>
      <c r="D402" s="224"/>
      <c r="E402" s="115"/>
      <c r="F402" s="115"/>
      <c r="G402" s="115"/>
      <c r="H402" s="115"/>
      <c r="I402" s="115"/>
      <c r="J402" s="115"/>
      <c r="K402" s="115"/>
      <c r="L402" s="123"/>
      <c r="M402" s="115"/>
      <c r="N402" s="115"/>
      <c r="O402" s="115"/>
      <c r="P402" s="115"/>
      <c r="Q402" s="115"/>
      <c r="R402" s="115"/>
      <c r="S402" s="115"/>
      <c r="T402" s="115"/>
      <c r="V402" s="9"/>
      <c r="W402" s="9"/>
      <c r="X402" s="9"/>
      <c r="Y402" s="9"/>
      <c r="Z402" s="9"/>
    </row>
    <row r="403" spans="1:26">
      <c r="A403" s="115"/>
      <c r="B403" s="116"/>
      <c r="C403" s="117"/>
      <c r="D403" s="224"/>
      <c r="E403" s="115"/>
      <c r="F403" s="115"/>
      <c r="G403" s="115"/>
      <c r="H403" s="115"/>
      <c r="I403" s="115"/>
      <c r="J403" s="115"/>
      <c r="K403" s="115"/>
      <c r="L403" s="123"/>
      <c r="M403" s="115"/>
      <c r="N403" s="115"/>
      <c r="O403" s="115"/>
      <c r="P403" s="115"/>
      <c r="Q403" s="115"/>
      <c r="R403" s="115"/>
      <c r="S403" s="115"/>
      <c r="T403" s="115"/>
      <c r="V403" s="9"/>
      <c r="W403" s="9"/>
      <c r="X403" s="9"/>
      <c r="Y403" s="9"/>
      <c r="Z403" s="9"/>
    </row>
    <row r="404" spans="1:26">
      <c r="A404" s="115"/>
      <c r="B404" s="116"/>
      <c r="C404" s="117"/>
      <c r="D404" s="224"/>
      <c r="E404" s="115"/>
      <c r="F404" s="115"/>
      <c r="G404" s="115"/>
      <c r="H404" s="115"/>
      <c r="I404" s="115"/>
      <c r="J404" s="115"/>
      <c r="K404" s="115"/>
      <c r="L404" s="123"/>
      <c r="M404" s="115"/>
      <c r="N404" s="115"/>
      <c r="O404" s="115"/>
      <c r="P404" s="115"/>
      <c r="Q404" s="115"/>
      <c r="R404" s="115"/>
      <c r="S404" s="115"/>
      <c r="T404" s="115"/>
      <c r="V404" s="9"/>
      <c r="W404" s="9"/>
      <c r="X404" s="9"/>
      <c r="Y404" s="9"/>
      <c r="Z404" s="9"/>
    </row>
    <row r="405" spans="1:26">
      <c r="A405" s="115"/>
      <c r="B405" s="116"/>
      <c r="C405" s="117"/>
      <c r="D405" s="224"/>
      <c r="E405" s="115"/>
      <c r="F405" s="115"/>
      <c r="G405" s="115"/>
      <c r="H405" s="115"/>
      <c r="I405" s="115"/>
      <c r="J405" s="115"/>
      <c r="K405" s="115"/>
      <c r="L405" s="123"/>
      <c r="M405" s="115"/>
      <c r="N405" s="115"/>
      <c r="O405" s="115"/>
      <c r="P405" s="115"/>
      <c r="Q405" s="115"/>
      <c r="R405" s="115"/>
      <c r="S405" s="115"/>
      <c r="T405" s="115"/>
      <c r="V405" s="9"/>
      <c r="W405" s="9"/>
      <c r="X405" s="9"/>
      <c r="Y405" s="9"/>
      <c r="Z405" s="9"/>
    </row>
    <row r="406" spans="1:26">
      <c r="A406" s="115"/>
      <c r="B406" s="116"/>
      <c r="C406" s="117"/>
      <c r="D406" s="224"/>
      <c r="E406" s="115"/>
      <c r="F406" s="115"/>
      <c r="G406" s="115"/>
      <c r="H406" s="115"/>
      <c r="I406" s="115"/>
      <c r="J406" s="115"/>
      <c r="K406" s="115"/>
      <c r="L406" s="123"/>
      <c r="M406" s="115"/>
      <c r="N406" s="115"/>
      <c r="O406" s="115"/>
      <c r="P406" s="115"/>
      <c r="Q406" s="115"/>
      <c r="R406" s="115"/>
      <c r="S406" s="115"/>
      <c r="T406" s="115"/>
      <c r="V406" s="9"/>
      <c r="W406" s="9"/>
      <c r="X406" s="9"/>
      <c r="Y406" s="9"/>
      <c r="Z406" s="9"/>
    </row>
    <row r="407" spans="1:26">
      <c r="A407" s="115"/>
      <c r="B407" s="116"/>
      <c r="C407" s="117"/>
      <c r="D407" s="224"/>
      <c r="E407" s="115"/>
      <c r="F407" s="115"/>
      <c r="G407" s="115"/>
      <c r="H407" s="115"/>
      <c r="I407" s="115"/>
      <c r="J407" s="115"/>
      <c r="K407" s="115"/>
      <c r="L407" s="123"/>
      <c r="M407" s="115"/>
      <c r="N407" s="115"/>
      <c r="O407" s="115"/>
      <c r="P407" s="115"/>
      <c r="Q407" s="115"/>
      <c r="R407" s="115"/>
      <c r="S407" s="115"/>
      <c r="T407" s="115"/>
      <c r="V407" s="9"/>
      <c r="W407" s="9"/>
      <c r="X407" s="9"/>
      <c r="Y407" s="9"/>
      <c r="Z407" s="9"/>
    </row>
    <row r="408" spans="1:26">
      <c r="A408" s="115"/>
      <c r="B408" s="116"/>
      <c r="C408" s="117"/>
      <c r="D408" s="224"/>
      <c r="E408" s="115"/>
      <c r="F408" s="115"/>
      <c r="G408" s="115"/>
      <c r="H408" s="115"/>
      <c r="I408" s="115"/>
      <c r="J408" s="115"/>
      <c r="K408" s="115"/>
      <c r="L408" s="123"/>
      <c r="M408" s="115"/>
      <c r="N408" s="115"/>
      <c r="O408" s="115"/>
      <c r="P408" s="115"/>
      <c r="Q408" s="115"/>
      <c r="R408" s="115"/>
      <c r="S408" s="115"/>
      <c r="T408" s="115"/>
      <c r="V408" s="9"/>
      <c r="W408" s="9"/>
      <c r="X408" s="9"/>
      <c r="Y408" s="9"/>
      <c r="Z408" s="9"/>
    </row>
    <row r="409" spans="1:26">
      <c r="A409" s="115"/>
      <c r="B409" s="116"/>
      <c r="C409" s="117"/>
      <c r="D409" s="224"/>
      <c r="E409" s="115"/>
      <c r="F409" s="115"/>
      <c r="G409" s="115"/>
      <c r="H409" s="115"/>
      <c r="I409" s="115"/>
      <c r="J409" s="115"/>
      <c r="K409" s="115"/>
      <c r="L409" s="123"/>
      <c r="M409" s="115"/>
      <c r="N409" s="115"/>
      <c r="O409" s="115"/>
      <c r="P409" s="115"/>
      <c r="Q409" s="115"/>
      <c r="R409" s="115"/>
      <c r="S409" s="115"/>
      <c r="T409" s="115"/>
      <c r="V409" s="9"/>
      <c r="W409" s="9"/>
      <c r="X409" s="9"/>
      <c r="Y409" s="9"/>
      <c r="Z409" s="9"/>
    </row>
    <row r="410" spans="1:26">
      <c r="A410" s="115"/>
      <c r="B410" s="116"/>
      <c r="C410" s="117"/>
      <c r="D410" s="224"/>
      <c r="E410" s="115"/>
      <c r="F410" s="115"/>
      <c r="G410" s="115"/>
      <c r="H410" s="115"/>
      <c r="I410" s="115"/>
      <c r="J410" s="115"/>
      <c r="K410" s="115"/>
      <c r="L410" s="123"/>
      <c r="M410" s="115"/>
      <c r="N410" s="115"/>
      <c r="O410" s="115"/>
      <c r="P410" s="115"/>
      <c r="Q410" s="115"/>
      <c r="R410" s="115"/>
      <c r="S410" s="115"/>
      <c r="T410" s="115"/>
      <c r="V410" s="9"/>
      <c r="W410" s="9"/>
      <c r="X410" s="9"/>
      <c r="Y410" s="9"/>
      <c r="Z410" s="9"/>
    </row>
    <row r="411" spans="1:26">
      <c r="A411" s="115"/>
      <c r="B411" s="116"/>
      <c r="C411" s="117"/>
      <c r="D411" s="224"/>
      <c r="E411" s="115"/>
      <c r="F411" s="115"/>
      <c r="G411" s="115"/>
      <c r="H411" s="115"/>
      <c r="I411" s="115"/>
      <c r="J411" s="115"/>
      <c r="K411" s="115"/>
      <c r="L411" s="123"/>
      <c r="M411" s="115"/>
      <c r="N411" s="115"/>
      <c r="O411" s="115"/>
      <c r="P411" s="115"/>
      <c r="Q411" s="115"/>
      <c r="R411" s="115"/>
      <c r="S411" s="115"/>
      <c r="T411" s="115"/>
      <c r="V411" s="9"/>
      <c r="W411" s="9"/>
      <c r="X411" s="9"/>
      <c r="Y411" s="9"/>
      <c r="Z411" s="9"/>
    </row>
    <row r="412" spans="1:26">
      <c r="A412" s="115"/>
      <c r="B412" s="116"/>
      <c r="C412" s="117"/>
      <c r="D412" s="224"/>
      <c r="E412" s="115"/>
      <c r="F412" s="115"/>
      <c r="G412" s="115"/>
      <c r="H412" s="115"/>
      <c r="I412" s="115"/>
      <c r="J412" s="115"/>
      <c r="K412" s="115"/>
      <c r="L412" s="123"/>
      <c r="M412" s="115"/>
      <c r="N412" s="115"/>
      <c r="O412" s="115"/>
      <c r="P412" s="115"/>
      <c r="Q412" s="115"/>
      <c r="R412" s="115"/>
      <c r="S412" s="115"/>
      <c r="T412" s="115"/>
      <c r="V412" s="9"/>
      <c r="W412" s="9"/>
      <c r="X412" s="9"/>
      <c r="Y412" s="9"/>
      <c r="Z412" s="9"/>
    </row>
    <row r="413" spans="1:26">
      <c r="A413" s="115"/>
      <c r="B413" s="116"/>
      <c r="C413" s="117"/>
      <c r="D413" s="224"/>
      <c r="E413" s="115"/>
      <c r="F413" s="115"/>
      <c r="G413" s="115"/>
      <c r="H413" s="115"/>
      <c r="I413" s="115"/>
      <c r="J413" s="115"/>
      <c r="K413" s="115"/>
      <c r="L413" s="123"/>
      <c r="M413" s="115"/>
      <c r="N413" s="115"/>
      <c r="O413" s="115"/>
      <c r="P413" s="115"/>
      <c r="Q413" s="115"/>
      <c r="R413" s="115"/>
      <c r="S413" s="115"/>
      <c r="T413" s="115"/>
      <c r="V413" s="9"/>
      <c r="W413" s="9"/>
      <c r="X413" s="9"/>
      <c r="Y413" s="9"/>
      <c r="Z413" s="9"/>
    </row>
    <row r="414" spans="1:26">
      <c r="A414" s="115"/>
      <c r="B414" s="116"/>
      <c r="C414" s="117"/>
      <c r="D414" s="224"/>
      <c r="E414" s="115"/>
      <c r="F414" s="115"/>
      <c r="G414" s="115"/>
      <c r="H414" s="115"/>
      <c r="I414" s="115"/>
      <c r="J414" s="115"/>
      <c r="K414" s="115"/>
      <c r="L414" s="123"/>
      <c r="M414" s="115"/>
      <c r="N414" s="115"/>
      <c r="O414" s="115"/>
      <c r="P414" s="115"/>
      <c r="Q414" s="115"/>
      <c r="R414" s="115"/>
      <c r="S414" s="115"/>
      <c r="T414" s="115"/>
      <c r="V414" s="9"/>
      <c r="W414" s="9"/>
      <c r="X414" s="9"/>
      <c r="Y414" s="9"/>
      <c r="Z414" s="9"/>
    </row>
    <row r="415" spans="1:26">
      <c r="A415" s="115"/>
      <c r="B415" s="116"/>
      <c r="C415" s="117"/>
      <c r="D415" s="224"/>
      <c r="E415" s="115"/>
      <c r="F415" s="115"/>
      <c r="G415" s="115"/>
      <c r="H415" s="115"/>
      <c r="I415" s="115"/>
      <c r="J415" s="115"/>
      <c r="K415" s="115"/>
      <c r="L415" s="123"/>
      <c r="M415" s="115"/>
      <c r="N415" s="115"/>
      <c r="O415" s="115"/>
      <c r="P415" s="115"/>
      <c r="Q415" s="115"/>
      <c r="R415" s="115"/>
      <c r="S415" s="115"/>
      <c r="T415" s="115"/>
      <c r="V415" s="9"/>
      <c r="W415" s="9"/>
      <c r="X415" s="9"/>
      <c r="Y415" s="9"/>
      <c r="Z415" s="9"/>
    </row>
    <row r="416" spans="1:26">
      <c r="A416" s="115"/>
      <c r="B416" s="116"/>
      <c r="C416" s="117"/>
      <c r="D416" s="224"/>
      <c r="E416" s="115"/>
      <c r="F416" s="115"/>
      <c r="G416" s="115"/>
      <c r="H416" s="115"/>
      <c r="I416" s="115"/>
      <c r="J416" s="115"/>
      <c r="K416" s="115"/>
      <c r="L416" s="123"/>
      <c r="M416" s="115"/>
      <c r="N416" s="115"/>
      <c r="O416" s="115"/>
      <c r="P416" s="115"/>
      <c r="Q416" s="115"/>
      <c r="R416" s="115"/>
      <c r="S416" s="115"/>
      <c r="T416" s="115"/>
      <c r="V416" s="9"/>
      <c r="W416" s="9"/>
      <c r="X416" s="9"/>
      <c r="Y416" s="9"/>
      <c r="Z416" s="9"/>
    </row>
    <row r="417" spans="1:25">
      <c r="A417" s="119" t="s">
        <v>861</v>
      </c>
      <c r="B417" s="119"/>
      <c r="C417" s="120"/>
      <c r="D417" s="224"/>
      <c r="E417" s="115"/>
      <c r="F417" s="115"/>
      <c r="G417" s="115"/>
      <c r="H417" s="115"/>
      <c r="I417" s="115"/>
      <c r="J417" s="115"/>
      <c r="K417" s="115"/>
      <c r="L417" s="123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</row>
    <row r="418" spans="1:3">
      <c r="A418" s="119"/>
      <c r="B418" s="119"/>
      <c r="C418" s="120"/>
    </row>
    <row r="419" s="11" customFormat="1" ht="20" customHeight="1" spans="1:30">
      <c r="A419" s="157">
        <f t="shared" ref="A419:A435" si="145">ROW()-3</f>
        <v>416</v>
      </c>
      <c r="B419" s="225" t="s">
        <v>140</v>
      </c>
      <c r="C419" s="226" t="s">
        <v>607</v>
      </c>
      <c r="D419" s="227" t="s">
        <v>608</v>
      </c>
      <c r="E419" s="27">
        <v>3245.4</v>
      </c>
      <c r="F419" s="27">
        <v>0</v>
      </c>
      <c r="G419" s="27">
        <v>0</v>
      </c>
      <c r="H419" s="27">
        <v>0</v>
      </c>
      <c r="I419" s="27"/>
      <c r="J419" s="27">
        <v>0</v>
      </c>
      <c r="K419" s="64">
        <f t="shared" ref="K419:K435" si="146">E419*0.018</f>
        <v>58.4172</v>
      </c>
      <c r="L419" s="65">
        <f t="shared" ref="L419:L435" si="147">F419*0.16</f>
        <v>0</v>
      </c>
      <c r="M419" s="27">
        <f t="shared" ref="M419:M435" si="148">G419*0.007</f>
        <v>0</v>
      </c>
      <c r="N419" s="27">
        <f t="shared" ref="N419:N435" si="149">ROUND(H419*0.08,2)</f>
        <v>0</v>
      </c>
      <c r="O419" s="27">
        <v>0</v>
      </c>
      <c r="P419" s="27">
        <f t="shared" ref="P419:P435" si="150">J419*5%</f>
        <v>0</v>
      </c>
      <c r="Q419" s="27">
        <f t="shared" ref="Q419:Q435" si="151">SUM(K419:O419)</f>
        <v>58.4172</v>
      </c>
      <c r="R419" s="27">
        <v>0</v>
      </c>
      <c r="S419" s="27">
        <f t="shared" ref="S419:S435" si="152">ROUND(F419*0.08,2)</f>
        <v>0</v>
      </c>
      <c r="T419" s="27">
        <f t="shared" ref="T419:T435" si="153">ROUND(G419*0.003,2)</f>
        <v>0</v>
      </c>
      <c r="U419" s="27">
        <f t="shared" ref="U419:U435" si="154">ROUND(H419*0.02,2)</f>
        <v>0</v>
      </c>
      <c r="V419" s="27">
        <v>0</v>
      </c>
      <c r="W419" s="27">
        <f t="shared" ref="W419:W435" si="155">J419*5%</f>
        <v>0</v>
      </c>
      <c r="X419" s="27">
        <f t="shared" ref="X419:X435" si="156">SUM(R419:V419)</f>
        <v>0</v>
      </c>
      <c r="Y419" s="27">
        <f t="shared" ref="Y419:Y435" si="157">Q419+X419</f>
        <v>58.4172</v>
      </c>
      <c r="Z419" s="27"/>
      <c r="AD419" s="127"/>
    </row>
    <row r="420" s="9" customFormat="1" ht="20" customHeight="1" spans="1:30">
      <c r="A420" s="23">
        <f t="shared" si="145"/>
        <v>417</v>
      </c>
      <c r="B420" s="39" t="s">
        <v>137</v>
      </c>
      <c r="C420" s="29" t="s">
        <v>591</v>
      </c>
      <c r="D420" s="28" t="s">
        <v>592</v>
      </c>
      <c r="E420" s="24">
        <v>3245.4</v>
      </c>
      <c r="F420" s="24">
        <v>3245.4</v>
      </c>
      <c r="G420" s="24">
        <v>3245.4</v>
      </c>
      <c r="H420" s="27">
        <v>5228.42</v>
      </c>
      <c r="I420" s="27"/>
      <c r="J420" s="27">
        <v>0</v>
      </c>
      <c r="K420" s="34">
        <f t="shared" si="146"/>
        <v>58.4172</v>
      </c>
      <c r="L420" s="35">
        <f t="shared" si="147"/>
        <v>519.264</v>
      </c>
      <c r="M420" s="24">
        <f t="shared" si="148"/>
        <v>22.7178</v>
      </c>
      <c r="N420" s="27">
        <f t="shared" si="149"/>
        <v>418.27</v>
      </c>
      <c r="O420" s="27">
        <v>54</v>
      </c>
      <c r="P420" s="27">
        <f t="shared" si="150"/>
        <v>0</v>
      </c>
      <c r="Q420" s="27">
        <f t="shared" si="151"/>
        <v>1072.669</v>
      </c>
      <c r="R420" s="24">
        <v>0</v>
      </c>
      <c r="S420" s="24">
        <f t="shared" si="152"/>
        <v>259.63</v>
      </c>
      <c r="T420" s="24">
        <f t="shared" si="153"/>
        <v>9.74</v>
      </c>
      <c r="U420" s="27">
        <f t="shared" si="154"/>
        <v>104.57</v>
      </c>
      <c r="V420" s="27">
        <v>54</v>
      </c>
      <c r="W420" s="27">
        <f t="shared" si="155"/>
        <v>0</v>
      </c>
      <c r="X420" s="24">
        <f t="shared" si="156"/>
        <v>427.94</v>
      </c>
      <c r="Y420" s="24">
        <f t="shared" si="157"/>
        <v>1500.609</v>
      </c>
      <c r="Z420" s="24"/>
      <c r="AD420" s="127"/>
    </row>
    <row r="421" s="9" customFormat="1" ht="20" customHeight="1" spans="1:30">
      <c r="A421" s="23">
        <f t="shared" si="145"/>
        <v>418</v>
      </c>
      <c r="B421" s="39" t="s">
        <v>140</v>
      </c>
      <c r="C421" s="25" t="s">
        <v>250</v>
      </c>
      <c r="D421" s="275" t="s">
        <v>251</v>
      </c>
      <c r="E421" s="24">
        <v>3245.4</v>
      </c>
      <c r="F421" s="24">
        <f>VLOOKUP(C421,'[1]9月'!$B:$Q,16,0)</f>
        <v>3245.4</v>
      </c>
      <c r="G421" s="24">
        <v>3245.4</v>
      </c>
      <c r="H421" s="27">
        <v>5228.42</v>
      </c>
      <c r="I421" s="27"/>
      <c r="J421" s="27">
        <v>3180</v>
      </c>
      <c r="K421" s="34">
        <f t="shared" si="146"/>
        <v>58.4172</v>
      </c>
      <c r="L421" s="35">
        <f t="shared" si="147"/>
        <v>519.264</v>
      </c>
      <c r="M421" s="24">
        <f t="shared" si="148"/>
        <v>22.7178</v>
      </c>
      <c r="N421" s="27">
        <f t="shared" si="149"/>
        <v>418.27</v>
      </c>
      <c r="O421" s="27">
        <v>54</v>
      </c>
      <c r="P421" s="27">
        <f t="shared" si="150"/>
        <v>159</v>
      </c>
      <c r="Q421" s="27">
        <f t="shared" si="151"/>
        <v>1072.669</v>
      </c>
      <c r="R421" s="24">
        <v>0</v>
      </c>
      <c r="S421" s="24">
        <f t="shared" si="152"/>
        <v>259.63</v>
      </c>
      <c r="T421" s="24">
        <f t="shared" si="153"/>
        <v>9.74</v>
      </c>
      <c r="U421" s="27">
        <f t="shared" si="154"/>
        <v>104.57</v>
      </c>
      <c r="V421" s="27">
        <v>54</v>
      </c>
      <c r="W421" s="27">
        <f t="shared" si="155"/>
        <v>159</v>
      </c>
      <c r="X421" s="24">
        <f t="shared" si="156"/>
        <v>427.94</v>
      </c>
      <c r="Y421" s="24">
        <f t="shared" si="157"/>
        <v>1500.609</v>
      </c>
      <c r="Z421" s="24"/>
      <c r="AD421" s="127"/>
    </row>
    <row r="422" s="9" customFormat="1" ht="20" customHeight="1" spans="1:30">
      <c r="A422" s="23">
        <f t="shared" si="145"/>
        <v>419</v>
      </c>
      <c r="B422" s="39" t="s">
        <v>76</v>
      </c>
      <c r="C422" s="25" t="s">
        <v>207</v>
      </c>
      <c r="D422" s="24" t="s">
        <v>208</v>
      </c>
      <c r="E422" s="24">
        <v>3245.4</v>
      </c>
      <c r="F422" s="24">
        <f>VLOOKUP(C422,'[1]9月'!$B:$Q,16,0)</f>
        <v>3245.4</v>
      </c>
      <c r="G422" s="24">
        <v>3245.4</v>
      </c>
      <c r="H422" s="27">
        <v>5228.42</v>
      </c>
      <c r="I422" s="27"/>
      <c r="J422" s="27">
        <v>4180</v>
      </c>
      <c r="K422" s="34">
        <f t="shared" si="146"/>
        <v>58.4172</v>
      </c>
      <c r="L422" s="35">
        <f t="shared" si="147"/>
        <v>519.264</v>
      </c>
      <c r="M422" s="24">
        <f t="shared" si="148"/>
        <v>22.7178</v>
      </c>
      <c r="N422" s="27">
        <f t="shared" si="149"/>
        <v>418.27</v>
      </c>
      <c r="O422" s="27">
        <f t="shared" ref="O422:O435" si="158">I422*50%</f>
        <v>0</v>
      </c>
      <c r="P422" s="27">
        <f t="shared" si="150"/>
        <v>209</v>
      </c>
      <c r="Q422" s="27">
        <f t="shared" si="151"/>
        <v>1018.669</v>
      </c>
      <c r="R422" s="24">
        <v>0</v>
      </c>
      <c r="S422" s="24">
        <f t="shared" si="152"/>
        <v>259.63</v>
      </c>
      <c r="T422" s="24">
        <f t="shared" si="153"/>
        <v>9.74</v>
      </c>
      <c r="U422" s="27">
        <f t="shared" si="154"/>
        <v>104.57</v>
      </c>
      <c r="V422" s="27">
        <f t="shared" ref="V422:V435" si="159">O422*50%</f>
        <v>0</v>
      </c>
      <c r="W422" s="27">
        <f t="shared" si="155"/>
        <v>209</v>
      </c>
      <c r="X422" s="24">
        <f t="shared" si="156"/>
        <v>373.94</v>
      </c>
      <c r="Y422" s="24">
        <f t="shared" si="157"/>
        <v>1392.609</v>
      </c>
      <c r="Z422" s="24"/>
      <c r="AD422" s="127"/>
    </row>
    <row r="423" s="9" customFormat="1" ht="20" customHeight="1" spans="1:30">
      <c r="A423" s="23">
        <f t="shared" si="145"/>
        <v>420</v>
      </c>
      <c r="B423" s="39" t="s">
        <v>97</v>
      </c>
      <c r="C423" s="29" t="s">
        <v>412</v>
      </c>
      <c r="D423" s="30" t="s">
        <v>413</v>
      </c>
      <c r="E423" s="24">
        <v>3245.4</v>
      </c>
      <c r="F423" s="24">
        <f>VLOOKUP(C423,'[1]9月'!$B:$Q,16,0)</f>
        <v>3245.4</v>
      </c>
      <c r="G423" s="24">
        <v>3245.4</v>
      </c>
      <c r="H423" s="27">
        <v>5228.42</v>
      </c>
      <c r="I423" s="27"/>
      <c r="J423" s="27">
        <v>1790</v>
      </c>
      <c r="K423" s="34">
        <f t="shared" si="146"/>
        <v>58.4172</v>
      </c>
      <c r="L423" s="35">
        <f t="shared" si="147"/>
        <v>519.264</v>
      </c>
      <c r="M423" s="24">
        <f t="shared" si="148"/>
        <v>22.7178</v>
      </c>
      <c r="N423" s="27">
        <f t="shared" si="149"/>
        <v>418.27</v>
      </c>
      <c r="O423" s="27">
        <f t="shared" si="158"/>
        <v>0</v>
      </c>
      <c r="P423" s="27">
        <f t="shared" si="150"/>
        <v>89.5</v>
      </c>
      <c r="Q423" s="27">
        <f t="shared" si="151"/>
        <v>1018.669</v>
      </c>
      <c r="R423" s="24">
        <v>0</v>
      </c>
      <c r="S423" s="24">
        <f t="shared" si="152"/>
        <v>259.63</v>
      </c>
      <c r="T423" s="24">
        <f t="shared" si="153"/>
        <v>9.74</v>
      </c>
      <c r="U423" s="27">
        <f t="shared" si="154"/>
        <v>104.57</v>
      </c>
      <c r="V423" s="27">
        <f t="shared" si="159"/>
        <v>0</v>
      </c>
      <c r="W423" s="27">
        <f t="shared" si="155"/>
        <v>89.5</v>
      </c>
      <c r="X423" s="24">
        <f t="shared" si="156"/>
        <v>373.94</v>
      </c>
      <c r="Y423" s="24">
        <f t="shared" si="157"/>
        <v>1392.609</v>
      </c>
      <c r="Z423" s="24"/>
      <c r="AD423" s="127"/>
    </row>
    <row r="424" s="11" customFormat="1" ht="20" customHeight="1" spans="1:30">
      <c r="A424" s="157">
        <f t="shared" si="145"/>
        <v>421</v>
      </c>
      <c r="B424" s="39" t="s">
        <v>211</v>
      </c>
      <c r="C424" s="54" t="s">
        <v>619</v>
      </c>
      <c r="D424" s="183" t="s">
        <v>620</v>
      </c>
      <c r="E424" s="27">
        <v>3245.4</v>
      </c>
      <c r="F424" s="27">
        <v>3245.5</v>
      </c>
      <c r="G424" s="27">
        <v>3245.4</v>
      </c>
      <c r="H424" s="27">
        <v>5228.42</v>
      </c>
      <c r="I424" s="27"/>
      <c r="J424" s="27">
        <v>0</v>
      </c>
      <c r="K424" s="64">
        <f t="shared" si="146"/>
        <v>58.4172</v>
      </c>
      <c r="L424" s="65">
        <f t="shared" si="147"/>
        <v>519.28</v>
      </c>
      <c r="M424" s="27">
        <f t="shared" si="148"/>
        <v>22.7178</v>
      </c>
      <c r="N424" s="27">
        <f t="shared" si="149"/>
        <v>418.27</v>
      </c>
      <c r="O424" s="27">
        <f t="shared" si="158"/>
        <v>0</v>
      </c>
      <c r="P424" s="27">
        <f t="shared" si="150"/>
        <v>0</v>
      </c>
      <c r="Q424" s="27">
        <f t="shared" si="151"/>
        <v>1018.685</v>
      </c>
      <c r="R424" s="27">
        <v>0</v>
      </c>
      <c r="S424" s="27">
        <f t="shared" si="152"/>
        <v>259.64</v>
      </c>
      <c r="T424" s="27">
        <f t="shared" si="153"/>
        <v>9.74</v>
      </c>
      <c r="U424" s="27">
        <f t="shared" si="154"/>
        <v>104.57</v>
      </c>
      <c r="V424" s="27">
        <f t="shared" si="159"/>
        <v>0</v>
      </c>
      <c r="W424" s="27">
        <f t="shared" si="155"/>
        <v>0</v>
      </c>
      <c r="X424" s="27">
        <f t="shared" si="156"/>
        <v>373.95</v>
      </c>
      <c r="Y424" s="27">
        <f t="shared" si="157"/>
        <v>1392.635</v>
      </c>
      <c r="Z424" s="27"/>
      <c r="AD424" s="127"/>
    </row>
    <row r="425" s="9" customFormat="1" ht="20" customHeight="1" spans="1:30">
      <c r="A425" s="23">
        <f t="shared" si="145"/>
        <v>422</v>
      </c>
      <c r="B425" s="39" t="s">
        <v>143</v>
      </c>
      <c r="C425" s="29" t="s">
        <v>581</v>
      </c>
      <c r="D425" s="28" t="s">
        <v>582</v>
      </c>
      <c r="E425" s="24">
        <v>3245.4</v>
      </c>
      <c r="F425" s="24">
        <f>VLOOKUP(C425,'[1]9月'!$B:$Q,16,0)</f>
        <v>3245.4</v>
      </c>
      <c r="G425" s="24">
        <v>3245.4</v>
      </c>
      <c r="H425" s="27">
        <v>5228.42</v>
      </c>
      <c r="I425" s="27"/>
      <c r="J425" s="27">
        <v>1790</v>
      </c>
      <c r="K425" s="34">
        <f t="shared" si="146"/>
        <v>58.4172</v>
      </c>
      <c r="L425" s="35">
        <f t="shared" si="147"/>
        <v>519.264</v>
      </c>
      <c r="M425" s="24">
        <f t="shared" si="148"/>
        <v>22.7178</v>
      </c>
      <c r="N425" s="27">
        <f t="shared" si="149"/>
        <v>418.27</v>
      </c>
      <c r="O425" s="27">
        <f t="shared" si="158"/>
        <v>0</v>
      </c>
      <c r="P425" s="27">
        <f t="shared" si="150"/>
        <v>89.5</v>
      </c>
      <c r="Q425" s="27">
        <f t="shared" si="151"/>
        <v>1018.669</v>
      </c>
      <c r="R425" s="24">
        <v>0</v>
      </c>
      <c r="S425" s="24">
        <f t="shared" si="152"/>
        <v>259.63</v>
      </c>
      <c r="T425" s="24">
        <f t="shared" si="153"/>
        <v>9.74</v>
      </c>
      <c r="U425" s="27">
        <f t="shared" si="154"/>
        <v>104.57</v>
      </c>
      <c r="V425" s="27">
        <f t="shared" si="159"/>
        <v>0</v>
      </c>
      <c r="W425" s="27">
        <f t="shared" si="155"/>
        <v>89.5</v>
      </c>
      <c r="X425" s="24">
        <f t="shared" si="156"/>
        <v>373.94</v>
      </c>
      <c r="Y425" s="24">
        <f t="shared" si="157"/>
        <v>1392.609</v>
      </c>
      <c r="Z425" s="24"/>
      <c r="AD425" s="127"/>
    </row>
    <row r="426" s="9" customFormat="1" ht="20" customHeight="1" spans="1:30">
      <c r="A426" s="23">
        <f t="shared" si="145"/>
        <v>423</v>
      </c>
      <c r="B426" s="39" t="s">
        <v>657</v>
      </c>
      <c r="C426" s="29" t="s">
        <v>807</v>
      </c>
      <c r="D426" s="273" t="s">
        <v>808</v>
      </c>
      <c r="E426" s="77">
        <v>3245.4</v>
      </c>
      <c r="F426" s="77">
        <v>3245.4</v>
      </c>
      <c r="G426" s="77">
        <v>3245.4</v>
      </c>
      <c r="H426" s="78">
        <v>5228.42</v>
      </c>
      <c r="I426" s="59"/>
      <c r="J426" s="27">
        <v>0</v>
      </c>
      <c r="K426" s="34">
        <f t="shared" si="146"/>
        <v>58.4172</v>
      </c>
      <c r="L426" s="35">
        <f t="shared" si="147"/>
        <v>519.264</v>
      </c>
      <c r="M426" s="24">
        <f t="shared" si="148"/>
        <v>22.7178</v>
      </c>
      <c r="N426" s="27">
        <f t="shared" si="149"/>
        <v>418.27</v>
      </c>
      <c r="O426" s="27">
        <f t="shared" si="158"/>
        <v>0</v>
      </c>
      <c r="P426" s="27">
        <f t="shared" si="150"/>
        <v>0</v>
      </c>
      <c r="Q426" s="27">
        <f t="shared" si="151"/>
        <v>1018.669</v>
      </c>
      <c r="R426" s="24">
        <v>0</v>
      </c>
      <c r="S426" s="24">
        <f t="shared" si="152"/>
        <v>259.63</v>
      </c>
      <c r="T426" s="24">
        <f t="shared" si="153"/>
        <v>9.74</v>
      </c>
      <c r="U426" s="27">
        <f t="shared" si="154"/>
        <v>104.57</v>
      </c>
      <c r="V426" s="27">
        <f t="shared" si="159"/>
        <v>0</v>
      </c>
      <c r="W426" s="27">
        <f t="shared" si="155"/>
        <v>0</v>
      </c>
      <c r="X426" s="24">
        <f t="shared" si="156"/>
        <v>373.94</v>
      </c>
      <c r="Y426" s="24">
        <f t="shared" si="157"/>
        <v>1392.609</v>
      </c>
      <c r="Z426" s="24"/>
      <c r="AD426" s="127"/>
    </row>
    <row r="427" s="9" customFormat="1" ht="20" customHeight="1" spans="1:30">
      <c r="A427" s="23">
        <f t="shared" si="145"/>
        <v>424</v>
      </c>
      <c r="B427" s="39" t="s">
        <v>97</v>
      </c>
      <c r="C427" s="29" t="s">
        <v>402</v>
      </c>
      <c r="D427" s="30" t="s">
        <v>403</v>
      </c>
      <c r="E427" s="24">
        <v>3245.4</v>
      </c>
      <c r="F427" s="24">
        <v>3245.4</v>
      </c>
      <c r="G427" s="24">
        <v>3245.4</v>
      </c>
      <c r="H427" s="27">
        <v>5228.42</v>
      </c>
      <c r="I427" s="27"/>
      <c r="J427" s="27">
        <v>1790</v>
      </c>
      <c r="K427" s="34">
        <f t="shared" si="146"/>
        <v>58.4172</v>
      </c>
      <c r="L427" s="35">
        <f t="shared" si="147"/>
        <v>519.264</v>
      </c>
      <c r="M427" s="24">
        <f t="shared" si="148"/>
        <v>22.7178</v>
      </c>
      <c r="N427" s="27">
        <f t="shared" si="149"/>
        <v>418.27</v>
      </c>
      <c r="O427" s="27">
        <f t="shared" si="158"/>
        <v>0</v>
      </c>
      <c r="P427" s="27">
        <f t="shared" si="150"/>
        <v>89.5</v>
      </c>
      <c r="Q427" s="27">
        <f t="shared" si="151"/>
        <v>1018.669</v>
      </c>
      <c r="R427" s="24">
        <v>0</v>
      </c>
      <c r="S427" s="24">
        <f t="shared" si="152"/>
        <v>259.63</v>
      </c>
      <c r="T427" s="24">
        <f t="shared" si="153"/>
        <v>9.74</v>
      </c>
      <c r="U427" s="27">
        <f t="shared" si="154"/>
        <v>104.57</v>
      </c>
      <c r="V427" s="27">
        <f t="shared" si="159"/>
        <v>0</v>
      </c>
      <c r="W427" s="27">
        <f t="shared" si="155"/>
        <v>89.5</v>
      </c>
      <c r="X427" s="24">
        <f t="shared" si="156"/>
        <v>373.94</v>
      </c>
      <c r="Y427" s="24">
        <f t="shared" si="157"/>
        <v>1392.609</v>
      </c>
      <c r="Z427" s="24"/>
      <c r="AD427" s="127"/>
    </row>
    <row r="428" s="9" customFormat="1" ht="20" customHeight="1" spans="1:30">
      <c r="A428" s="23">
        <f t="shared" si="145"/>
        <v>425</v>
      </c>
      <c r="B428" s="39" t="s">
        <v>476</v>
      </c>
      <c r="C428" s="25" t="s">
        <v>521</v>
      </c>
      <c r="D428" s="24" t="s">
        <v>522</v>
      </c>
      <c r="E428" s="24">
        <v>3245.4</v>
      </c>
      <c r="F428" s="24">
        <f>VLOOKUP(C428,'[1]9月'!$B:$Q,16,0)</f>
        <v>3245.4</v>
      </c>
      <c r="G428" s="24">
        <v>3245.4</v>
      </c>
      <c r="H428" s="27">
        <v>5228.42</v>
      </c>
      <c r="I428" s="27"/>
      <c r="J428" s="27">
        <v>1790</v>
      </c>
      <c r="K428" s="34">
        <f t="shared" si="146"/>
        <v>58.4172</v>
      </c>
      <c r="L428" s="35">
        <f t="shared" si="147"/>
        <v>519.264</v>
      </c>
      <c r="M428" s="24">
        <f t="shared" si="148"/>
        <v>22.7178</v>
      </c>
      <c r="N428" s="27">
        <f t="shared" si="149"/>
        <v>418.27</v>
      </c>
      <c r="O428" s="27">
        <f t="shared" si="158"/>
        <v>0</v>
      </c>
      <c r="P428" s="27">
        <f t="shared" si="150"/>
        <v>89.5</v>
      </c>
      <c r="Q428" s="27">
        <f t="shared" si="151"/>
        <v>1018.669</v>
      </c>
      <c r="R428" s="24">
        <v>0</v>
      </c>
      <c r="S428" s="24">
        <f t="shared" si="152"/>
        <v>259.63</v>
      </c>
      <c r="T428" s="24">
        <f t="shared" si="153"/>
        <v>9.74</v>
      </c>
      <c r="U428" s="27">
        <f t="shared" si="154"/>
        <v>104.57</v>
      </c>
      <c r="V428" s="27">
        <f t="shared" si="159"/>
        <v>0</v>
      </c>
      <c r="W428" s="27">
        <f t="shared" si="155"/>
        <v>89.5</v>
      </c>
      <c r="X428" s="24">
        <f t="shared" si="156"/>
        <v>373.94</v>
      </c>
      <c r="Y428" s="24">
        <f t="shared" si="157"/>
        <v>1392.609</v>
      </c>
      <c r="Z428" s="24"/>
      <c r="AD428" s="127"/>
    </row>
    <row r="429" s="9" customFormat="1" ht="20" customHeight="1" spans="1:30">
      <c r="A429" s="23">
        <f t="shared" si="145"/>
        <v>426</v>
      </c>
      <c r="B429" s="39" t="s">
        <v>137</v>
      </c>
      <c r="C429" s="25" t="s">
        <v>222</v>
      </c>
      <c r="D429" s="24" t="s">
        <v>223</v>
      </c>
      <c r="E429" s="24">
        <v>3245.4</v>
      </c>
      <c r="F429" s="24">
        <f>VLOOKUP(C429,'[1]9月'!$B:$Q,16,0)</f>
        <v>3245.4</v>
      </c>
      <c r="G429" s="24">
        <v>3245.4</v>
      </c>
      <c r="H429" s="27">
        <v>5228.42</v>
      </c>
      <c r="I429" s="27"/>
      <c r="J429" s="27">
        <v>3180</v>
      </c>
      <c r="K429" s="34">
        <f t="shared" si="146"/>
        <v>58.4172</v>
      </c>
      <c r="L429" s="35">
        <f t="shared" si="147"/>
        <v>519.264</v>
      </c>
      <c r="M429" s="24">
        <f t="shared" si="148"/>
        <v>22.7178</v>
      </c>
      <c r="N429" s="27">
        <f t="shared" si="149"/>
        <v>418.27</v>
      </c>
      <c r="O429" s="27">
        <f t="shared" si="158"/>
        <v>0</v>
      </c>
      <c r="P429" s="27">
        <f t="shared" si="150"/>
        <v>159</v>
      </c>
      <c r="Q429" s="27">
        <f t="shared" si="151"/>
        <v>1018.669</v>
      </c>
      <c r="R429" s="24">
        <v>0</v>
      </c>
      <c r="S429" s="24">
        <f t="shared" si="152"/>
        <v>259.63</v>
      </c>
      <c r="T429" s="24">
        <f t="shared" si="153"/>
        <v>9.74</v>
      </c>
      <c r="U429" s="27">
        <f t="shared" si="154"/>
        <v>104.57</v>
      </c>
      <c r="V429" s="27">
        <f t="shared" si="159"/>
        <v>0</v>
      </c>
      <c r="W429" s="27">
        <f t="shared" si="155"/>
        <v>159</v>
      </c>
      <c r="X429" s="24">
        <f t="shared" si="156"/>
        <v>373.94</v>
      </c>
      <c r="Y429" s="24">
        <f t="shared" si="157"/>
        <v>1392.609</v>
      </c>
      <c r="Z429" s="24"/>
      <c r="AD429" s="127"/>
    </row>
    <row r="430" s="9" customFormat="1" ht="20" customHeight="1" spans="1:30">
      <c r="A430" s="23">
        <f t="shared" si="145"/>
        <v>427</v>
      </c>
      <c r="B430" s="39" t="s">
        <v>140</v>
      </c>
      <c r="C430" s="25" t="s">
        <v>141</v>
      </c>
      <c r="D430" s="24" t="s">
        <v>142</v>
      </c>
      <c r="E430" s="24">
        <v>3245.4</v>
      </c>
      <c r="F430" s="24">
        <f>VLOOKUP(C430,'[1]9月'!$B:$Q,16,0)</f>
        <v>3245.4</v>
      </c>
      <c r="G430" s="24">
        <v>3245.4</v>
      </c>
      <c r="H430" s="27">
        <v>5228.42</v>
      </c>
      <c r="I430" s="27"/>
      <c r="J430" s="27">
        <v>3180</v>
      </c>
      <c r="K430" s="34">
        <f t="shared" si="146"/>
        <v>58.4172</v>
      </c>
      <c r="L430" s="35">
        <f t="shared" si="147"/>
        <v>519.264</v>
      </c>
      <c r="M430" s="24">
        <f t="shared" si="148"/>
        <v>22.7178</v>
      </c>
      <c r="N430" s="27">
        <f t="shared" si="149"/>
        <v>418.27</v>
      </c>
      <c r="O430" s="27">
        <f t="shared" si="158"/>
        <v>0</v>
      </c>
      <c r="P430" s="27">
        <f t="shared" si="150"/>
        <v>159</v>
      </c>
      <c r="Q430" s="27">
        <f t="shared" si="151"/>
        <v>1018.669</v>
      </c>
      <c r="R430" s="24">
        <v>0</v>
      </c>
      <c r="S430" s="24">
        <f t="shared" si="152"/>
        <v>259.63</v>
      </c>
      <c r="T430" s="24">
        <f t="shared" si="153"/>
        <v>9.74</v>
      </c>
      <c r="U430" s="27">
        <f t="shared" si="154"/>
        <v>104.57</v>
      </c>
      <c r="V430" s="27">
        <f t="shared" si="159"/>
        <v>0</v>
      </c>
      <c r="W430" s="27">
        <f t="shared" si="155"/>
        <v>159</v>
      </c>
      <c r="X430" s="24">
        <f t="shared" si="156"/>
        <v>373.94</v>
      </c>
      <c r="Y430" s="24">
        <f t="shared" si="157"/>
        <v>1392.609</v>
      </c>
      <c r="Z430" s="24"/>
      <c r="AD430" s="127"/>
    </row>
    <row r="431" s="11" customFormat="1" ht="20" customHeight="1" spans="1:30">
      <c r="A431" s="157">
        <f t="shared" si="145"/>
        <v>428</v>
      </c>
      <c r="B431" s="39" t="s">
        <v>97</v>
      </c>
      <c r="C431" s="54" t="s">
        <v>621</v>
      </c>
      <c r="D431" s="183" t="s">
        <v>622</v>
      </c>
      <c r="E431" s="27">
        <v>3245.4</v>
      </c>
      <c r="F431" s="27">
        <v>3245.5</v>
      </c>
      <c r="G431" s="27">
        <v>3245.4</v>
      </c>
      <c r="H431" s="27">
        <v>5228.42</v>
      </c>
      <c r="I431" s="27"/>
      <c r="J431" s="27">
        <v>0</v>
      </c>
      <c r="K431" s="64">
        <f t="shared" si="146"/>
        <v>58.4172</v>
      </c>
      <c r="L431" s="65">
        <f t="shared" si="147"/>
        <v>519.28</v>
      </c>
      <c r="M431" s="27">
        <f t="shared" si="148"/>
        <v>22.7178</v>
      </c>
      <c r="N431" s="27">
        <f t="shared" si="149"/>
        <v>418.27</v>
      </c>
      <c r="O431" s="27">
        <f t="shared" si="158"/>
        <v>0</v>
      </c>
      <c r="P431" s="27">
        <f t="shared" si="150"/>
        <v>0</v>
      </c>
      <c r="Q431" s="27">
        <f t="shared" si="151"/>
        <v>1018.685</v>
      </c>
      <c r="R431" s="27">
        <v>0</v>
      </c>
      <c r="S431" s="27">
        <f t="shared" si="152"/>
        <v>259.64</v>
      </c>
      <c r="T431" s="27">
        <f t="shared" si="153"/>
        <v>9.74</v>
      </c>
      <c r="U431" s="27">
        <f t="shared" si="154"/>
        <v>104.57</v>
      </c>
      <c r="V431" s="27">
        <f t="shared" si="159"/>
        <v>0</v>
      </c>
      <c r="W431" s="27">
        <f t="shared" si="155"/>
        <v>0</v>
      </c>
      <c r="X431" s="27">
        <f t="shared" si="156"/>
        <v>373.95</v>
      </c>
      <c r="Y431" s="27">
        <f t="shared" si="157"/>
        <v>1392.635</v>
      </c>
      <c r="Z431" s="27"/>
      <c r="AD431" s="127"/>
    </row>
    <row r="432" s="11" customFormat="1" ht="20" customHeight="1" spans="1:30">
      <c r="A432" s="157">
        <f t="shared" si="145"/>
        <v>429</v>
      </c>
      <c r="B432" s="229" t="s">
        <v>143</v>
      </c>
      <c r="C432" s="230" t="s">
        <v>647</v>
      </c>
      <c r="D432" s="55" t="s">
        <v>648</v>
      </c>
      <c r="E432" s="27">
        <v>0</v>
      </c>
      <c r="F432" s="27">
        <v>3245.5</v>
      </c>
      <c r="G432" s="27">
        <v>3245.4</v>
      </c>
      <c r="H432" s="27">
        <v>5228.42</v>
      </c>
      <c r="I432" s="27"/>
      <c r="J432" s="27">
        <v>0</v>
      </c>
      <c r="K432" s="64">
        <f t="shared" si="146"/>
        <v>0</v>
      </c>
      <c r="L432" s="65">
        <f t="shared" si="147"/>
        <v>519.28</v>
      </c>
      <c r="M432" s="27">
        <f t="shared" si="148"/>
        <v>22.7178</v>
      </c>
      <c r="N432" s="27">
        <f t="shared" si="149"/>
        <v>418.27</v>
      </c>
      <c r="O432" s="27">
        <f t="shared" si="158"/>
        <v>0</v>
      </c>
      <c r="P432" s="27">
        <f t="shared" si="150"/>
        <v>0</v>
      </c>
      <c r="Q432" s="27">
        <f t="shared" si="151"/>
        <v>960.2678</v>
      </c>
      <c r="R432" s="24">
        <f t="shared" ref="R432:R435" si="160">E432*0</f>
        <v>0</v>
      </c>
      <c r="S432" s="27">
        <f t="shared" si="152"/>
        <v>259.64</v>
      </c>
      <c r="T432" s="27">
        <f t="shared" si="153"/>
        <v>9.74</v>
      </c>
      <c r="U432" s="27">
        <f t="shared" si="154"/>
        <v>104.57</v>
      </c>
      <c r="V432" s="27">
        <f t="shared" si="159"/>
        <v>0</v>
      </c>
      <c r="W432" s="27">
        <f t="shared" si="155"/>
        <v>0</v>
      </c>
      <c r="X432" s="27">
        <f t="shared" si="156"/>
        <v>373.95</v>
      </c>
      <c r="Y432" s="27">
        <f t="shared" si="157"/>
        <v>1334.2178</v>
      </c>
      <c r="Z432" s="27"/>
      <c r="AD432" s="127"/>
    </row>
    <row r="433" s="11" customFormat="1" ht="20" customHeight="1" spans="1:30">
      <c r="A433" s="157">
        <f t="shared" si="145"/>
        <v>430</v>
      </c>
      <c r="B433" s="229" t="s">
        <v>211</v>
      </c>
      <c r="C433" s="230" t="s">
        <v>613</v>
      </c>
      <c r="D433" s="183" t="s">
        <v>614</v>
      </c>
      <c r="E433" s="27">
        <v>0</v>
      </c>
      <c r="F433" s="27">
        <v>3245.5</v>
      </c>
      <c r="G433" s="27">
        <v>3245.4</v>
      </c>
      <c r="H433" s="27">
        <v>5228.42</v>
      </c>
      <c r="I433" s="27"/>
      <c r="J433" s="27">
        <v>0</v>
      </c>
      <c r="K433" s="64">
        <f t="shared" si="146"/>
        <v>0</v>
      </c>
      <c r="L433" s="65">
        <f t="shared" si="147"/>
        <v>519.28</v>
      </c>
      <c r="M433" s="27">
        <f t="shared" si="148"/>
        <v>22.7178</v>
      </c>
      <c r="N433" s="27">
        <f t="shared" si="149"/>
        <v>418.27</v>
      </c>
      <c r="O433" s="27">
        <f t="shared" si="158"/>
        <v>0</v>
      </c>
      <c r="P433" s="27">
        <f t="shared" si="150"/>
        <v>0</v>
      </c>
      <c r="Q433" s="27">
        <f t="shared" si="151"/>
        <v>960.2678</v>
      </c>
      <c r="R433" s="24">
        <f t="shared" si="160"/>
        <v>0</v>
      </c>
      <c r="S433" s="27">
        <f t="shared" si="152"/>
        <v>259.64</v>
      </c>
      <c r="T433" s="27">
        <f t="shared" si="153"/>
        <v>9.74</v>
      </c>
      <c r="U433" s="27">
        <f t="shared" si="154"/>
        <v>104.57</v>
      </c>
      <c r="V433" s="27">
        <f t="shared" si="159"/>
        <v>0</v>
      </c>
      <c r="W433" s="27">
        <f t="shared" si="155"/>
        <v>0</v>
      </c>
      <c r="X433" s="27">
        <f t="shared" si="156"/>
        <v>373.95</v>
      </c>
      <c r="Y433" s="27">
        <f t="shared" si="157"/>
        <v>1334.2178</v>
      </c>
      <c r="Z433" s="27"/>
      <c r="AD433" s="127"/>
    </row>
    <row r="434" s="9" customFormat="1" ht="20" customHeight="1" spans="1:30">
      <c r="A434" s="23">
        <f t="shared" si="145"/>
        <v>431</v>
      </c>
      <c r="B434" s="229" t="s">
        <v>143</v>
      </c>
      <c r="C434" s="168" t="s">
        <v>887</v>
      </c>
      <c r="D434" s="268" t="s">
        <v>888</v>
      </c>
      <c r="E434" s="77">
        <v>0</v>
      </c>
      <c r="F434" s="77">
        <v>3245.5</v>
      </c>
      <c r="G434" s="77">
        <v>3245.4</v>
      </c>
      <c r="H434" s="78">
        <v>5228.42</v>
      </c>
      <c r="I434" s="59">
        <v>108</v>
      </c>
      <c r="J434" s="27">
        <v>0</v>
      </c>
      <c r="K434" s="34">
        <f t="shared" si="146"/>
        <v>0</v>
      </c>
      <c r="L434" s="35">
        <f t="shared" si="147"/>
        <v>519.28</v>
      </c>
      <c r="M434" s="24">
        <f t="shared" si="148"/>
        <v>22.7178</v>
      </c>
      <c r="N434" s="27">
        <f t="shared" si="149"/>
        <v>418.27</v>
      </c>
      <c r="O434" s="27">
        <f t="shared" si="158"/>
        <v>54</v>
      </c>
      <c r="P434" s="27">
        <f t="shared" si="150"/>
        <v>0</v>
      </c>
      <c r="Q434" s="27">
        <f t="shared" si="151"/>
        <v>1014.2678</v>
      </c>
      <c r="R434" s="24">
        <f t="shared" si="160"/>
        <v>0</v>
      </c>
      <c r="S434" s="24">
        <f t="shared" si="152"/>
        <v>259.64</v>
      </c>
      <c r="T434" s="24">
        <f t="shared" si="153"/>
        <v>9.74</v>
      </c>
      <c r="U434" s="27">
        <f t="shared" si="154"/>
        <v>104.57</v>
      </c>
      <c r="V434" s="27">
        <v>54</v>
      </c>
      <c r="W434" s="27">
        <f t="shared" si="155"/>
        <v>0</v>
      </c>
      <c r="X434" s="24">
        <f t="shared" si="156"/>
        <v>427.95</v>
      </c>
      <c r="Y434" s="24">
        <f t="shared" si="157"/>
        <v>1442.2178</v>
      </c>
      <c r="Z434" s="24"/>
      <c r="AD434" s="127"/>
    </row>
    <row r="435" ht="20" customHeight="1" spans="1:30">
      <c r="A435" s="23">
        <f t="shared" si="145"/>
        <v>432</v>
      </c>
      <c r="B435" s="132" t="s">
        <v>657</v>
      </c>
      <c r="C435" s="231" t="s">
        <v>789</v>
      </c>
      <c r="D435" s="26" t="s">
        <v>790</v>
      </c>
      <c r="E435" s="24">
        <v>0</v>
      </c>
      <c r="F435" s="77">
        <v>3245.5</v>
      </c>
      <c r="G435" s="77">
        <v>3245.4</v>
      </c>
      <c r="H435" s="78">
        <v>5228.42</v>
      </c>
      <c r="I435" s="27"/>
      <c r="J435" s="27">
        <v>1790</v>
      </c>
      <c r="K435" s="34">
        <f t="shared" si="146"/>
        <v>0</v>
      </c>
      <c r="L435" s="35">
        <f t="shared" si="147"/>
        <v>519.28</v>
      </c>
      <c r="M435" s="24">
        <f t="shared" si="148"/>
        <v>22.7178</v>
      </c>
      <c r="N435" s="27">
        <f t="shared" si="149"/>
        <v>418.27</v>
      </c>
      <c r="O435" s="27">
        <f t="shared" si="158"/>
        <v>0</v>
      </c>
      <c r="P435" s="27">
        <f t="shared" si="150"/>
        <v>89.5</v>
      </c>
      <c r="Q435" s="27">
        <f t="shared" si="151"/>
        <v>960.2678</v>
      </c>
      <c r="R435" s="24">
        <f t="shared" si="160"/>
        <v>0</v>
      </c>
      <c r="S435" s="24">
        <f t="shared" si="152"/>
        <v>259.64</v>
      </c>
      <c r="T435" s="24">
        <f t="shared" si="153"/>
        <v>9.74</v>
      </c>
      <c r="U435" s="27">
        <f t="shared" si="154"/>
        <v>104.57</v>
      </c>
      <c r="V435" s="27">
        <f t="shared" si="159"/>
        <v>0</v>
      </c>
      <c r="W435" s="27">
        <f t="shared" si="155"/>
        <v>89.5</v>
      </c>
      <c r="X435" s="24">
        <f t="shared" si="156"/>
        <v>373.95</v>
      </c>
      <c r="Y435" s="24">
        <f t="shared" si="157"/>
        <v>1334.2178</v>
      </c>
      <c r="Z435" s="24"/>
      <c r="AD435" s="127"/>
    </row>
    <row r="436" spans="11:26">
      <c r="K436" s="16"/>
      <c r="L436" s="13"/>
      <c r="Z436" s="9"/>
    </row>
    <row r="437" spans="9:26">
      <c r="I437" s="16"/>
      <c r="L437" s="13"/>
      <c r="X437" s="9"/>
      <c r="Y437" s="9"/>
      <c r="Z437" s="9"/>
    </row>
    <row r="438" spans="9:26">
      <c r="I438" s="16"/>
      <c r="L438" s="13"/>
      <c r="X438" s="9"/>
      <c r="Y438" s="9"/>
      <c r="Z438" s="9"/>
    </row>
    <row r="439" spans="9:26">
      <c r="I439" s="16"/>
      <c r="L439" s="13"/>
      <c r="X439" s="9"/>
      <c r="Y439" s="9"/>
      <c r="Z439" s="9"/>
    </row>
    <row r="440" spans="9:26">
      <c r="I440" s="16"/>
      <c r="L440" s="13"/>
      <c r="X440" s="9"/>
      <c r="Y440" s="9"/>
      <c r="Z440" s="9"/>
    </row>
    <row r="441" spans="8:26">
      <c r="H441" s="16"/>
      <c r="L441" s="13"/>
      <c r="W441" s="9"/>
      <c r="X441" s="9"/>
      <c r="Y441" s="9"/>
      <c r="Z441" s="9"/>
    </row>
    <row r="442" spans="8:26">
      <c r="H442" s="16"/>
      <c r="L442" s="13"/>
      <c r="W442" s="9"/>
      <c r="X442" s="9"/>
      <c r="Y442" s="9"/>
      <c r="Z442" s="9"/>
    </row>
    <row r="443" spans="8:26">
      <c r="H443" s="16"/>
      <c r="L443" s="13"/>
      <c r="W443" s="9"/>
      <c r="X443" s="9"/>
      <c r="Y443" s="9"/>
      <c r="Z443" s="9"/>
    </row>
    <row r="444" spans="8:26">
      <c r="H444" s="16"/>
      <c r="L444" s="13"/>
      <c r="W444" s="9"/>
      <c r="X444" s="9"/>
      <c r="Y444" s="9"/>
      <c r="Z444" s="9"/>
    </row>
    <row r="445" spans="8:26">
      <c r="H445" s="16"/>
      <c r="L445" s="13"/>
      <c r="W445" s="9"/>
      <c r="X445" s="9"/>
      <c r="Y445" s="9"/>
      <c r="Z445" s="9"/>
    </row>
    <row r="446" spans="8:26">
      <c r="H446" s="16"/>
      <c r="L446" s="13"/>
      <c r="W446" s="9"/>
      <c r="X446" s="9"/>
      <c r="Y446" s="9"/>
      <c r="Z446" s="9"/>
    </row>
    <row r="447" spans="8:26">
      <c r="H447" s="16"/>
      <c r="L447" s="13"/>
      <c r="W447" s="9"/>
      <c r="X447" s="9"/>
      <c r="Y447" s="9"/>
      <c r="Z447" s="9"/>
    </row>
    <row r="448" spans="11:26">
      <c r="K448" s="16"/>
      <c r="L448" s="13"/>
      <c r="Z448" s="9"/>
    </row>
    <row r="449" spans="11:26">
      <c r="K449" s="16"/>
      <c r="L449" s="13"/>
      <c r="Z449" s="9"/>
    </row>
    <row r="450" spans="11:26">
      <c r="K450" s="16"/>
      <c r="L450" s="13"/>
      <c r="Z450" s="9"/>
    </row>
    <row r="451" spans="11:26">
      <c r="K451" s="16"/>
      <c r="L451" s="13"/>
      <c r="Z451" s="9"/>
    </row>
  </sheetData>
  <sheetProtection password="CF74" sheet="1" sort="0" autoFilter="0" pivotTables="0" objects="1"/>
  <autoFilter ref="A3:AH379">
    <extLst/>
  </autoFilter>
  <mergeCells count="31">
    <mergeCell ref="A1:Y1"/>
    <mergeCell ref="E2:J2"/>
    <mergeCell ref="K2:Q2"/>
    <mergeCell ref="R2:X2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2:A3"/>
    <mergeCell ref="B2:B3"/>
    <mergeCell ref="C2:C3"/>
    <mergeCell ref="D2:D3"/>
    <mergeCell ref="Y2:Y3"/>
    <mergeCell ref="Z2:Z3"/>
    <mergeCell ref="A389:T393"/>
    <mergeCell ref="A417:C418"/>
  </mergeCells>
  <conditionalFormatting sqref="C362">
    <cfRule type="duplicateValues" dxfId="13" priority="39"/>
  </conditionalFormatting>
  <conditionalFormatting sqref="C364">
    <cfRule type="duplicateValues" dxfId="13" priority="37"/>
  </conditionalFormatting>
  <conditionalFormatting sqref="C381">
    <cfRule type="duplicateValues" dxfId="12" priority="6"/>
    <cfRule type="duplicateValues" dxfId="12" priority="5"/>
    <cfRule type="duplicateValues" dxfId="12" priority="4"/>
    <cfRule type="duplicateValues" dxfId="14" priority="3"/>
    <cfRule type="duplicateValues" dxfId="12" priority="2"/>
    <cfRule type="duplicateValues" dxfId="12" priority="1"/>
  </conditionalFormatting>
  <conditionalFormatting sqref="C434">
    <cfRule type="duplicateValues" dxfId="14" priority="15"/>
    <cfRule type="duplicateValues" dxfId="12" priority="16"/>
    <cfRule type="duplicateValues" dxfId="13" priority="17"/>
  </conditionalFormatting>
  <conditionalFormatting sqref="C435">
    <cfRule type="duplicateValues" dxfId="14" priority="11"/>
    <cfRule type="duplicateValues" dxfId="12" priority="12"/>
    <cfRule type="duplicateValues" dxfId="12" priority="13"/>
    <cfRule type="duplicateValues" dxfId="12" priority="14"/>
  </conditionalFormatting>
  <conditionalFormatting sqref="G448:H448">
    <cfRule type="duplicateValues" dxfId="12" priority="7"/>
  </conditionalFormatting>
  <conditionalFormatting sqref="C266:C271">
    <cfRule type="duplicateValues" dxfId="13" priority="48"/>
  </conditionalFormatting>
  <conditionalFormatting sqref="C358:C361">
    <cfRule type="duplicateValues" dxfId="13" priority="40"/>
  </conditionalFormatting>
  <conditionalFormatting sqref="C1:C380 C382:C431 C436:C1048576">
    <cfRule type="duplicateValues" dxfId="14" priority="19"/>
    <cfRule type="duplicateValues" dxfId="12" priority="28"/>
  </conditionalFormatting>
  <conditionalFormatting sqref="C1:C342 C354 C379:C380 C382:C386 C436:C1048576 C419:C431 C389:C416">
    <cfRule type="duplicateValues" dxfId="12" priority="47"/>
  </conditionalFormatting>
  <conditionalFormatting sqref="C354 C379:C380 C382:C386 C1:C342 C389:C431 AB437:AB440 AD448:AD451 AD436 C436:C1048576 AA441:AA447">
    <cfRule type="duplicateValues" dxfId="12" priority="42"/>
  </conditionalFormatting>
  <conditionalFormatting sqref="C346:C353 C355:C357">
    <cfRule type="duplicateValues" dxfId="13" priority="41"/>
  </conditionalFormatting>
  <conditionalFormatting sqref="C363 C365:C378">
    <cfRule type="duplicateValues" dxfId="13" priority="38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72"/>
  <sheetViews>
    <sheetView workbookViewId="0">
      <pane ySplit="3" topLeftCell="A157" activePane="bottomLeft" state="frozen"/>
      <selection/>
      <selection pane="bottomLeft" activeCell="K157" sqref="K157:O157"/>
    </sheetView>
  </sheetViews>
  <sheetFormatPr defaultColWidth="9" defaultRowHeight="13.5"/>
  <cols>
    <col min="1" max="1" width="6.375" style="13" customWidth="1"/>
    <col min="2" max="2" width="10.625" style="13" customWidth="1"/>
    <col min="3" max="3" width="8.75" style="14" customWidth="1"/>
    <col min="4" max="4" width="21.875" style="15" customWidth="1"/>
    <col min="5" max="5" width="11.5" style="13" customWidth="1"/>
    <col min="6" max="6" width="11.875" style="13" customWidth="1"/>
    <col min="7" max="8" width="12.625" style="13" customWidth="1"/>
    <col min="9" max="9" width="8.5" style="13" customWidth="1"/>
    <col min="10" max="10" width="12.625" style="13" customWidth="1"/>
    <col min="11" max="11" width="10.375" style="13" customWidth="1"/>
    <col min="12" max="12" width="11.5" style="16" customWidth="1"/>
    <col min="13" max="13" width="9.375" style="13" customWidth="1"/>
    <col min="14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6.375" style="9" customWidth="1"/>
    <col min="28" max="28" width="5.375" style="9" customWidth="1"/>
    <col min="29" max="30" width="7.375" style="9" customWidth="1"/>
    <col min="31" max="31" width="8.375" style="9" customWidth="1"/>
    <col min="32" max="32" width="7.375" style="9" customWidth="1"/>
    <col min="33" max="34" width="9.375" style="9" customWidth="1"/>
    <col min="35" max="35" width="9" style="9"/>
    <col min="36" max="36" width="8.875" style="9" customWidth="1"/>
    <col min="37" max="16384" width="9" style="9"/>
  </cols>
  <sheetData>
    <row r="1" ht="29" customHeight="1" spans="1:25">
      <c r="A1" s="17" t="s">
        <v>915</v>
      </c>
      <c r="B1" s="17"/>
      <c r="C1" s="18"/>
      <c r="D1" s="19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ht="20" customHeight="1" spans="1:26">
      <c r="A2" s="1" t="s">
        <v>43</v>
      </c>
      <c r="B2" s="1" t="s">
        <v>44</v>
      </c>
      <c r="C2" s="20" t="s">
        <v>45</v>
      </c>
      <c r="D2" s="21" t="s">
        <v>46</v>
      </c>
      <c r="E2" s="208" t="s">
        <v>47</v>
      </c>
      <c r="F2" s="209"/>
      <c r="G2" s="209"/>
      <c r="H2" s="209"/>
      <c r="I2" s="209"/>
      <c r="J2" s="210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8" t="s">
        <v>50</v>
      </c>
      <c r="Z2" s="38" t="s">
        <v>51</v>
      </c>
    </row>
    <row r="3" ht="24" spans="1:26">
      <c r="A3" s="1"/>
      <c r="B3" s="1"/>
      <c r="C3" s="20"/>
      <c r="D3" s="21"/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  <c r="K3" s="1" t="s">
        <v>58</v>
      </c>
      <c r="L3" s="33" t="s">
        <v>59</v>
      </c>
      <c r="M3" s="1" t="s">
        <v>60</v>
      </c>
      <c r="N3" s="1" t="s">
        <v>61</v>
      </c>
      <c r="O3" s="1" t="s">
        <v>56</v>
      </c>
      <c r="P3" s="1" t="s">
        <v>57</v>
      </c>
      <c r="Q3" s="1" t="s">
        <v>63</v>
      </c>
      <c r="R3" s="1" t="s">
        <v>64</v>
      </c>
      <c r="S3" s="1" t="s">
        <v>65</v>
      </c>
      <c r="T3" s="1" t="s">
        <v>66</v>
      </c>
      <c r="U3" s="1" t="s">
        <v>67</v>
      </c>
      <c r="V3" s="1" t="s">
        <v>56</v>
      </c>
      <c r="W3" s="1" t="s">
        <v>57</v>
      </c>
      <c r="X3" s="1" t="s">
        <v>63</v>
      </c>
      <c r="Y3" s="38"/>
      <c r="Z3" s="38"/>
    </row>
    <row r="4" s="9" customFormat="1" ht="20" customHeight="1" spans="1:30">
      <c r="A4" s="23">
        <f t="shared" ref="A4:A13" si="0">ROW()-3</f>
        <v>1</v>
      </c>
      <c r="B4" s="39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4">
        <v>3245.4</v>
      </c>
      <c r="H4" s="27">
        <v>5228.42</v>
      </c>
      <c r="I4" s="27"/>
      <c r="J4" s="27">
        <v>3180</v>
      </c>
      <c r="K4" s="34">
        <f t="shared" ref="K4:K13" si="1">E4*0.018</f>
        <v>58.4172</v>
      </c>
      <c r="L4" s="35">
        <f t="shared" ref="L4:L13" si="2">F4*0.16</f>
        <v>519.264</v>
      </c>
      <c r="M4" s="24">
        <f t="shared" ref="M4:M13" si="3">G4*0.007</f>
        <v>22.7178</v>
      </c>
      <c r="N4" s="27">
        <f t="shared" ref="N4:N13" si="4">ROUND(H4*0.08,2)</f>
        <v>418.27</v>
      </c>
      <c r="O4" s="27">
        <f t="shared" ref="O4:O13" si="5">I4*50%</f>
        <v>0</v>
      </c>
      <c r="P4" s="27">
        <f t="shared" ref="P4:P13" si="6">J4*5%</f>
        <v>159</v>
      </c>
      <c r="Q4" s="27">
        <f t="shared" ref="Q4:Q13" si="7">SUM(K4:P4)</f>
        <v>1177.669</v>
      </c>
      <c r="R4" s="24">
        <f t="shared" ref="R4:R13" si="8">E4*0</f>
        <v>0</v>
      </c>
      <c r="S4" s="24">
        <f t="shared" ref="S4:S13" si="9">ROUND(F4*0.08,2)</f>
        <v>259.63</v>
      </c>
      <c r="T4" s="24">
        <f t="shared" ref="T4:T13" si="10">ROUND(G4*0.003,2)</f>
        <v>9.74</v>
      </c>
      <c r="U4" s="27">
        <f t="shared" ref="U4:U13" si="11">ROUND(H4*0.02,2)</f>
        <v>104.57</v>
      </c>
      <c r="V4" s="27">
        <f t="shared" ref="V4:V13" si="12">I4*50%</f>
        <v>0</v>
      </c>
      <c r="W4" s="27">
        <f t="shared" ref="W4:W13" si="13">J4*5%</f>
        <v>159</v>
      </c>
      <c r="X4" s="24">
        <f t="shared" ref="X4:X13" si="14">SUM(R4:W4)</f>
        <v>532.94</v>
      </c>
      <c r="Y4" s="24">
        <f t="shared" ref="Y4:Y13" si="15">Q4+X4</f>
        <v>1710.609</v>
      </c>
      <c r="Z4" s="24"/>
      <c r="AD4" s="127"/>
    </row>
    <row r="5" s="9" customFormat="1" ht="20" customHeight="1" spans="1:30">
      <c r="A5" s="23">
        <f t="shared" si="0"/>
        <v>2</v>
      </c>
      <c r="B5" s="39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4">
        <v>3245.4</v>
      </c>
      <c r="H5" s="27">
        <v>5228.42</v>
      </c>
      <c r="I5" s="27"/>
      <c r="J5" s="27">
        <v>3180</v>
      </c>
      <c r="K5" s="34">
        <f t="shared" si="1"/>
        <v>58.4172</v>
      </c>
      <c r="L5" s="35">
        <f t="shared" si="2"/>
        <v>519.264</v>
      </c>
      <c r="M5" s="24">
        <f t="shared" si="3"/>
        <v>22.7178</v>
      </c>
      <c r="N5" s="27">
        <f t="shared" si="4"/>
        <v>418.27</v>
      </c>
      <c r="O5" s="27">
        <f t="shared" si="5"/>
        <v>0</v>
      </c>
      <c r="P5" s="27">
        <f t="shared" si="6"/>
        <v>159</v>
      </c>
      <c r="Q5" s="27">
        <f t="shared" si="7"/>
        <v>1177.669</v>
      </c>
      <c r="R5" s="24">
        <f t="shared" si="8"/>
        <v>0</v>
      </c>
      <c r="S5" s="24">
        <f t="shared" si="9"/>
        <v>259.63</v>
      </c>
      <c r="T5" s="24">
        <f t="shared" si="10"/>
        <v>9.74</v>
      </c>
      <c r="U5" s="27">
        <f t="shared" si="11"/>
        <v>104.57</v>
      </c>
      <c r="V5" s="27">
        <f t="shared" si="12"/>
        <v>0</v>
      </c>
      <c r="W5" s="27">
        <f t="shared" si="13"/>
        <v>159</v>
      </c>
      <c r="X5" s="24">
        <f t="shared" si="14"/>
        <v>532.94</v>
      </c>
      <c r="Y5" s="24">
        <f t="shared" si="15"/>
        <v>1710.609</v>
      </c>
      <c r="Z5" s="24"/>
      <c r="AD5" s="127"/>
    </row>
    <row r="6" s="9" customFormat="1" ht="20" customHeight="1" spans="1:30">
      <c r="A6" s="23">
        <f t="shared" si="0"/>
        <v>3</v>
      </c>
      <c r="B6" s="39" t="s">
        <v>71</v>
      </c>
      <c r="C6" s="25" t="s">
        <v>74</v>
      </c>
      <c r="D6" s="24" t="s">
        <v>75</v>
      </c>
      <c r="E6" s="24">
        <v>3245.4</v>
      </c>
      <c r="F6" s="24">
        <f>VLOOKUP(C6,'[1]9月'!$B:$Q,16,0)</f>
        <v>3245.4</v>
      </c>
      <c r="G6" s="24">
        <v>3245.4</v>
      </c>
      <c r="H6" s="27">
        <v>5228.42</v>
      </c>
      <c r="I6" s="27"/>
      <c r="J6" s="27">
        <v>3180</v>
      </c>
      <c r="K6" s="34">
        <f t="shared" si="1"/>
        <v>58.4172</v>
      </c>
      <c r="L6" s="35">
        <f t="shared" si="2"/>
        <v>519.264</v>
      </c>
      <c r="M6" s="24">
        <f t="shared" si="3"/>
        <v>22.7178</v>
      </c>
      <c r="N6" s="27">
        <f t="shared" si="4"/>
        <v>418.27</v>
      </c>
      <c r="O6" s="27">
        <f t="shared" si="5"/>
        <v>0</v>
      </c>
      <c r="P6" s="27">
        <f t="shared" si="6"/>
        <v>159</v>
      </c>
      <c r="Q6" s="27">
        <f t="shared" si="7"/>
        <v>1177.669</v>
      </c>
      <c r="R6" s="24">
        <f t="shared" si="8"/>
        <v>0</v>
      </c>
      <c r="S6" s="24">
        <f t="shared" si="9"/>
        <v>259.63</v>
      </c>
      <c r="T6" s="24">
        <f t="shared" si="10"/>
        <v>9.74</v>
      </c>
      <c r="U6" s="27">
        <f t="shared" si="11"/>
        <v>104.57</v>
      </c>
      <c r="V6" s="27">
        <f t="shared" si="12"/>
        <v>0</v>
      </c>
      <c r="W6" s="27">
        <f t="shared" si="13"/>
        <v>159</v>
      </c>
      <c r="X6" s="24">
        <f t="shared" si="14"/>
        <v>532.94</v>
      </c>
      <c r="Y6" s="24">
        <f t="shared" si="15"/>
        <v>1710.609</v>
      </c>
      <c r="Z6" s="24"/>
      <c r="AD6" s="127"/>
    </row>
    <row r="7" s="9" customFormat="1" ht="20" customHeight="1" spans="1:30">
      <c r="A7" s="23">
        <f t="shared" si="0"/>
        <v>4</v>
      </c>
      <c r="B7" s="39" t="s">
        <v>76</v>
      </c>
      <c r="C7" s="25" t="s">
        <v>77</v>
      </c>
      <c r="D7" s="24" t="s">
        <v>78</v>
      </c>
      <c r="E7" s="24">
        <v>3245.4</v>
      </c>
      <c r="F7" s="24">
        <f>VLOOKUP(C7,'[1]9月'!$B:$Q,16,0)</f>
        <v>3245.4</v>
      </c>
      <c r="G7" s="24">
        <v>3245.4</v>
      </c>
      <c r="H7" s="27">
        <v>5228.42</v>
      </c>
      <c r="I7" s="27"/>
      <c r="J7" s="27">
        <v>3180</v>
      </c>
      <c r="K7" s="34">
        <f t="shared" si="1"/>
        <v>58.4172</v>
      </c>
      <c r="L7" s="35">
        <f t="shared" si="2"/>
        <v>519.264</v>
      </c>
      <c r="M7" s="24">
        <f t="shared" si="3"/>
        <v>22.7178</v>
      </c>
      <c r="N7" s="27">
        <f t="shared" si="4"/>
        <v>418.27</v>
      </c>
      <c r="O7" s="27">
        <f t="shared" si="5"/>
        <v>0</v>
      </c>
      <c r="P7" s="27">
        <f t="shared" si="6"/>
        <v>159</v>
      </c>
      <c r="Q7" s="27">
        <f t="shared" si="7"/>
        <v>1177.669</v>
      </c>
      <c r="R7" s="24">
        <f t="shared" si="8"/>
        <v>0</v>
      </c>
      <c r="S7" s="24">
        <f t="shared" si="9"/>
        <v>259.63</v>
      </c>
      <c r="T7" s="24">
        <f t="shared" si="10"/>
        <v>9.74</v>
      </c>
      <c r="U7" s="27">
        <f t="shared" si="11"/>
        <v>104.57</v>
      </c>
      <c r="V7" s="27">
        <f t="shared" si="12"/>
        <v>0</v>
      </c>
      <c r="W7" s="27">
        <f t="shared" si="13"/>
        <v>159</v>
      </c>
      <c r="X7" s="24">
        <f t="shared" si="14"/>
        <v>532.94</v>
      </c>
      <c r="Y7" s="24">
        <f t="shared" si="15"/>
        <v>1710.609</v>
      </c>
      <c r="Z7" s="24"/>
      <c r="AD7" s="127"/>
    </row>
    <row r="8" s="9" customFormat="1" ht="20" customHeight="1" spans="1:30">
      <c r="A8" s="23">
        <f t="shared" si="0"/>
        <v>5</v>
      </c>
      <c r="B8" s="39" t="s">
        <v>71</v>
      </c>
      <c r="C8" s="25" t="s">
        <v>79</v>
      </c>
      <c r="D8" s="24" t="s">
        <v>80</v>
      </c>
      <c r="E8" s="24">
        <v>3245.4</v>
      </c>
      <c r="F8" s="24">
        <f>VLOOKUP(C8,'[1]9月'!$B:$Q,16,0)</f>
        <v>3245.4</v>
      </c>
      <c r="G8" s="24">
        <v>3245.4</v>
      </c>
      <c r="H8" s="27">
        <v>5228.42</v>
      </c>
      <c r="I8" s="27"/>
      <c r="J8" s="27">
        <v>3180</v>
      </c>
      <c r="K8" s="34">
        <f t="shared" si="1"/>
        <v>58.4172</v>
      </c>
      <c r="L8" s="35">
        <f t="shared" si="2"/>
        <v>519.264</v>
      </c>
      <c r="M8" s="24">
        <f t="shared" si="3"/>
        <v>22.7178</v>
      </c>
      <c r="N8" s="27">
        <f t="shared" si="4"/>
        <v>418.27</v>
      </c>
      <c r="O8" s="27">
        <f t="shared" si="5"/>
        <v>0</v>
      </c>
      <c r="P8" s="27">
        <f t="shared" si="6"/>
        <v>159</v>
      </c>
      <c r="Q8" s="27">
        <f t="shared" si="7"/>
        <v>1177.669</v>
      </c>
      <c r="R8" s="24">
        <f t="shared" si="8"/>
        <v>0</v>
      </c>
      <c r="S8" s="24">
        <f t="shared" si="9"/>
        <v>259.63</v>
      </c>
      <c r="T8" s="24">
        <f t="shared" si="10"/>
        <v>9.74</v>
      </c>
      <c r="U8" s="27">
        <f t="shared" si="11"/>
        <v>104.57</v>
      </c>
      <c r="V8" s="27">
        <f t="shared" si="12"/>
        <v>0</v>
      </c>
      <c r="W8" s="27">
        <f t="shared" si="13"/>
        <v>159</v>
      </c>
      <c r="X8" s="24">
        <f t="shared" si="14"/>
        <v>532.94</v>
      </c>
      <c r="Y8" s="24">
        <f t="shared" si="15"/>
        <v>1710.609</v>
      </c>
      <c r="Z8" s="24"/>
      <c r="AD8" s="127"/>
    </row>
    <row r="9" s="9" customFormat="1" ht="20" customHeight="1" spans="1:30">
      <c r="A9" s="23">
        <f t="shared" si="0"/>
        <v>6</v>
      </c>
      <c r="B9" s="39" t="s">
        <v>71</v>
      </c>
      <c r="C9" s="25" t="s">
        <v>81</v>
      </c>
      <c r="D9" s="24" t="s">
        <v>82</v>
      </c>
      <c r="E9" s="24">
        <v>3245.4</v>
      </c>
      <c r="F9" s="24">
        <f>VLOOKUP(C9,'[1]9月'!$B:$Q,16,0)</f>
        <v>3245.4</v>
      </c>
      <c r="G9" s="24">
        <v>3245.4</v>
      </c>
      <c r="H9" s="27">
        <v>5228.42</v>
      </c>
      <c r="I9" s="27"/>
      <c r="J9" s="27">
        <v>4180</v>
      </c>
      <c r="K9" s="34">
        <f t="shared" si="1"/>
        <v>58.4172</v>
      </c>
      <c r="L9" s="35">
        <f t="shared" si="2"/>
        <v>519.264</v>
      </c>
      <c r="M9" s="24">
        <f t="shared" si="3"/>
        <v>22.7178</v>
      </c>
      <c r="N9" s="27">
        <f t="shared" si="4"/>
        <v>418.27</v>
      </c>
      <c r="O9" s="27">
        <f t="shared" si="5"/>
        <v>0</v>
      </c>
      <c r="P9" s="27">
        <f t="shared" si="6"/>
        <v>209</v>
      </c>
      <c r="Q9" s="27">
        <f t="shared" si="7"/>
        <v>1227.669</v>
      </c>
      <c r="R9" s="24">
        <f t="shared" si="8"/>
        <v>0</v>
      </c>
      <c r="S9" s="24">
        <f t="shared" si="9"/>
        <v>259.63</v>
      </c>
      <c r="T9" s="24">
        <f t="shared" si="10"/>
        <v>9.74</v>
      </c>
      <c r="U9" s="27">
        <f t="shared" si="11"/>
        <v>104.57</v>
      </c>
      <c r="V9" s="27">
        <f t="shared" si="12"/>
        <v>0</v>
      </c>
      <c r="W9" s="27">
        <f t="shared" si="13"/>
        <v>209</v>
      </c>
      <c r="X9" s="24">
        <f t="shared" si="14"/>
        <v>582.94</v>
      </c>
      <c r="Y9" s="24">
        <f t="shared" si="15"/>
        <v>1810.609</v>
      </c>
      <c r="Z9" s="24"/>
      <c r="AD9" s="127"/>
    </row>
    <row r="10" s="9" customFormat="1" ht="20" customHeight="1" spans="1:30">
      <c r="A10" s="23">
        <f t="shared" si="0"/>
        <v>7</v>
      </c>
      <c r="B10" s="39" t="s">
        <v>76</v>
      </c>
      <c r="C10" s="25" t="s">
        <v>83</v>
      </c>
      <c r="D10" s="24" t="s">
        <v>84</v>
      </c>
      <c r="E10" s="24">
        <v>3245.4</v>
      </c>
      <c r="F10" s="24">
        <f>VLOOKUP(C10,'[1]9月'!$B:$Q,16,0)</f>
        <v>3245.4</v>
      </c>
      <c r="G10" s="24">
        <v>3245.4</v>
      </c>
      <c r="H10" s="27">
        <v>5228.42</v>
      </c>
      <c r="I10" s="27"/>
      <c r="J10" s="27">
        <v>3180</v>
      </c>
      <c r="K10" s="34">
        <f t="shared" si="1"/>
        <v>58.4172</v>
      </c>
      <c r="L10" s="35">
        <f t="shared" si="2"/>
        <v>519.264</v>
      </c>
      <c r="M10" s="24">
        <f t="shared" si="3"/>
        <v>22.7178</v>
      </c>
      <c r="N10" s="27">
        <f t="shared" si="4"/>
        <v>418.27</v>
      </c>
      <c r="O10" s="27">
        <f t="shared" si="5"/>
        <v>0</v>
      </c>
      <c r="P10" s="27">
        <f t="shared" si="6"/>
        <v>159</v>
      </c>
      <c r="Q10" s="27">
        <f t="shared" si="7"/>
        <v>1177.669</v>
      </c>
      <c r="R10" s="24">
        <f t="shared" si="8"/>
        <v>0</v>
      </c>
      <c r="S10" s="24">
        <f t="shared" si="9"/>
        <v>259.63</v>
      </c>
      <c r="T10" s="24">
        <f t="shared" si="10"/>
        <v>9.74</v>
      </c>
      <c r="U10" s="27">
        <f t="shared" si="11"/>
        <v>104.57</v>
      </c>
      <c r="V10" s="27">
        <f t="shared" si="12"/>
        <v>0</v>
      </c>
      <c r="W10" s="27">
        <f t="shared" si="13"/>
        <v>159</v>
      </c>
      <c r="X10" s="24">
        <f t="shared" si="14"/>
        <v>532.94</v>
      </c>
      <c r="Y10" s="24">
        <f t="shared" si="15"/>
        <v>1710.609</v>
      </c>
      <c r="Z10" s="24"/>
      <c r="AD10" s="127"/>
    </row>
    <row r="11" s="9" customFormat="1" ht="20" customHeight="1" spans="1:30">
      <c r="A11" s="23">
        <f t="shared" si="0"/>
        <v>8</v>
      </c>
      <c r="B11" s="39" t="s">
        <v>71</v>
      </c>
      <c r="C11" s="25" t="s">
        <v>85</v>
      </c>
      <c r="D11" s="24" t="s">
        <v>86</v>
      </c>
      <c r="E11" s="24">
        <v>3245.4</v>
      </c>
      <c r="F11" s="24">
        <f>VLOOKUP(C11,'[1]9月'!$B:$Q,16,0)</f>
        <v>3245.4</v>
      </c>
      <c r="G11" s="24">
        <v>3245.4</v>
      </c>
      <c r="H11" s="27">
        <v>5228.42</v>
      </c>
      <c r="I11" s="27"/>
      <c r="J11" s="27">
        <v>4180</v>
      </c>
      <c r="K11" s="34">
        <f t="shared" si="1"/>
        <v>58.4172</v>
      </c>
      <c r="L11" s="35">
        <f t="shared" si="2"/>
        <v>519.264</v>
      </c>
      <c r="M11" s="24">
        <f t="shared" si="3"/>
        <v>22.7178</v>
      </c>
      <c r="N11" s="27">
        <f t="shared" si="4"/>
        <v>418.27</v>
      </c>
      <c r="O11" s="27">
        <f t="shared" si="5"/>
        <v>0</v>
      </c>
      <c r="P11" s="27">
        <f t="shared" si="6"/>
        <v>209</v>
      </c>
      <c r="Q11" s="27">
        <f t="shared" si="7"/>
        <v>1227.669</v>
      </c>
      <c r="R11" s="24">
        <f t="shared" si="8"/>
        <v>0</v>
      </c>
      <c r="S11" s="24">
        <f t="shared" si="9"/>
        <v>259.63</v>
      </c>
      <c r="T11" s="24">
        <f t="shared" si="10"/>
        <v>9.74</v>
      </c>
      <c r="U11" s="27">
        <f t="shared" si="11"/>
        <v>104.57</v>
      </c>
      <c r="V11" s="27">
        <f t="shared" si="12"/>
        <v>0</v>
      </c>
      <c r="W11" s="27">
        <f t="shared" si="13"/>
        <v>209</v>
      </c>
      <c r="X11" s="24">
        <f t="shared" si="14"/>
        <v>582.94</v>
      </c>
      <c r="Y11" s="24">
        <f t="shared" si="15"/>
        <v>1810.609</v>
      </c>
      <c r="Z11" s="24"/>
      <c r="AD11" s="127"/>
    </row>
    <row r="12" s="9" customFormat="1" ht="20" customHeight="1" spans="1:30">
      <c r="A12" s="23">
        <f t="shared" si="0"/>
        <v>9</v>
      </c>
      <c r="B12" s="39" t="s">
        <v>76</v>
      </c>
      <c r="C12" s="25" t="s">
        <v>87</v>
      </c>
      <c r="D12" s="24" t="s">
        <v>88</v>
      </c>
      <c r="E12" s="24">
        <v>3245.4</v>
      </c>
      <c r="F12" s="24">
        <f>VLOOKUP(C12,'[1]9月'!$B:$Q,16,0)</f>
        <v>3245.4</v>
      </c>
      <c r="G12" s="24">
        <v>3245.4</v>
      </c>
      <c r="H12" s="27">
        <v>5228.42</v>
      </c>
      <c r="I12" s="27"/>
      <c r="J12" s="27">
        <v>4180</v>
      </c>
      <c r="K12" s="34">
        <f t="shared" si="1"/>
        <v>58.4172</v>
      </c>
      <c r="L12" s="35">
        <f t="shared" si="2"/>
        <v>519.264</v>
      </c>
      <c r="M12" s="24">
        <f t="shared" si="3"/>
        <v>22.7178</v>
      </c>
      <c r="N12" s="27">
        <f t="shared" si="4"/>
        <v>418.27</v>
      </c>
      <c r="O12" s="27">
        <f t="shared" si="5"/>
        <v>0</v>
      </c>
      <c r="P12" s="27">
        <f t="shared" si="6"/>
        <v>209</v>
      </c>
      <c r="Q12" s="27">
        <f t="shared" si="7"/>
        <v>1227.669</v>
      </c>
      <c r="R12" s="24">
        <f t="shared" si="8"/>
        <v>0</v>
      </c>
      <c r="S12" s="24">
        <f t="shared" si="9"/>
        <v>259.63</v>
      </c>
      <c r="T12" s="24">
        <f t="shared" si="10"/>
        <v>9.74</v>
      </c>
      <c r="U12" s="27">
        <f t="shared" si="11"/>
        <v>104.57</v>
      </c>
      <c r="V12" s="27">
        <f t="shared" si="12"/>
        <v>0</v>
      </c>
      <c r="W12" s="27">
        <f t="shared" si="13"/>
        <v>209</v>
      </c>
      <c r="X12" s="24">
        <f t="shared" si="14"/>
        <v>582.94</v>
      </c>
      <c r="Y12" s="24">
        <f t="shared" si="15"/>
        <v>1810.609</v>
      </c>
      <c r="Z12" s="24"/>
      <c r="AD12" s="127"/>
    </row>
    <row r="13" s="9" customFormat="1" ht="20" customHeight="1" spans="1:30">
      <c r="A13" s="23">
        <f t="shared" si="0"/>
        <v>10</v>
      </c>
      <c r="B13" s="39" t="s">
        <v>71</v>
      </c>
      <c r="C13" s="25" t="s">
        <v>89</v>
      </c>
      <c r="D13" s="24" t="s">
        <v>90</v>
      </c>
      <c r="E13" s="24">
        <v>3820</v>
      </c>
      <c r="F13" s="24">
        <f>VLOOKUP(C13,'[1]9月'!$B:$Q,16,0)</f>
        <v>3820</v>
      </c>
      <c r="G13" s="24">
        <v>3820</v>
      </c>
      <c r="H13" s="27">
        <v>5228.42</v>
      </c>
      <c r="I13" s="27"/>
      <c r="J13" s="27">
        <v>4180</v>
      </c>
      <c r="K13" s="34">
        <f t="shared" si="1"/>
        <v>68.76</v>
      </c>
      <c r="L13" s="35">
        <f t="shared" si="2"/>
        <v>611.2</v>
      </c>
      <c r="M13" s="24">
        <f t="shared" si="3"/>
        <v>26.74</v>
      </c>
      <c r="N13" s="27">
        <f t="shared" si="4"/>
        <v>418.27</v>
      </c>
      <c r="O13" s="27">
        <f t="shared" si="5"/>
        <v>0</v>
      </c>
      <c r="P13" s="27">
        <f t="shared" si="6"/>
        <v>209</v>
      </c>
      <c r="Q13" s="27">
        <f t="shared" si="7"/>
        <v>1333.97</v>
      </c>
      <c r="R13" s="24">
        <f t="shared" si="8"/>
        <v>0</v>
      </c>
      <c r="S13" s="24">
        <f t="shared" si="9"/>
        <v>305.6</v>
      </c>
      <c r="T13" s="24">
        <f t="shared" si="10"/>
        <v>11.46</v>
      </c>
      <c r="U13" s="27">
        <f t="shared" si="11"/>
        <v>104.57</v>
      </c>
      <c r="V13" s="27">
        <f t="shared" si="12"/>
        <v>0</v>
      </c>
      <c r="W13" s="27">
        <f t="shared" si="13"/>
        <v>209</v>
      </c>
      <c r="X13" s="24">
        <f t="shared" si="14"/>
        <v>630.63</v>
      </c>
      <c r="Y13" s="24">
        <f t="shared" si="15"/>
        <v>1964.6</v>
      </c>
      <c r="Z13" s="24"/>
      <c r="AD13" s="127"/>
    </row>
    <row r="14" s="9" customFormat="1" ht="20" customHeight="1" spans="1:30">
      <c r="A14" s="23">
        <f t="shared" ref="A14:A66" si="16">ROW()-3</f>
        <v>11</v>
      </c>
      <c r="B14" s="39" t="s">
        <v>71</v>
      </c>
      <c r="C14" s="25" t="s">
        <v>93</v>
      </c>
      <c r="D14" s="28" t="s">
        <v>94</v>
      </c>
      <c r="E14" s="24">
        <v>3245.4</v>
      </c>
      <c r="F14" s="24">
        <f>VLOOKUP(C14,'[1]9月'!$B:$Q,16,0)</f>
        <v>3245.4</v>
      </c>
      <c r="G14" s="24">
        <v>3245.4</v>
      </c>
      <c r="H14" s="27">
        <v>5228.42</v>
      </c>
      <c r="I14" s="27"/>
      <c r="J14" s="27">
        <v>3180</v>
      </c>
      <c r="K14" s="34">
        <f t="shared" ref="K14:K66" si="17">E14*0.018</f>
        <v>58.4172</v>
      </c>
      <c r="L14" s="35">
        <f t="shared" ref="L14:L66" si="18">F14*0.16</f>
        <v>519.264</v>
      </c>
      <c r="M14" s="24">
        <f t="shared" ref="M14:M66" si="19">G14*0.007</f>
        <v>22.7178</v>
      </c>
      <c r="N14" s="27">
        <f t="shared" ref="N14:N66" si="20">ROUND(H14*0.08,2)</f>
        <v>418.27</v>
      </c>
      <c r="O14" s="27">
        <f t="shared" ref="O14:O66" si="21">I14*50%</f>
        <v>0</v>
      </c>
      <c r="P14" s="27">
        <f t="shared" ref="P14:P66" si="22">J14*5%</f>
        <v>159</v>
      </c>
      <c r="Q14" s="27">
        <f t="shared" ref="Q14:Q67" si="23">SUM(K14:P14)</f>
        <v>1177.669</v>
      </c>
      <c r="R14" s="24">
        <f t="shared" ref="R14:R66" si="24">E14*0</f>
        <v>0</v>
      </c>
      <c r="S14" s="24">
        <f t="shared" ref="S14:S66" si="25">ROUND(F14*0.08,2)</f>
        <v>259.63</v>
      </c>
      <c r="T14" s="24">
        <f t="shared" ref="T14:T66" si="26">ROUND(G14*0.003,2)</f>
        <v>9.74</v>
      </c>
      <c r="U14" s="27">
        <f t="shared" ref="U14:U66" si="27">ROUND(H14*0.02,2)</f>
        <v>104.57</v>
      </c>
      <c r="V14" s="27">
        <f t="shared" ref="V14:V66" si="28">I14*50%</f>
        <v>0</v>
      </c>
      <c r="W14" s="27">
        <f t="shared" ref="W14:W66" si="29">J14*5%</f>
        <v>159</v>
      </c>
      <c r="X14" s="24">
        <f t="shared" ref="X14:X67" si="30">SUM(R14:W14)</f>
        <v>532.94</v>
      </c>
      <c r="Y14" s="24">
        <f t="shared" ref="Y14:Y66" si="31">Q14+X14</f>
        <v>1710.609</v>
      </c>
      <c r="Z14" s="24"/>
      <c r="AD14" s="127"/>
    </row>
    <row r="15" s="9" customFormat="1" ht="20" customHeight="1" spans="1:30">
      <c r="A15" s="23">
        <f t="shared" si="16"/>
        <v>12</v>
      </c>
      <c r="B15" s="39" t="s">
        <v>71</v>
      </c>
      <c r="C15" s="25" t="s">
        <v>95</v>
      </c>
      <c r="D15" s="28" t="s">
        <v>96</v>
      </c>
      <c r="E15" s="24">
        <v>3245.4</v>
      </c>
      <c r="F15" s="24">
        <v>3245.4</v>
      </c>
      <c r="G15" s="24">
        <v>3245.4</v>
      </c>
      <c r="H15" s="27">
        <v>5228.42</v>
      </c>
      <c r="I15" s="27"/>
      <c r="J15" s="27">
        <v>3180</v>
      </c>
      <c r="K15" s="34">
        <f t="shared" si="17"/>
        <v>58.4172</v>
      </c>
      <c r="L15" s="35">
        <f t="shared" si="18"/>
        <v>519.264</v>
      </c>
      <c r="M15" s="24">
        <f t="shared" si="19"/>
        <v>22.7178</v>
      </c>
      <c r="N15" s="27">
        <f t="shared" si="20"/>
        <v>418.27</v>
      </c>
      <c r="O15" s="27">
        <f t="shared" si="21"/>
        <v>0</v>
      </c>
      <c r="P15" s="27">
        <f t="shared" si="22"/>
        <v>159</v>
      </c>
      <c r="Q15" s="27">
        <f t="shared" si="23"/>
        <v>1177.669</v>
      </c>
      <c r="R15" s="24">
        <f t="shared" si="24"/>
        <v>0</v>
      </c>
      <c r="S15" s="24">
        <f t="shared" si="25"/>
        <v>259.63</v>
      </c>
      <c r="T15" s="24">
        <f t="shared" si="26"/>
        <v>9.74</v>
      </c>
      <c r="U15" s="27">
        <f t="shared" si="27"/>
        <v>104.57</v>
      </c>
      <c r="V15" s="27">
        <f t="shared" si="28"/>
        <v>0</v>
      </c>
      <c r="W15" s="27">
        <f t="shared" si="29"/>
        <v>159</v>
      </c>
      <c r="X15" s="24">
        <f t="shared" si="30"/>
        <v>532.94</v>
      </c>
      <c r="Y15" s="24">
        <f t="shared" si="31"/>
        <v>1710.609</v>
      </c>
      <c r="Z15" s="24"/>
      <c r="AD15" s="127"/>
    </row>
    <row r="16" s="9" customFormat="1" ht="20" customHeight="1" spans="1:30">
      <c r="A16" s="23">
        <f t="shared" si="16"/>
        <v>13</v>
      </c>
      <c r="B16" s="39" t="s">
        <v>97</v>
      </c>
      <c r="C16" s="25" t="s">
        <v>98</v>
      </c>
      <c r="D16" s="24" t="s">
        <v>99</v>
      </c>
      <c r="E16" s="24">
        <v>3245.4</v>
      </c>
      <c r="F16" s="24">
        <f>VLOOKUP(C16,'[1]9月'!$B:$Q,16,0)</f>
        <v>3245.4</v>
      </c>
      <c r="G16" s="24">
        <v>3245.4</v>
      </c>
      <c r="H16" s="27">
        <v>5228.42</v>
      </c>
      <c r="I16" s="27"/>
      <c r="J16" s="27">
        <v>1790</v>
      </c>
      <c r="K16" s="34">
        <f t="shared" si="17"/>
        <v>58.4172</v>
      </c>
      <c r="L16" s="35">
        <f t="shared" si="18"/>
        <v>519.264</v>
      </c>
      <c r="M16" s="24">
        <f t="shared" si="19"/>
        <v>22.7178</v>
      </c>
      <c r="N16" s="27">
        <f t="shared" si="20"/>
        <v>418.27</v>
      </c>
      <c r="O16" s="27">
        <f t="shared" si="21"/>
        <v>0</v>
      </c>
      <c r="P16" s="27">
        <f t="shared" si="22"/>
        <v>89.5</v>
      </c>
      <c r="Q16" s="27">
        <f t="shared" si="23"/>
        <v>1108.169</v>
      </c>
      <c r="R16" s="24">
        <f t="shared" si="24"/>
        <v>0</v>
      </c>
      <c r="S16" s="24">
        <f t="shared" si="25"/>
        <v>259.63</v>
      </c>
      <c r="T16" s="24">
        <f t="shared" si="26"/>
        <v>9.74</v>
      </c>
      <c r="U16" s="27">
        <f t="shared" si="27"/>
        <v>104.57</v>
      </c>
      <c r="V16" s="27">
        <f t="shared" si="28"/>
        <v>0</v>
      </c>
      <c r="W16" s="27">
        <f t="shared" si="29"/>
        <v>89.5</v>
      </c>
      <c r="X16" s="24">
        <f t="shared" si="30"/>
        <v>463.44</v>
      </c>
      <c r="Y16" s="24">
        <f t="shared" si="31"/>
        <v>1571.609</v>
      </c>
      <c r="Z16" s="24"/>
      <c r="AD16" s="127"/>
    </row>
    <row r="17" s="9" customFormat="1" ht="20" customHeight="1" spans="1:30">
      <c r="A17" s="23">
        <f t="shared" si="16"/>
        <v>14</v>
      </c>
      <c r="B17" s="39" t="s">
        <v>71</v>
      </c>
      <c r="C17" s="25" t="s">
        <v>100</v>
      </c>
      <c r="D17" s="24" t="s">
        <v>101</v>
      </c>
      <c r="E17" s="24">
        <v>3245.4</v>
      </c>
      <c r="F17" s="24">
        <f>VLOOKUP(C17,'[1]9月'!$B:$Q,16,0)</f>
        <v>3245.4</v>
      </c>
      <c r="G17" s="24">
        <v>3245.4</v>
      </c>
      <c r="H17" s="27">
        <v>5228.42</v>
      </c>
      <c r="I17" s="27"/>
      <c r="J17" s="27">
        <v>1790</v>
      </c>
      <c r="K17" s="34">
        <f t="shared" si="17"/>
        <v>58.4172</v>
      </c>
      <c r="L17" s="35">
        <f t="shared" si="18"/>
        <v>519.264</v>
      </c>
      <c r="M17" s="24">
        <f t="shared" si="19"/>
        <v>22.7178</v>
      </c>
      <c r="N17" s="27">
        <f t="shared" si="20"/>
        <v>418.27</v>
      </c>
      <c r="O17" s="27">
        <f t="shared" si="21"/>
        <v>0</v>
      </c>
      <c r="P17" s="27">
        <f t="shared" si="22"/>
        <v>89.5</v>
      </c>
      <c r="Q17" s="27">
        <f t="shared" si="23"/>
        <v>1108.169</v>
      </c>
      <c r="R17" s="24">
        <f t="shared" si="24"/>
        <v>0</v>
      </c>
      <c r="S17" s="24">
        <f t="shared" si="25"/>
        <v>259.63</v>
      </c>
      <c r="T17" s="24">
        <f t="shared" si="26"/>
        <v>9.74</v>
      </c>
      <c r="U17" s="27">
        <f t="shared" si="27"/>
        <v>104.57</v>
      </c>
      <c r="V17" s="27">
        <f t="shared" si="28"/>
        <v>0</v>
      </c>
      <c r="W17" s="27">
        <f t="shared" si="29"/>
        <v>89.5</v>
      </c>
      <c r="X17" s="24">
        <f t="shared" si="30"/>
        <v>463.44</v>
      </c>
      <c r="Y17" s="24">
        <f t="shared" si="31"/>
        <v>1571.609</v>
      </c>
      <c r="Z17" s="24"/>
      <c r="AD17" s="127"/>
    </row>
    <row r="18" s="9" customFormat="1" ht="20" customHeight="1" spans="1:30">
      <c r="A18" s="23">
        <f t="shared" si="16"/>
        <v>15</v>
      </c>
      <c r="B18" s="39" t="s">
        <v>71</v>
      </c>
      <c r="C18" s="25" t="s">
        <v>102</v>
      </c>
      <c r="D18" s="24" t="s">
        <v>103</v>
      </c>
      <c r="E18" s="24">
        <v>3245.4</v>
      </c>
      <c r="F18" s="24">
        <f>VLOOKUP(C18,'[1]9月'!$B:$Q,16,0)</f>
        <v>3245.4</v>
      </c>
      <c r="G18" s="24">
        <v>3245.4</v>
      </c>
      <c r="H18" s="27">
        <v>5228.42</v>
      </c>
      <c r="I18" s="27"/>
      <c r="J18" s="27">
        <v>1790</v>
      </c>
      <c r="K18" s="34">
        <f t="shared" si="17"/>
        <v>58.4172</v>
      </c>
      <c r="L18" s="35">
        <f t="shared" si="18"/>
        <v>519.264</v>
      </c>
      <c r="M18" s="24">
        <f t="shared" si="19"/>
        <v>22.7178</v>
      </c>
      <c r="N18" s="27">
        <f t="shared" si="20"/>
        <v>418.27</v>
      </c>
      <c r="O18" s="27">
        <f t="shared" si="21"/>
        <v>0</v>
      </c>
      <c r="P18" s="27">
        <f t="shared" si="22"/>
        <v>89.5</v>
      </c>
      <c r="Q18" s="27">
        <f t="shared" si="23"/>
        <v>1108.169</v>
      </c>
      <c r="R18" s="24">
        <f t="shared" si="24"/>
        <v>0</v>
      </c>
      <c r="S18" s="24">
        <f t="shared" si="25"/>
        <v>259.63</v>
      </c>
      <c r="T18" s="24">
        <f t="shared" si="26"/>
        <v>9.74</v>
      </c>
      <c r="U18" s="27">
        <f t="shared" si="27"/>
        <v>104.57</v>
      </c>
      <c r="V18" s="27">
        <f t="shared" si="28"/>
        <v>0</v>
      </c>
      <c r="W18" s="27">
        <f t="shared" si="29"/>
        <v>89.5</v>
      </c>
      <c r="X18" s="24">
        <f t="shared" si="30"/>
        <v>463.44</v>
      </c>
      <c r="Y18" s="24">
        <f t="shared" si="31"/>
        <v>1571.609</v>
      </c>
      <c r="Z18" s="24"/>
      <c r="AD18" s="127"/>
    </row>
    <row r="19" s="9" customFormat="1" ht="20" customHeight="1" spans="1:30">
      <c r="A19" s="23">
        <f t="shared" si="16"/>
        <v>16</v>
      </c>
      <c r="B19" s="39" t="s">
        <v>71</v>
      </c>
      <c r="C19" s="25" t="s">
        <v>104</v>
      </c>
      <c r="D19" s="24" t="s">
        <v>105</v>
      </c>
      <c r="E19" s="24">
        <v>3245.4</v>
      </c>
      <c r="F19" s="24">
        <f>VLOOKUP(C19,'[1]9月'!$B:$Q,16,0)</f>
        <v>3245.4</v>
      </c>
      <c r="G19" s="24">
        <v>3245.4</v>
      </c>
      <c r="H19" s="27">
        <v>5228.42</v>
      </c>
      <c r="I19" s="27"/>
      <c r="J19" s="27">
        <v>1790</v>
      </c>
      <c r="K19" s="34">
        <f t="shared" si="17"/>
        <v>58.4172</v>
      </c>
      <c r="L19" s="35">
        <f t="shared" si="18"/>
        <v>519.264</v>
      </c>
      <c r="M19" s="24">
        <f t="shared" si="19"/>
        <v>22.7178</v>
      </c>
      <c r="N19" s="27">
        <f t="shared" si="20"/>
        <v>418.27</v>
      </c>
      <c r="O19" s="27">
        <f t="shared" si="21"/>
        <v>0</v>
      </c>
      <c r="P19" s="27">
        <f t="shared" si="22"/>
        <v>89.5</v>
      </c>
      <c r="Q19" s="27">
        <f t="shared" si="23"/>
        <v>1108.169</v>
      </c>
      <c r="R19" s="24">
        <f t="shared" si="24"/>
        <v>0</v>
      </c>
      <c r="S19" s="24">
        <f t="shared" si="25"/>
        <v>259.63</v>
      </c>
      <c r="T19" s="24">
        <f t="shared" si="26"/>
        <v>9.74</v>
      </c>
      <c r="U19" s="27">
        <f t="shared" si="27"/>
        <v>104.57</v>
      </c>
      <c r="V19" s="27">
        <f t="shared" si="28"/>
        <v>0</v>
      </c>
      <c r="W19" s="27">
        <f t="shared" si="29"/>
        <v>89.5</v>
      </c>
      <c r="X19" s="24">
        <f t="shared" si="30"/>
        <v>463.44</v>
      </c>
      <c r="Y19" s="24">
        <f t="shared" si="31"/>
        <v>1571.609</v>
      </c>
      <c r="Z19" s="24"/>
      <c r="AD19" s="127"/>
    </row>
    <row r="20" s="9" customFormat="1" ht="20" customHeight="1" spans="1:30">
      <c r="A20" s="23">
        <f t="shared" si="16"/>
        <v>17</v>
      </c>
      <c r="B20" s="39" t="s">
        <v>71</v>
      </c>
      <c r="C20" s="25" t="s">
        <v>106</v>
      </c>
      <c r="D20" s="24" t="s">
        <v>107</v>
      </c>
      <c r="E20" s="24">
        <v>3245.4</v>
      </c>
      <c r="F20" s="24">
        <f>VLOOKUP(C20,'[1]9月'!$B:$Q,16,0)</f>
        <v>3245.4</v>
      </c>
      <c r="G20" s="24">
        <v>3245.4</v>
      </c>
      <c r="H20" s="27">
        <v>5228.42</v>
      </c>
      <c r="I20" s="27"/>
      <c r="J20" s="27">
        <v>1790</v>
      </c>
      <c r="K20" s="34">
        <f t="shared" si="17"/>
        <v>58.4172</v>
      </c>
      <c r="L20" s="35">
        <f t="shared" si="18"/>
        <v>519.264</v>
      </c>
      <c r="M20" s="24">
        <f t="shared" si="19"/>
        <v>22.7178</v>
      </c>
      <c r="N20" s="27">
        <f t="shared" si="20"/>
        <v>418.27</v>
      </c>
      <c r="O20" s="27">
        <f t="shared" si="21"/>
        <v>0</v>
      </c>
      <c r="P20" s="27">
        <f t="shared" si="22"/>
        <v>89.5</v>
      </c>
      <c r="Q20" s="27">
        <f t="shared" si="23"/>
        <v>1108.169</v>
      </c>
      <c r="R20" s="24">
        <f t="shared" si="24"/>
        <v>0</v>
      </c>
      <c r="S20" s="24">
        <f t="shared" si="25"/>
        <v>259.63</v>
      </c>
      <c r="T20" s="24">
        <f t="shared" si="26"/>
        <v>9.74</v>
      </c>
      <c r="U20" s="27">
        <f t="shared" si="27"/>
        <v>104.57</v>
      </c>
      <c r="V20" s="27">
        <f t="shared" si="28"/>
        <v>0</v>
      </c>
      <c r="W20" s="27">
        <f t="shared" si="29"/>
        <v>89.5</v>
      </c>
      <c r="X20" s="24">
        <f t="shared" si="30"/>
        <v>463.44</v>
      </c>
      <c r="Y20" s="24">
        <f t="shared" si="31"/>
        <v>1571.609</v>
      </c>
      <c r="Z20" s="24"/>
      <c r="AD20" s="127"/>
    </row>
    <row r="21" s="9" customFormat="1" ht="20" customHeight="1" spans="1:30">
      <c r="A21" s="23">
        <f t="shared" si="16"/>
        <v>18</v>
      </c>
      <c r="B21" s="39" t="s">
        <v>71</v>
      </c>
      <c r="C21" s="25" t="s">
        <v>108</v>
      </c>
      <c r="D21" s="24" t="s">
        <v>109</v>
      </c>
      <c r="E21" s="24">
        <v>3245.4</v>
      </c>
      <c r="F21" s="24">
        <f>VLOOKUP(C21,'[1]9月'!$B:$Q,16,0)</f>
        <v>3245.4</v>
      </c>
      <c r="G21" s="24">
        <v>3245.4</v>
      </c>
      <c r="H21" s="27">
        <v>5228.42</v>
      </c>
      <c r="I21" s="27"/>
      <c r="J21" s="27">
        <v>3180</v>
      </c>
      <c r="K21" s="34">
        <f t="shared" si="17"/>
        <v>58.4172</v>
      </c>
      <c r="L21" s="35">
        <f t="shared" si="18"/>
        <v>519.264</v>
      </c>
      <c r="M21" s="24">
        <f t="shared" si="19"/>
        <v>22.7178</v>
      </c>
      <c r="N21" s="27">
        <f t="shared" si="20"/>
        <v>418.27</v>
      </c>
      <c r="O21" s="27">
        <f t="shared" si="21"/>
        <v>0</v>
      </c>
      <c r="P21" s="27">
        <f t="shared" si="22"/>
        <v>159</v>
      </c>
      <c r="Q21" s="27">
        <f t="shared" si="23"/>
        <v>1177.669</v>
      </c>
      <c r="R21" s="24">
        <f t="shared" si="24"/>
        <v>0</v>
      </c>
      <c r="S21" s="24">
        <f t="shared" si="25"/>
        <v>259.63</v>
      </c>
      <c r="T21" s="24">
        <f t="shared" si="26"/>
        <v>9.74</v>
      </c>
      <c r="U21" s="27">
        <f t="shared" si="27"/>
        <v>104.57</v>
      </c>
      <c r="V21" s="27">
        <f t="shared" si="28"/>
        <v>0</v>
      </c>
      <c r="W21" s="27">
        <f t="shared" si="29"/>
        <v>159</v>
      </c>
      <c r="X21" s="24">
        <f t="shared" si="30"/>
        <v>532.94</v>
      </c>
      <c r="Y21" s="24">
        <f t="shared" si="31"/>
        <v>1710.609</v>
      </c>
      <c r="Z21" s="24"/>
      <c r="AD21" s="127"/>
    </row>
    <row r="22" s="9" customFormat="1" ht="20" customHeight="1" spans="1:30">
      <c r="A22" s="23">
        <f t="shared" si="16"/>
        <v>19</v>
      </c>
      <c r="B22" s="39" t="s">
        <v>71</v>
      </c>
      <c r="C22" s="25" t="s">
        <v>110</v>
      </c>
      <c r="D22" s="24" t="s">
        <v>111</v>
      </c>
      <c r="E22" s="24">
        <v>3245.4</v>
      </c>
      <c r="F22" s="24">
        <f>VLOOKUP(C22,'[1]9月'!$B:$Q,16,0)</f>
        <v>3245.4</v>
      </c>
      <c r="G22" s="24">
        <v>3245.4</v>
      </c>
      <c r="H22" s="27">
        <v>5228.42</v>
      </c>
      <c r="I22" s="27"/>
      <c r="J22" s="27">
        <v>3180</v>
      </c>
      <c r="K22" s="34">
        <f t="shared" si="17"/>
        <v>58.4172</v>
      </c>
      <c r="L22" s="35">
        <f t="shared" si="18"/>
        <v>519.264</v>
      </c>
      <c r="M22" s="24">
        <f t="shared" si="19"/>
        <v>22.7178</v>
      </c>
      <c r="N22" s="27">
        <f t="shared" si="20"/>
        <v>418.27</v>
      </c>
      <c r="O22" s="27">
        <f t="shared" si="21"/>
        <v>0</v>
      </c>
      <c r="P22" s="27">
        <f t="shared" si="22"/>
        <v>159</v>
      </c>
      <c r="Q22" s="27">
        <f t="shared" si="23"/>
        <v>1177.669</v>
      </c>
      <c r="R22" s="24">
        <f t="shared" si="24"/>
        <v>0</v>
      </c>
      <c r="S22" s="24">
        <f t="shared" si="25"/>
        <v>259.63</v>
      </c>
      <c r="T22" s="24">
        <f t="shared" si="26"/>
        <v>9.74</v>
      </c>
      <c r="U22" s="27">
        <f t="shared" si="27"/>
        <v>104.57</v>
      </c>
      <c r="V22" s="27">
        <f t="shared" si="28"/>
        <v>0</v>
      </c>
      <c r="W22" s="27">
        <f t="shared" si="29"/>
        <v>159</v>
      </c>
      <c r="X22" s="24">
        <f t="shared" si="30"/>
        <v>532.94</v>
      </c>
      <c r="Y22" s="24">
        <f t="shared" si="31"/>
        <v>1710.609</v>
      </c>
      <c r="Z22" s="24"/>
      <c r="AD22" s="127"/>
    </row>
    <row r="23" s="9" customFormat="1" ht="20" customHeight="1" spans="1:30">
      <c r="A23" s="23">
        <f t="shared" si="16"/>
        <v>20</v>
      </c>
      <c r="B23" s="39" t="s">
        <v>71</v>
      </c>
      <c r="C23" s="25" t="s">
        <v>112</v>
      </c>
      <c r="D23" s="266" t="s">
        <v>113</v>
      </c>
      <c r="E23" s="24">
        <v>3245.4</v>
      </c>
      <c r="F23" s="24">
        <f>VLOOKUP(C23,'[1]9月'!$B:$Q,16,0)</f>
        <v>3245.4</v>
      </c>
      <c r="G23" s="24">
        <v>3245.4</v>
      </c>
      <c r="H23" s="27">
        <v>5228.42</v>
      </c>
      <c r="I23" s="27"/>
      <c r="J23" s="27">
        <v>3180</v>
      </c>
      <c r="K23" s="34">
        <f t="shared" si="17"/>
        <v>58.4172</v>
      </c>
      <c r="L23" s="35">
        <f t="shared" si="18"/>
        <v>519.264</v>
      </c>
      <c r="M23" s="24">
        <f t="shared" si="19"/>
        <v>22.7178</v>
      </c>
      <c r="N23" s="27">
        <f t="shared" si="20"/>
        <v>418.27</v>
      </c>
      <c r="O23" s="27">
        <f t="shared" si="21"/>
        <v>0</v>
      </c>
      <c r="P23" s="27">
        <f t="shared" si="22"/>
        <v>159</v>
      </c>
      <c r="Q23" s="27">
        <f t="shared" si="23"/>
        <v>1177.669</v>
      </c>
      <c r="R23" s="24">
        <f t="shared" si="24"/>
        <v>0</v>
      </c>
      <c r="S23" s="24">
        <f t="shared" si="25"/>
        <v>259.63</v>
      </c>
      <c r="T23" s="24">
        <f t="shared" si="26"/>
        <v>9.74</v>
      </c>
      <c r="U23" s="27">
        <f t="shared" si="27"/>
        <v>104.57</v>
      </c>
      <c r="V23" s="27">
        <f t="shared" si="28"/>
        <v>0</v>
      </c>
      <c r="W23" s="27">
        <f t="shared" si="29"/>
        <v>159</v>
      </c>
      <c r="X23" s="24">
        <f t="shared" si="30"/>
        <v>532.94</v>
      </c>
      <c r="Y23" s="24">
        <f t="shared" si="31"/>
        <v>1710.609</v>
      </c>
      <c r="Z23" s="24"/>
      <c r="AD23" s="127"/>
    </row>
    <row r="24" s="9" customFormat="1" ht="20" customHeight="1" spans="1:30">
      <c r="A24" s="23">
        <f t="shared" si="16"/>
        <v>21</v>
      </c>
      <c r="B24" s="39" t="s">
        <v>71</v>
      </c>
      <c r="C24" s="25" t="s">
        <v>114</v>
      </c>
      <c r="D24" s="24" t="s">
        <v>115</v>
      </c>
      <c r="E24" s="24">
        <v>3245.4</v>
      </c>
      <c r="F24" s="24">
        <f>VLOOKUP(C24,'[1]9月'!$B:$Q,16,0)</f>
        <v>3245.4</v>
      </c>
      <c r="G24" s="24">
        <v>3245.4</v>
      </c>
      <c r="H24" s="27">
        <v>5228.42</v>
      </c>
      <c r="I24" s="27"/>
      <c r="J24" s="27">
        <v>3180</v>
      </c>
      <c r="K24" s="34">
        <f t="shared" si="17"/>
        <v>58.4172</v>
      </c>
      <c r="L24" s="35">
        <f t="shared" si="18"/>
        <v>519.264</v>
      </c>
      <c r="M24" s="24">
        <f t="shared" si="19"/>
        <v>22.7178</v>
      </c>
      <c r="N24" s="27">
        <f t="shared" si="20"/>
        <v>418.27</v>
      </c>
      <c r="O24" s="27">
        <f t="shared" si="21"/>
        <v>0</v>
      </c>
      <c r="P24" s="27">
        <f t="shared" si="22"/>
        <v>159</v>
      </c>
      <c r="Q24" s="27">
        <f t="shared" si="23"/>
        <v>1177.669</v>
      </c>
      <c r="R24" s="24">
        <f t="shared" si="24"/>
        <v>0</v>
      </c>
      <c r="S24" s="24">
        <f t="shared" si="25"/>
        <v>259.63</v>
      </c>
      <c r="T24" s="24">
        <f t="shared" si="26"/>
        <v>9.74</v>
      </c>
      <c r="U24" s="27">
        <f t="shared" si="27"/>
        <v>104.57</v>
      </c>
      <c r="V24" s="27">
        <f t="shared" si="28"/>
        <v>0</v>
      </c>
      <c r="W24" s="27">
        <f t="shared" si="29"/>
        <v>159</v>
      </c>
      <c r="X24" s="24">
        <f t="shared" si="30"/>
        <v>532.94</v>
      </c>
      <c r="Y24" s="24">
        <f t="shared" si="31"/>
        <v>1710.609</v>
      </c>
      <c r="Z24" s="24"/>
      <c r="AD24" s="127"/>
    </row>
    <row r="25" s="9" customFormat="1" ht="20" customHeight="1" spans="1:30">
      <c r="A25" s="23">
        <f t="shared" si="16"/>
        <v>22</v>
      </c>
      <c r="B25" s="39" t="s">
        <v>71</v>
      </c>
      <c r="C25" s="25" t="s">
        <v>116</v>
      </c>
      <c r="D25" s="24" t="s">
        <v>117</v>
      </c>
      <c r="E25" s="24">
        <v>3245.4</v>
      </c>
      <c r="F25" s="24">
        <f>VLOOKUP(C25,'[1]9月'!$B:$Q,16,0)</f>
        <v>3245.4</v>
      </c>
      <c r="G25" s="24">
        <v>3245.4</v>
      </c>
      <c r="H25" s="27">
        <v>5228.42</v>
      </c>
      <c r="I25" s="27"/>
      <c r="J25" s="27">
        <v>3180</v>
      </c>
      <c r="K25" s="34">
        <f t="shared" si="17"/>
        <v>58.4172</v>
      </c>
      <c r="L25" s="35">
        <f t="shared" si="18"/>
        <v>519.264</v>
      </c>
      <c r="M25" s="24">
        <f t="shared" si="19"/>
        <v>22.7178</v>
      </c>
      <c r="N25" s="27">
        <f t="shared" si="20"/>
        <v>418.27</v>
      </c>
      <c r="O25" s="27">
        <f t="shared" si="21"/>
        <v>0</v>
      </c>
      <c r="P25" s="27">
        <f t="shared" si="22"/>
        <v>159</v>
      </c>
      <c r="Q25" s="27">
        <f t="shared" si="23"/>
        <v>1177.669</v>
      </c>
      <c r="R25" s="24">
        <f t="shared" si="24"/>
        <v>0</v>
      </c>
      <c r="S25" s="24">
        <f t="shared" si="25"/>
        <v>259.63</v>
      </c>
      <c r="T25" s="24">
        <f t="shared" si="26"/>
        <v>9.74</v>
      </c>
      <c r="U25" s="27">
        <f t="shared" si="27"/>
        <v>104.57</v>
      </c>
      <c r="V25" s="27">
        <f t="shared" si="28"/>
        <v>0</v>
      </c>
      <c r="W25" s="27">
        <f t="shared" si="29"/>
        <v>159</v>
      </c>
      <c r="X25" s="24">
        <f t="shared" si="30"/>
        <v>532.94</v>
      </c>
      <c r="Y25" s="24">
        <f t="shared" si="31"/>
        <v>1710.609</v>
      </c>
      <c r="Z25" s="24"/>
      <c r="AD25" s="127"/>
    </row>
    <row r="26" s="9" customFormat="1" ht="20" customHeight="1" spans="1:30">
      <c r="A26" s="23">
        <f t="shared" si="16"/>
        <v>23</v>
      </c>
      <c r="B26" s="39" t="s">
        <v>118</v>
      </c>
      <c r="C26" s="25" t="s">
        <v>119</v>
      </c>
      <c r="D26" s="24" t="s">
        <v>120</v>
      </c>
      <c r="E26" s="24">
        <v>3820</v>
      </c>
      <c r="F26" s="24">
        <f>VLOOKUP(C26,'[1]9月'!$B:$Q,16,0)</f>
        <v>3820</v>
      </c>
      <c r="G26" s="24">
        <v>3820</v>
      </c>
      <c r="H26" s="27">
        <v>5228.42</v>
      </c>
      <c r="I26" s="27"/>
      <c r="J26" s="27">
        <v>4180</v>
      </c>
      <c r="K26" s="34">
        <f t="shared" si="17"/>
        <v>68.76</v>
      </c>
      <c r="L26" s="35">
        <f t="shared" si="18"/>
        <v>611.2</v>
      </c>
      <c r="M26" s="24">
        <f t="shared" si="19"/>
        <v>26.74</v>
      </c>
      <c r="N26" s="27">
        <f t="shared" si="20"/>
        <v>418.27</v>
      </c>
      <c r="O26" s="27">
        <f t="shared" si="21"/>
        <v>0</v>
      </c>
      <c r="P26" s="27">
        <f t="shared" si="22"/>
        <v>209</v>
      </c>
      <c r="Q26" s="27">
        <f t="shared" si="23"/>
        <v>1333.97</v>
      </c>
      <c r="R26" s="24">
        <f t="shared" si="24"/>
        <v>0</v>
      </c>
      <c r="S26" s="24">
        <f t="shared" si="25"/>
        <v>305.6</v>
      </c>
      <c r="T26" s="24">
        <f t="shared" si="26"/>
        <v>11.46</v>
      </c>
      <c r="U26" s="27">
        <f t="shared" si="27"/>
        <v>104.57</v>
      </c>
      <c r="V26" s="27">
        <f t="shared" si="28"/>
        <v>0</v>
      </c>
      <c r="W26" s="27">
        <f t="shared" si="29"/>
        <v>209</v>
      </c>
      <c r="X26" s="24">
        <f t="shared" si="30"/>
        <v>630.63</v>
      </c>
      <c r="Y26" s="24">
        <f t="shared" si="31"/>
        <v>1964.6</v>
      </c>
      <c r="Z26" s="24"/>
      <c r="AD26" s="127"/>
    </row>
    <row r="27" s="9" customFormat="1" ht="20" customHeight="1" spans="1:30">
      <c r="A27" s="23">
        <f t="shared" si="16"/>
        <v>24</v>
      </c>
      <c r="B27" s="39" t="s">
        <v>118</v>
      </c>
      <c r="C27" s="25" t="s">
        <v>121</v>
      </c>
      <c r="D27" s="24" t="s">
        <v>122</v>
      </c>
      <c r="E27" s="24">
        <v>3245.4</v>
      </c>
      <c r="F27" s="24">
        <f>VLOOKUP(C27,'[1]9月'!$B:$Q,16,0)</f>
        <v>3245.4</v>
      </c>
      <c r="G27" s="24">
        <v>3245.4</v>
      </c>
      <c r="H27" s="27">
        <v>5228.42</v>
      </c>
      <c r="I27" s="27"/>
      <c r="J27" s="27">
        <v>3180</v>
      </c>
      <c r="K27" s="34">
        <f t="shared" si="17"/>
        <v>58.4172</v>
      </c>
      <c r="L27" s="35">
        <f t="shared" si="18"/>
        <v>519.264</v>
      </c>
      <c r="M27" s="24">
        <f t="shared" si="19"/>
        <v>22.7178</v>
      </c>
      <c r="N27" s="27">
        <f t="shared" si="20"/>
        <v>418.27</v>
      </c>
      <c r="O27" s="27">
        <f t="shared" si="21"/>
        <v>0</v>
      </c>
      <c r="P27" s="27">
        <f t="shared" si="22"/>
        <v>159</v>
      </c>
      <c r="Q27" s="27">
        <f t="shared" si="23"/>
        <v>1177.669</v>
      </c>
      <c r="R27" s="24">
        <f t="shared" si="24"/>
        <v>0</v>
      </c>
      <c r="S27" s="24">
        <f t="shared" si="25"/>
        <v>259.63</v>
      </c>
      <c r="T27" s="24">
        <f t="shared" si="26"/>
        <v>9.74</v>
      </c>
      <c r="U27" s="27">
        <f t="shared" si="27"/>
        <v>104.57</v>
      </c>
      <c r="V27" s="27">
        <f t="shared" si="28"/>
        <v>0</v>
      </c>
      <c r="W27" s="27">
        <f t="shared" si="29"/>
        <v>159</v>
      </c>
      <c r="X27" s="24">
        <f t="shared" si="30"/>
        <v>532.94</v>
      </c>
      <c r="Y27" s="24">
        <f t="shared" si="31"/>
        <v>1710.609</v>
      </c>
      <c r="Z27" s="24"/>
      <c r="AD27" s="127"/>
    </row>
    <row r="28" s="9" customFormat="1" ht="20" customHeight="1" spans="1:30">
      <c r="A28" s="23">
        <f t="shared" si="16"/>
        <v>25</v>
      </c>
      <c r="B28" s="39" t="s">
        <v>118</v>
      </c>
      <c r="C28" s="25" t="s">
        <v>123</v>
      </c>
      <c r="D28" s="24" t="s">
        <v>124</v>
      </c>
      <c r="E28" s="24">
        <v>3245.4</v>
      </c>
      <c r="F28" s="24">
        <f>VLOOKUP(C28,'[1]9月'!$B:$Q,16,0)</f>
        <v>3245.4</v>
      </c>
      <c r="G28" s="24">
        <v>3245.4</v>
      </c>
      <c r="H28" s="27">
        <v>5228.42</v>
      </c>
      <c r="I28" s="27"/>
      <c r="J28" s="27">
        <v>3180</v>
      </c>
      <c r="K28" s="34">
        <f t="shared" si="17"/>
        <v>58.4172</v>
      </c>
      <c r="L28" s="35">
        <f t="shared" si="18"/>
        <v>519.264</v>
      </c>
      <c r="M28" s="24">
        <f t="shared" si="19"/>
        <v>22.7178</v>
      </c>
      <c r="N28" s="27">
        <f t="shared" si="20"/>
        <v>418.27</v>
      </c>
      <c r="O28" s="27">
        <f t="shared" si="21"/>
        <v>0</v>
      </c>
      <c r="P28" s="27">
        <f t="shared" si="22"/>
        <v>159</v>
      </c>
      <c r="Q28" s="27">
        <f t="shared" si="23"/>
        <v>1177.669</v>
      </c>
      <c r="R28" s="24">
        <f t="shared" si="24"/>
        <v>0</v>
      </c>
      <c r="S28" s="24">
        <f t="shared" si="25"/>
        <v>259.63</v>
      </c>
      <c r="T28" s="24">
        <f t="shared" si="26"/>
        <v>9.74</v>
      </c>
      <c r="U28" s="27">
        <f t="shared" si="27"/>
        <v>104.57</v>
      </c>
      <c r="V28" s="27">
        <f t="shared" si="28"/>
        <v>0</v>
      </c>
      <c r="W28" s="27">
        <f t="shared" si="29"/>
        <v>159</v>
      </c>
      <c r="X28" s="24">
        <f t="shared" si="30"/>
        <v>532.94</v>
      </c>
      <c r="Y28" s="24">
        <f t="shared" si="31"/>
        <v>1710.609</v>
      </c>
      <c r="Z28" s="24"/>
      <c r="AD28" s="127"/>
    </row>
    <row r="29" s="9" customFormat="1" ht="20" customHeight="1" spans="1:30">
      <c r="A29" s="23">
        <f t="shared" si="16"/>
        <v>26</v>
      </c>
      <c r="B29" s="39" t="s">
        <v>118</v>
      </c>
      <c r="C29" s="25" t="s">
        <v>125</v>
      </c>
      <c r="D29" s="24" t="s">
        <v>126</v>
      </c>
      <c r="E29" s="24">
        <v>3245.4</v>
      </c>
      <c r="F29" s="24">
        <f>VLOOKUP(C29,'[1]9月'!$B:$Q,16,0)</f>
        <v>3245.4</v>
      </c>
      <c r="G29" s="24">
        <v>3245.4</v>
      </c>
      <c r="H29" s="27">
        <v>5228.42</v>
      </c>
      <c r="I29" s="27"/>
      <c r="J29" s="27">
        <v>3180</v>
      </c>
      <c r="K29" s="34">
        <f t="shared" si="17"/>
        <v>58.4172</v>
      </c>
      <c r="L29" s="35">
        <f t="shared" si="18"/>
        <v>519.264</v>
      </c>
      <c r="M29" s="24">
        <f t="shared" si="19"/>
        <v>22.7178</v>
      </c>
      <c r="N29" s="27">
        <f t="shared" si="20"/>
        <v>418.27</v>
      </c>
      <c r="O29" s="27">
        <f t="shared" si="21"/>
        <v>0</v>
      </c>
      <c r="P29" s="27">
        <f t="shared" si="22"/>
        <v>159</v>
      </c>
      <c r="Q29" s="27">
        <f t="shared" si="23"/>
        <v>1177.669</v>
      </c>
      <c r="R29" s="24">
        <f t="shared" si="24"/>
        <v>0</v>
      </c>
      <c r="S29" s="24">
        <f t="shared" si="25"/>
        <v>259.63</v>
      </c>
      <c r="T29" s="24">
        <f t="shared" si="26"/>
        <v>9.74</v>
      </c>
      <c r="U29" s="27">
        <f t="shared" si="27"/>
        <v>104.57</v>
      </c>
      <c r="V29" s="27">
        <f t="shared" si="28"/>
        <v>0</v>
      </c>
      <c r="W29" s="27">
        <f t="shared" si="29"/>
        <v>159</v>
      </c>
      <c r="X29" s="24">
        <f t="shared" si="30"/>
        <v>532.94</v>
      </c>
      <c r="Y29" s="24">
        <f t="shared" si="31"/>
        <v>1710.609</v>
      </c>
      <c r="Z29" s="24"/>
      <c r="AD29" s="127"/>
    </row>
    <row r="30" s="9" customFormat="1" ht="20" customHeight="1" spans="1:30">
      <c r="A30" s="23">
        <f t="shared" si="16"/>
        <v>27</v>
      </c>
      <c r="B30" s="39" t="s">
        <v>118</v>
      </c>
      <c r="C30" s="25" t="s">
        <v>127</v>
      </c>
      <c r="D30" s="24" t="s">
        <v>128</v>
      </c>
      <c r="E30" s="24">
        <v>3245.4</v>
      </c>
      <c r="F30" s="24">
        <f>VLOOKUP(C30,'[1]9月'!$B:$Q,16,0)</f>
        <v>3245.4</v>
      </c>
      <c r="G30" s="24">
        <v>3245.4</v>
      </c>
      <c r="H30" s="27">
        <v>5228.42</v>
      </c>
      <c r="I30" s="27"/>
      <c r="J30" s="27">
        <v>3180</v>
      </c>
      <c r="K30" s="34">
        <f t="shared" si="17"/>
        <v>58.4172</v>
      </c>
      <c r="L30" s="35">
        <f t="shared" si="18"/>
        <v>519.264</v>
      </c>
      <c r="M30" s="24">
        <f t="shared" si="19"/>
        <v>22.7178</v>
      </c>
      <c r="N30" s="27">
        <f t="shared" si="20"/>
        <v>418.27</v>
      </c>
      <c r="O30" s="27">
        <f t="shared" si="21"/>
        <v>0</v>
      </c>
      <c r="P30" s="27">
        <f t="shared" si="22"/>
        <v>159</v>
      </c>
      <c r="Q30" s="27">
        <f t="shared" si="23"/>
        <v>1177.669</v>
      </c>
      <c r="R30" s="24">
        <f t="shared" si="24"/>
        <v>0</v>
      </c>
      <c r="S30" s="24">
        <f t="shared" si="25"/>
        <v>259.63</v>
      </c>
      <c r="T30" s="24">
        <f t="shared" si="26"/>
        <v>9.74</v>
      </c>
      <c r="U30" s="27">
        <f t="shared" si="27"/>
        <v>104.57</v>
      </c>
      <c r="V30" s="27">
        <f t="shared" si="28"/>
        <v>0</v>
      </c>
      <c r="W30" s="27">
        <f t="shared" si="29"/>
        <v>159</v>
      </c>
      <c r="X30" s="24">
        <f t="shared" si="30"/>
        <v>532.94</v>
      </c>
      <c r="Y30" s="24">
        <f t="shared" si="31"/>
        <v>1710.609</v>
      </c>
      <c r="Z30" s="24"/>
      <c r="AD30" s="127"/>
    </row>
    <row r="31" s="9" customFormat="1" ht="20" customHeight="1" spans="1:30">
      <c r="A31" s="23">
        <f t="shared" si="16"/>
        <v>28</v>
      </c>
      <c r="B31" s="39" t="s">
        <v>118</v>
      </c>
      <c r="C31" s="25" t="s">
        <v>129</v>
      </c>
      <c r="D31" s="24" t="s">
        <v>130</v>
      </c>
      <c r="E31" s="24">
        <v>3245.4</v>
      </c>
      <c r="F31" s="24">
        <f>VLOOKUP(C31,'[1]9月'!$B:$Q,16,0)</f>
        <v>3245.4</v>
      </c>
      <c r="G31" s="24">
        <v>3245.4</v>
      </c>
      <c r="H31" s="27">
        <v>5228.42</v>
      </c>
      <c r="I31" s="27"/>
      <c r="J31" s="27">
        <v>3180</v>
      </c>
      <c r="K31" s="34">
        <f t="shared" si="17"/>
        <v>58.4172</v>
      </c>
      <c r="L31" s="35">
        <f t="shared" si="18"/>
        <v>519.264</v>
      </c>
      <c r="M31" s="24">
        <f t="shared" si="19"/>
        <v>22.7178</v>
      </c>
      <c r="N31" s="27">
        <f t="shared" si="20"/>
        <v>418.27</v>
      </c>
      <c r="O31" s="27">
        <f t="shared" si="21"/>
        <v>0</v>
      </c>
      <c r="P31" s="27">
        <f t="shared" si="22"/>
        <v>159</v>
      </c>
      <c r="Q31" s="27">
        <f t="shared" si="23"/>
        <v>1177.669</v>
      </c>
      <c r="R31" s="24">
        <f t="shared" si="24"/>
        <v>0</v>
      </c>
      <c r="S31" s="24">
        <f t="shared" si="25"/>
        <v>259.63</v>
      </c>
      <c r="T31" s="24">
        <f t="shared" si="26"/>
        <v>9.74</v>
      </c>
      <c r="U31" s="27">
        <f t="shared" si="27"/>
        <v>104.57</v>
      </c>
      <c r="V31" s="27">
        <f t="shared" si="28"/>
        <v>0</v>
      </c>
      <c r="W31" s="27">
        <f t="shared" si="29"/>
        <v>159</v>
      </c>
      <c r="X31" s="24">
        <f t="shared" si="30"/>
        <v>532.94</v>
      </c>
      <c r="Y31" s="24">
        <f t="shared" si="31"/>
        <v>1710.609</v>
      </c>
      <c r="Z31" s="24"/>
      <c r="AD31" s="127"/>
    </row>
    <row r="32" s="9" customFormat="1" ht="20" customHeight="1" spans="1:30">
      <c r="A32" s="23">
        <f t="shared" si="16"/>
        <v>29</v>
      </c>
      <c r="B32" s="39" t="s">
        <v>118</v>
      </c>
      <c r="C32" s="25" t="s">
        <v>131</v>
      </c>
      <c r="D32" s="266" t="s">
        <v>132</v>
      </c>
      <c r="E32" s="24">
        <v>3245.4</v>
      </c>
      <c r="F32" s="24">
        <f>VLOOKUP(C32,'[1]9月'!$B:$Q,16,0)</f>
        <v>3245.4</v>
      </c>
      <c r="G32" s="24">
        <v>3245.4</v>
      </c>
      <c r="H32" s="27">
        <v>5228.42</v>
      </c>
      <c r="I32" s="27"/>
      <c r="J32" s="27">
        <v>3180</v>
      </c>
      <c r="K32" s="34">
        <f t="shared" si="17"/>
        <v>58.4172</v>
      </c>
      <c r="L32" s="35">
        <f t="shared" si="18"/>
        <v>519.264</v>
      </c>
      <c r="M32" s="24">
        <f t="shared" si="19"/>
        <v>22.7178</v>
      </c>
      <c r="N32" s="27">
        <f t="shared" si="20"/>
        <v>418.27</v>
      </c>
      <c r="O32" s="27">
        <f t="shared" si="21"/>
        <v>0</v>
      </c>
      <c r="P32" s="27">
        <f t="shared" si="22"/>
        <v>159</v>
      </c>
      <c r="Q32" s="27">
        <f t="shared" si="23"/>
        <v>1177.669</v>
      </c>
      <c r="R32" s="24">
        <f t="shared" si="24"/>
        <v>0</v>
      </c>
      <c r="S32" s="24">
        <f t="shared" si="25"/>
        <v>259.63</v>
      </c>
      <c r="T32" s="24">
        <f t="shared" si="26"/>
        <v>9.74</v>
      </c>
      <c r="U32" s="27">
        <f t="shared" si="27"/>
        <v>104.57</v>
      </c>
      <c r="V32" s="27">
        <f t="shared" si="28"/>
        <v>0</v>
      </c>
      <c r="W32" s="27">
        <f t="shared" si="29"/>
        <v>159</v>
      </c>
      <c r="X32" s="24">
        <f t="shared" si="30"/>
        <v>532.94</v>
      </c>
      <c r="Y32" s="24">
        <f t="shared" si="31"/>
        <v>1710.609</v>
      </c>
      <c r="Z32" s="24"/>
      <c r="AD32" s="127"/>
    </row>
    <row r="33" s="9" customFormat="1" ht="20" customHeight="1" spans="1:30">
      <c r="A33" s="23">
        <f t="shared" si="16"/>
        <v>30</v>
      </c>
      <c r="B33" s="39" t="s">
        <v>118</v>
      </c>
      <c r="C33" s="29" t="s">
        <v>133</v>
      </c>
      <c r="D33" s="30" t="s">
        <v>134</v>
      </c>
      <c r="E33" s="24">
        <v>3245.4</v>
      </c>
      <c r="F33" s="24">
        <f>VLOOKUP(C33,'[1]9月'!$B:$Q,16,0)</f>
        <v>3245.4</v>
      </c>
      <c r="G33" s="24">
        <v>3245.4</v>
      </c>
      <c r="H33" s="27">
        <v>5228.42</v>
      </c>
      <c r="I33" s="27"/>
      <c r="J33" s="27">
        <v>3180</v>
      </c>
      <c r="K33" s="34">
        <f t="shared" si="17"/>
        <v>58.4172</v>
      </c>
      <c r="L33" s="35">
        <f t="shared" si="18"/>
        <v>519.264</v>
      </c>
      <c r="M33" s="24">
        <f t="shared" si="19"/>
        <v>22.7178</v>
      </c>
      <c r="N33" s="27">
        <f t="shared" si="20"/>
        <v>418.27</v>
      </c>
      <c r="O33" s="27">
        <f t="shared" si="21"/>
        <v>0</v>
      </c>
      <c r="P33" s="27">
        <f t="shared" si="22"/>
        <v>159</v>
      </c>
      <c r="Q33" s="27">
        <f t="shared" si="23"/>
        <v>1177.669</v>
      </c>
      <c r="R33" s="24">
        <f t="shared" si="24"/>
        <v>0</v>
      </c>
      <c r="S33" s="24">
        <f t="shared" si="25"/>
        <v>259.63</v>
      </c>
      <c r="T33" s="24">
        <f t="shared" si="26"/>
        <v>9.74</v>
      </c>
      <c r="U33" s="27">
        <f t="shared" si="27"/>
        <v>104.57</v>
      </c>
      <c r="V33" s="27">
        <f t="shared" si="28"/>
        <v>0</v>
      </c>
      <c r="W33" s="27">
        <f t="shared" si="29"/>
        <v>159</v>
      </c>
      <c r="X33" s="24">
        <f t="shared" si="30"/>
        <v>532.94</v>
      </c>
      <c r="Y33" s="24">
        <f t="shared" si="31"/>
        <v>1710.609</v>
      </c>
      <c r="Z33" s="24"/>
      <c r="AD33" s="127"/>
    </row>
    <row r="34" s="9" customFormat="1" ht="20" customHeight="1" spans="1:30">
      <c r="A34" s="23">
        <f t="shared" si="16"/>
        <v>31</v>
      </c>
      <c r="B34" s="39" t="s">
        <v>118</v>
      </c>
      <c r="C34" s="29" t="s">
        <v>135</v>
      </c>
      <c r="D34" s="30" t="s">
        <v>136</v>
      </c>
      <c r="E34" s="24">
        <v>3245.4</v>
      </c>
      <c r="F34" s="24">
        <f>VLOOKUP(C34,'[1]9月'!$B:$Q,16,0)</f>
        <v>3245.4</v>
      </c>
      <c r="G34" s="24">
        <v>3245.4</v>
      </c>
      <c r="H34" s="27">
        <v>5228.42</v>
      </c>
      <c r="I34" s="27"/>
      <c r="J34" s="27">
        <v>3180</v>
      </c>
      <c r="K34" s="34">
        <f t="shared" si="17"/>
        <v>58.4172</v>
      </c>
      <c r="L34" s="35">
        <f t="shared" si="18"/>
        <v>519.264</v>
      </c>
      <c r="M34" s="24">
        <f t="shared" si="19"/>
        <v>22.7178</v>
      </c>
      <c r="N34" s="27">
        <f t="shared" si="20"/>
        <v>418.27</v>
      </c>
      <c r="O34" s="27">
        <f t="shared" si="21"/>
        <v>0</v>
      </c>
      <c r="P34" s="27">
        <f t="shared" si="22"/>
        <v>159</v>
      </c>
      <c r="Q34" s="27">
        <f t="shared" si="23"/>
        <v>1177.669</v>
      </c>
      <c r="R34" s="24">
        <f t="shared" si="24"/>
        <v>0</v>
      </c>
      <c r="S34" s="24">
        <f t="shared" si="25"/>
        <v>259.63</v>
      </c>
      <c r="T34" s="24">
        <f t="shared" si="26"/>
        <v>9.74</v>
      </c>
      <c r="U34" s="27">
        <f t="shared" si="27"/>
        <v>104.57</v>
      </c>
      <c r="V34" s="27">
        <f t="shared" si="28"/>
        <v>0</v>
      </c>
      <c r="W34" s="27">
        <f t="shared" si="29"/>
        <v>159</v>
      </c>
      <c r="X34" s="24">
        <f t="shared" si="30"/>
        <v>532.94</v>
      </c>
      <c r="Y34" s="24">
        <f t="shared" si="31"/>
        <v>1710.609</v>
      </c>
      <c r="Z34" s="24"/>
      <c r="AD34" s="127"/>
    </row>
    <row r="35" s="9" customFormat="1" ht="20" customHeight="1" spans="1:30">
      <c r="A35" s="23">
        <f t="shared" si="16"/>
        <v>32</v>
      </c>
      <c r="B35" s="39" t="s">
        <v>137</v>
      </c>
      <c r="C35" s="25" t="s">
        <v>138</v>
      </c>
      <c r="D35" s="24" t="s">
        <v>139</v>
      </c>
      <c r="E35" s="24">
        <v>3245.4</v>
      </c>
      <c r="F35" s="24">
        <f>VLOOKUP(C35,'[1]9月'!$B:$Q,16,0)</f>
        <v>3245.4</v>
      </c>
      <c r="G35" s="24">
        <v>3245.4</v>
      </c>
      <c r="H35" s="27">
        <v>5228.42</v>
      </c>
      <c r="I35" s="27"/>
      <c r="J35" s="27">
        <v>3180</v>
      </c>
      <c r="K35" s="34">
        <f t="shared" si="17"/>
        <v>58.4172</v>
      </c>
      <c r="L35" s="35">
        <f t="shared" si="18"/>
        <v>519.264</v>
      </c>
      <c r="M35" s="24">
        <f t="shared" si="19"/>
        <v>22.7178</v>
      </c>
      <c r="N35" s="27">
        <f t="shared" si="20"/>
        <v>418.27</v>
      </c>
      <c r="O35" s="27">
        <f t="shared" si="21"/>
        <v>0</v>
      </c>
      <c r="P35" s="27">
        <f t="shared" si="22"/>
        <v>159</v>
      </c>
      <c r="Q35" s="27">
        <f t="shared" si="23"/>
        <v>1177.669</v>
      </c>
      <c r="R35" s="24">
        <f t="shared" si="24"/>
        <v>0</v>
      </c>
      <c r="S35" s="24">
        <f t="shared" si="25"/>
        <v>259.63</v>
      </c>
      <c r="T35" s="24">
        <f t="shared" si="26"/>
        <v>9.74</v>
      </c>
      <c r="U35" s="27">
        <f t="shared" si="27"/>
        <v>104.57</v>
      </c>
      <c r="V35" s="27">
        <f t="shared" si="28"/>
        <v>0</v>
      </c>
      <c r="W35" s="27">
        <f t="shared" si="29"/>
        <v>159</v>
      </c>
      <c r="X35" s="24">
        <f t="shared" si="30"/>
        <v>532.94</v>
      </c>
      <c r="Y35" s="24">
        <f t="shared" si="31"/>
        <v>1710.609</v>
      </c>
      <c r="Z35" s="24"/>
      <c r="AD35" s="127"/>
    </row>
    <row r="36" s="9" customFormat="1" ht="20" customHeight="1" spans="1:30">
      <c r="A36" s="23">
        <f t="shared" si="16"/>
        <v>33</v>
      </c>
      <c r="B36" s="39" t="s">
        <v>143</v>
      </c>
      <c r="C36" s="25" t="s">
        <v>144</v>
      </c>
      <c r="D36" s="24" t="s">
        <v>145</v>
      </c>
      <c r="E36" s="24">
        <v>3245.4</v>
      </c>
      <c r="F36" s="24">
        <f>VLOOKUP(C36,'[1]9月'!$B:$Q,16,0)</f>
        <v>3245.4</v>
      </c>
      <c r="G36" s="24">
        <v>3245.4</v>
      </c>
      <c r="H36" s="27">
        <v>5228.42</v>
      </c>
      <c r="I36" s="27"/>
      <c r="J36" s="27">
        <v>3180</v>
      </c>
      <c r="K36" s="34">
        <f t="shared" si="17"/>
        <v>58.4172</v>
      </c>
      <c r="L36" s="35">
        <f t="shared" si="18"/>
        <v>519.264</v>
      </c>
      <c r="M36" s="24">
        <f t="shared" si="19"/>
        <v>22.7178</v>
      </c>
      <c r="N36" s="27">
        <f t="shared" si="20"/>
        <v>418.27</v>
      </c>
      <c r="O36" s="27">
        <f t="shared" si="21"/>
        <v>0</v>
      </c>
      <c r="P36" s="27">
        <f t="shared" si="22"/>
        <v>159</v>
      </c>
      <c r="Q36" s="27">
        <f t="shared" si="23"/>
        <v>1177.669</v>
      </c>
      <c r="R36" s="24">
        <f t="shared" si="24"/>
        <v>0</v>
      </c>
      <c r="S36" s="24">
        <f t="shared" si="25"/>
        <v>259.63</v>
      </c>
      <c r="T36" s="24">
        <f t="shared" si="26"/>
        <v>9.74</v>
      </c>
      <c r="U36" s="27">
        <f t="shared" si="27"/>
        <v>104.57</v>
      </c>
      <c r="V36" s="27">
        <f t="shared" si="28"/>
        <v>0</v>
      </c>
      <c r="W36" s="27">
        <f t="shared" si="29"/>
        <v>159</v>
      </c>
      <c r="X36" s="24">
        <f t="shared" si="30"/>
        <v>532.94</v>
      </c>
      <c r="Y36" s="24">
        <f t="shared" si="31"/>
        <v>1710.609</v>
      </c>
      <c r="Z36" s="24"/>
      <c r="AD36" s="127"/>
    </row>
    <row r="37" s="9" customFormat="1" ht="20" customHeight="1" spans="1:30">
      <c r="A37" s="23">
        <f t="shared" si="16"/>
        <v>34</v>
      </c>
      <c r="B37" s="39" t="s">
        <v>146</v>
      </c>
      <c r="C37" s="25" t="s">
        <v>147</v>
      </c>
      <c r="D37" s="24" t="s">
        <v>148</v>
      </c>
      <c r="E37" s="24">
        <v>3245.4</v>
      </c>
      <c r="F37" s="24">
        <f>VLOOKUP(C37,'[1]9月'!$B:$Q,16,0)</f>
        <v>3245.4</v>
      </c>
      <c r="G37" s="24">
        <v>3245.4</v>
      </c>
      <c r="H37" s="27">
        <v>5228.42</v>
      </c>
      <c r="I37" s="27"/>
      <c r="J37" s="27">
        <v>3180</v>
      </c>
      <c r="K37" s="34">
        <f t="shared" si="17"/>
        <v>58.4172</v>
      </c>
      <c r="L37" s="35">
        <f t="shared" si="18"/>
        <v>519.264</v>
      </c>
      <c r="M37" s="24">
        <f t="shared" si="19"/>
        <v>22.7178</v>
      </c>
      <c r="N37" s="27">
        <f t="shared" si="20"/>
        <v>418.27</v>
      </c>
      <c r="O37" s="27">
        <f t="shared" si="21"/>
        <v>0</v>
      </c>
      <c r="P37" s="27">
        <f t="shared" si="22"/>
        <v>159</v>
      </c>
      <c r="Q37" s="27">
        <f t="shared" si="23"/>
        <v>1177.669</v>
      </c>
      <c r="R37" s="24">
        <f t="shared" si="24"/>
        <v>0</v>
      </c>
      <c r="S37" s="24">
        <f t="shared" si="25"/>
        <v>259.63</v>
      </c>
      <c r="T37" s="24">
        <f t="shared" si="26"/>
        <v>9.74</v>
      </c>
      <c r="U37" s="27">
        <f t="shared" si="27"/>
        <v>104.57</v>
      </c>
      <c r="V37" s="27">
        <f t="shared" si="28"/>
        <v>0</v>
      </c>
      <c r="W37" s="27">
        <f t="shared" si="29"/>
        <v>159</v>
      </c>
      <c r="X37" s="24">
        <f t="shared" si="30"/>
        <v>532.94</v>
      </c>
      <c r="Y37" s="24">
        <f t="shared" si="31"/>
        <v>1710.609</v>
      </c>
      <c r="Z37" s="24"/>
      <c r="AD37" s="127"/>
    </row>
    <row r="38" s="9" customFormat="1" ht="20" customHeight="1" spans="1:30">
      <c r="A38" s="23">
        <f t="shared" si="16"/>
        <v>35</v>
      </c>
      <c r="B38" s="39" t="s">
        <v>146</v>
      </c>
      <c r="C38" s="29" t="s">
        <v>149</v>
      </c>
      <c r="D38" s="267" t="s">
        <v>150</v>
      </c>
      <c r="E38" s="24">
        <v>3245.4</v>
      </c>
      <c r="F38" s="24">
        <f>VLOOKUP(C38,'[1]9月'!$B:$Q,16,0)</f>
        <v>3245.4</v>
      </c>
      <c r="G38" s="24">
        <v>3245.4</v>
      </c>
      <c r="H38" s="27">
        <v>5228.42</v>
      </c>
      <c r="I38" s="27"/>
      <c r="J38" s="27">
        <v>3180</v>
      </c>
      <c r="K38" s="34">
        <f t="shared" si="17"/>
        <v>58.4172</v>
      </c>
      <c r="L38" s="35">
        <f t="shared" si="18"/>
        <v>519.264</v>
      </c>
      <c r="M38" s="24">
        <f t="shared" si="19"/>
        <v>22.7178</v>
      </c>
      <c r="N38" s="27">
        <f t="shared" si="20"/>
        <v>418.27</v>
      </c>
      <c r="O38" s="27">
        <f t="shared" si="21"/>
        <v>0</v>
      </c>
      <c r="P38" s="27">
        <f t="shared" si="22"/>
        <v>159</v>
      </c>
      <c r="Q38" s="27">
        <f t="shared" si="23"/>
        <v>1177.669</v>
      </c>
      <c r="R38" s="24">
        <f t="shared" si="24"/>
        <v>0</v>
      </c>
      <c r="S38" s="24">
        <f t="shared" si="25"/>
        <v>259.63</v>
      </c>
      <c r="T38" s="24">
        <f t="shared" si="26"/>
        <v>9.74</v>
      </c>
      <c r="U38" s="27">
        <f t="shared" si="27"/>
        <v>104.57</v>
      </c>
      <c r="V38" s="27">
        <f t="shared" si="28"/>
        <v>0</v>
      </c>
      <c r="W38" s="27">
        <f t="shared" si="29"/>
        <v>159</v>
      </c>
      <c r="X38" s="24">
        <f t="shared" si="30"/>
        <v>532.94</v>
      </c>
      <c r="Y38" s="24">
        <f t="shared" si="31"/>
        <v>1710.609</v>
      </c>
      <c r="Z38" s="24"/>
      <c r="AD38" s="127"/>
    </row>
    <row r="39" s="9" customFormat="1" ht="20" customHeight="1" spans="1:30">
      <c r="A39" s="23">
        <f t="shared" si="16"/>
        <v>36</v>
      </c>
      <c r="B39" s="39" t="s">
        <v>146</v>
      </c>
      <c r="C39" s="29" t="s">
        <v>151</v>
      </c>
      <c r="D39" s="267" t="s">
        <v>152</v>
      </c>
      <c r="E39" s="24">
        <v>3245.4</v>
      </c>
      <c r="F39" s="24">
        <f>VLOOKUP(C39,'[1]9月'!$B:$Q,16,0)</f>
        <v>3245.4</v>
      </c>
      <c r="G39" s="24">
        <v>3245.4</v>
      </c>
      <c r="H39" s="27">
        <v>5228.42</v>
      </c>
      <c r="I39" s="27"/>
      <c r="J39" s="27">
        <v>3180</v>
      </c>
      <c r="K39" s="34">
        <f t="shared" si="17"/>
        <v>58.4172</v>
      </c>
      <c r="L39" s="35">
        <f t="shared" si="18"/>
        <v>519.264</v>
      </c>
      <c r="M39" s="24">
        <f t="shared" si="19"/>
        <v>22.7178</v>
      </c>
      <c r="N39" s="27">
        <f t="shared" si="20"/>
        <v>418.27</v>
      </c>
      <c r="O39" s="27">
        <f t="shared" si="21"/>
        <v>0</v>
      </c>
      <c r="P39" s="27">
        <f t="shared" si="22"/>
        <v>159</v>
      </c>
      <c r="Q39" s="27">
        <f t="shared" si="23"/>
        <v>1177.669</v>
      </c>
      <c r="R39" s="24">
        <f t="shared" si="24"/>
        <v>0</v>
      </c>
      <c r="S39" s="24">
        <f t="shared" si="25"/>
        <v>259.63</v>
      </c>
      <c r="T39" s="24">
        <f t="shared" si="26"/>
        <v>9.74</v>
      </c>
      <c r="U39" s="27">
        <f t="shared" si="27"/>
        <v>104.57</v>
      </c>
      <c r="V39" s="27">
        <f t="shared" si="28"/>
        <v>0</v>
      </c>
      <c r="W39" s="27">
        <f t="shared" si="29"/>
        <v>159</v>
      </c>
      <c r="X39" s="24">
        <f t="shared" si="30"/>
        <v>532.94</v>
      </c>
      <c r="Y39" s="24">
        <f t="shared" si="31"/>
        <v>1710.609</v>
      </c>
      <c r="Z39" s="24"/>
      <c r="AD39" s="127"/>
    </row>
    <row r="40" s="9" customFormat="1" ht="20" customHeight="1" spans="1:30">
      <c r="A40" s="23">
        <f t="shared" si="16"/>
        <v>37</v>
      </c>
      <c r="B40" s="39" t="s">
        <v>146</v>
      </c>
      <c r="C40" s="29" t="s">
        <v>153</v>
      </c>
      <c r="D40" s="267" t="s">
        <v>154</v>
      </c>
      <c r="E40" s="24">
        <v>3245.4</v>
      </c>
      <c r="F40" s="24">
        <f>VLOOKUP(C40,'[1]9月'!$B:$Q,16,0)</f>
        <v>3245.4</v>
      </c>
      <c r="G40" s="24">
        <v>3245.4</v>
      </c>
      <c r="H40" s="27">
        <v>5228.42</v>
      </c>
      <c r="I40" s="27"/>
      <c r="J40" s="27">
        <v>3180</v>
      </c>
      <c r="K40" s="34">
        <f t="shared" si="17"/>
        <v>58.4172</v>
      </c>
      <c r="L40" s="35">
        <f t="shared" si="18"/>
        <v>519.264</v>
      </c>
      <c r="M40" s="24">
        <f t="shared" si="19"/>
        <v>22.7178</v>
      </c>
      <c r="N40" s="27">
        <f t="shared" si="20"/>
        <v>418.27</v>
      </c>
      <c r="O40" s="27">
        <f t="shared" si="21"/>
        <v>0</v>
      </c>
      <c r="P40" s="27">
        <f t="shared" si="22"/>
        <v>159</v>
      </c>
      <c r="Q40" s="27">
        <f t="shared" si="23"/>
        <v>1177.669</v>
      </c>
      <c r="R40" s="24">
        <f t="shared" si="24"/>
        <v>0</v>
      </c>
      <c r="S40" s="24">
        <f t="shared" si="25"/>
        <v>259.63</v>
      </c>
      <c r="T40" s="24">
        <f t="shared" si="26"/>
        <v>9.74</v>
      </c>
      <c r="U40" s="27">
        <f t="shared" si="27"/>
        <v>104.57</v>
      </c>
      <c r="V40" s="27">
        <f t="shared" si="28"/>
        <v>0</v>
      </c>
      <c r="W40" s="27">
        <f t="shared" si="29"/>
        <v>159</v>
      </c>
      <c r="X40" s="24">
        <f t="shared" si="30"/>
        <v>532.94</v>
      </c>
      <c r="Y40" s="24">
        <f t="shared" si="31"/>
        <v>1710.609</v>
      </c>
      <c r="Z40" s="24"/>
      <c r="AD40" s="127"/>
    </row>
    <row r="41" s="9" customFormat="1" ht="20" customHeight="1" spans="1:30">
      <c r="A41" s="23">
        <f t="shared" si="16"/>
        <v>38</v>
      </c>
      <c r="B41" s="39" t="s">
        <v>146</v>
      </c>
      <c r="C41" s="29" t="s">
        <v>155</v>
      </c>
      <c r="D41" s="267" t="s">
        <v>156</v>
      </c>
      <c r="E41" s="24">
        <v>3245.4</v>
      </c>
      <c r="F41" s="24">
        <f>VLOOKUP(C41,'[1]9月'!$B:$Q,16,0)</f>
        <v>3245.4</v>
      </c>
      <c r="G41" s="24">
        <v>3245.4</v>
      </c>
      <c r="H41" s="27">
        <v>5228.42</v>
      </c>
      <c r="I41" s="27"/>
      <c r="J41" s="27">
        <v>3180</v>
      </c>
      <c r="K41" s="34">
        <f t="shared" si="17"/>
        <v>58.4172</v>
      </c>
      <c r="L41" s="35">
        <f t="shared" si="18"/>
        <v>519.264</v>
      </c>
      <c r="M41" s="24">
        <f t="shared" si="19"/>
        <v>22.7178</v>
      </c>
      <c r="N41" s="27">
        <f t="shared" si="20"/>
        <v>418.27</v>
      </c>
      <c r="O41" s="27">
        <f t="shared" si="21"/>
        <v>0</v>
      </c>
      <c r="P41" s="27">
        <f t="shared" si="22"/>
        <v>159</v>
      </c>
      <c r="Q41" s="27">
        <f t="shared" si="23"/>
        <v>1177.669</v>
      </c>
      <c r="R41" s="24">
        <f t="shared" si="24"/>
        <v>0</v>
      </c>
      <c r="S41" s="24">
        <f t="shared" si="25"/>
        <v>259.63</v>
      </c>
      <c r="T41" s="24">
        <f t="shared" si="26"/>
        <v>9.74</v>
      </c>
      <c r="U41" s="27">
        <f t="shared" si="27"/>
        <v>104.57</v>
      </c>
      <c r="V41" s="27">
        <f t="shared" si="28"/>
        <v>0</v>
      </c>
      <c r="W41" s="27">
        <f t="shared" si="29"/>
        <v>159</v>
      </c>
      <c r="X41" s="24">
        <f t="shared" si="30"/>
        <v>532.94</v>
      </c>
      <c r="Y41" s="24">
        <f t="shared" si="31"/>
        <v>1710.609</v>
      </c>
      <c r="Z41" s="24"/>
      <c r="AD41" s="127"/>
    </row>
    <row r="42" s="9" customFormat="1" ht="20" customHeight="1" spans="1:30">
      <c r="A42" s="23">
        <f t="shared" si="16"/>
        <v>39</v>
      </c>
      <c r="B42" s="39" t="s">
        <v>157</v>
      </c>
      <c r="C42" s="25" t="s">
        <v>158</v>
      </c>
      <c r="D42" s="24" t="s">
        <v>159</v>
      </c>
      <c r="E42" s="24">
        <v>3245.4</v>
      </c>
      <c r="F42" s="24">
        <f>VLOOKUP(C42,'[1]9月'!$B:$Q,16,0)</f>
        <v>3245.4</v>
      </c>
      <c r="G42" s="24">
        <v>3245.4</v>
      </c>
      <c r="H42" s="27">
        <v>5228.42</v>
      </c>
      <c r="I42" s="27"/>
      <c r="J42" s="27">
        <v>0</v>
      </c>
      <c r="K42" s="34">
        <f t="shared" si="17"/>
        <v>58.4172</v>
      </c>
      <c r="L42" s="35">
        <f t="shared" si="18"/>
        <v>519.264</v>
      </c>
      <c r="M42" s="24">
        <f t="shared" si="19"/>
        <v>22.7178</v>
      </c>
      <c r="N42" s="27">
        <f t="shared" si="20"/>
        <v>418.27</v>
      </c>
      <c r="O42" s="27">
        <f t="shared" si="21"/>
        <v>0</v>
      </c>
      <c r="P42" s="27">
        <f t="shared" si="22"/>
        <v>0</v>
      </c>
      <c r="Q42" s="27">
        <f t="shared" si="23"/>
        <v>1018.669</v>
      </c>
      <c r="R42" s="24">
        <f t="shared" si="24"/>
        <v>0</v>
      </c>
      <c r="S42" s="24">
        <f t="shared" si="25"/>
        <v>259.63</v>
      </c>
      <c r="T42" s="24">
        <f t="shared" si="26"/>
        <v>9.74</v>
      </c>
      <c r="U42" s="27">
        <f t="shared" si="27"/>
        <v>104.57</v>
      </c>
      <c r="V42" s="27">
        <f t="shared" si="28"/>
        <v>0</v>
      </c>
      <c r="W42" s="27">
        <f t="shared" si="29"/>
        <v>0</v>
      </c>
      <c r="X42" s="24">
        <f t="shared" si="30"/>
        <v>373.94</v>
      </c>
      <c r="Y42" s="24">
        <f t="shared" si="31"/>
        <v>1392.609</v>
      </c>
      <c r="Z42" s="24"/>
      <c r="AD42" s="127"/>
    </row>
    <row r="43" s="9" customFormat="1" ht="20" customHeight="1" spans="1:30">
      <c r="A43" s="23">
        <f t="shared" si="16"/>
        <v>40</v>
      </c>
      <c r="B43" s="39" t="s">
        <v>157</v>
      </c>
      <c r="C43" s="25" t="s">
        <v>160</v>
      </c>
      <c r="D43" s="24" t="s">
        <v>161</v>
      </c>
      <c r="E43" s="24">
        <v>3245.4</v>
      </c>
      <c r="F43" s="24">
        <f>VLOOKUP(C43,'[1]9月'!$B:$Q,16,0)</f>
        <v>3245.4</v>
      </c>
      <c r="G43" s="24">
        <v>3245.4</v>
      </c>
      <c r="H43" s="27">
        <v>5228.42</v>
      </c>
      <c r="I43" s="27"/>
      <c r="J43" s="27">
        <v>3180</v>
      </c>
      <c r="K43" s="34">
        <f t="shared" si="17"/>
        <v>58.4172</v>
      </c>
      <c r="L43" s="35">
        <f t="shared" si="18"/>
        <v>519.264</v>
      </c>
      <c r="M43" s="24">
        <f t="shared" si="19"/>
        <v>22.7178</v>
      </c>
      <c r="N43" s="27">
        <f t="shared" si="20"/>
        <v>418.27</v>
      </c>
      <c r="O43" s="27">
        <f t="shared" si="21"/>
        <v>0</v>
      </c>
      <c r="P43" s="27">
        <f t="shared" si="22"/>
        <v>159</v>
      </c>
      <c r="Q43" s="27">
        <f t="shared" si="23"/>
        <v>1177.669</v>
      </c>
      <c r="R43" s="24">
        <f t="shared" si="24"/>
        <v>0</v>
      </c>
      <c r="S43" s="24">
        <f t="shared" si="25"/>
        <v>259.63</v>
      </c>
      <c r="T43" s="24">
        <f t="shared" si="26"/>
        <v>9.74</v>
      </c>
      <c r="U43" s="27">
        <f t="shared" si="27"/>
        <v>104.57</v>
      </c>
      <c r="V43" s="27">
        <f t="shared" si="28"/>
        <v>0</v>
      </c>
      <c r="W43" s="27">
        <f t="shared" si="29"/>
        <v>159</v>
      </c>
      <c r="X43" s="24">
        <f t="shared" si="30"/>
        <v>532.94</v>
      </c>
      <c r="Y43" s="24">
        <f t="shared" si="31"/>
        <v>1710.609</v>
      </c>
      <c r="Z43" s="24"/>
      <c r="AD43" s="127"/>
    </row>
    <row r="44" s="9" customFormat="1" ht="20" customHeight="1" spans="1:30">
      <c r="A44" s="23">
        <f t="shared" si="16"/>
        <v>41</v>
      </c>
      <c r="B44" s="39" t="s">
        <v>157</v>
      </c>
      <c r="C44" s="25" t="s">
        <v>162</v>
      </c>
      <c r="D44" s="24" t="s">
        <v>163</v>
      </c>
      <c r="E44" s="24">
        <v>3245.4</v>
      </c>
      <c r="F44" s="24">
        <f>VLOOKUP(C44,'[1]9月'!$B:$Q,16,0)</f>
        <v>3245.4</v>
      </c>
      <c r="G44" s="24">
        <v>3245.4</v>
      </c>
      <c r="H44" s="27">
        <v>5228.42</v>
      </c>
      <c r="I44" s="27"/>
      <c r="J44" s="27">
        <v>3180</v>
      </c>
      <c r="K44" s="34">
        <f t="shared" si="17"/>
        <v>58.4172</v>
      </c>
      <c r="L44" s="35">
        <f t="shared" si="18"/>
        <v>519.264</v>
      </c>
      <c r="M44" s="24">
        <f t="shared" si="19"/>
        <v>22.7178</v>
      </c>
      <c r="N44" s="27">
        <f t="shared" si="20"/>
        <v>418.27</v>
      </c>
      <c r="O44" s="27">
        <f t="shared" si="21"/>
        <v>0</v>
      </c>
      <c r="P44" s="27">
        <f t="shared" si="22"/>
        <v>159</v>
      </c>
      <c r="Q44" s="27">
        <f t="shared" si="23"/>
        <v>1177.669</v>
      </c>
      <c r="R44" s="24">
        <f t="shared" si="24"/>
        <v>0</v>
      </c>
      <c r="S44" s="24">
        <f t="shared" si="25"/>
        <v>259.63</v>
      </c>
      <c r="T44" s="24">
        <f t="shared" si="26"/>
        <v>9.74</v>
      </c>
      <c r="U44" s="27">
        <f t="shared" si="27"/>
        <v>104.57</v>
      </c>
      <c r="V44" s="27">
        <f t="shared" si="28"/>
        <v>0</v>
      </c>
      <c r="W44" s="27">
        <f t="shared" si="29"/>
        <v>159</v>
      </c>
      <c r="X44" s="24">
        <f t="shared" si="30"/>
        <v>532.94</v>
      </c>
      <c r="Y44" s="24">
        <f t="shared" si="31"/>
        <v>1710.609</v>
      </c>
      <c r="Z44" s="24"/>
      <c r="AD44" s="127"/>
    </row>
    <row r="45" s="9" customFormat="1" ht="20" customHeight="1" spans="1:30">
      <c r="A45" s="23">
        <f t="shared" si="16"/>
        <v>42</v>
      </c>
      <c r="B45" s="39" t="s">
        <v>157</v>
      </c>
      <c r="C45" s="25" t="s">
        <v>164</v>
      </c>
      <c r="D45" s="24" t="s">
        <v>165</v>
      </c>
      <c r="E45" s="24">
        <v>3245.4</v>
      </c>
      <c r="F45" s="24">
        <f>VLOOKUP(C45,'[1]9月'!$B:$Q,16,0)</f>
        <v>3245.4</v>
      </c>
      <c r="G45" s="24">
        <v>3245.4</v>
      </c>
      <c r="H45" s="27">
        <v>5228.42</v>
      </c>
      <c r="I45" s="27"/>
      <c r="J45" s="27">
        <v>3180</v>
      </c>
      <c r="K45" s="34">
        <f t="shared" si="17"/>
        <v>58.4172</v>
      </c>
      <c r="L45" s="35">
        <f t="shared" si="18"/>
        <v>519.264</v>
      </c>
      <c r="M45" s="24">
        <f t="shared" si="19"/>
        <v>22.7178</v>
      </c>
      <c r="N45" s="27">
        <f t="shared" si="20"/>
        <v>418.27</v>
      </c>
      <c r="O45" s="27">
        <f t="shared" si="21"/>
        <v>0</v>
      </c>
      <c r="P45" s="27">
        <f t="shared" si="22"/>
        <v>159</v>
      </c>
      <c r="Q45" s="27">
        <f t="shared" si="23"/>
        <v>1177.669</v>
      </c>
      <c r="R45" s="24">
        <f t="shared" si="24"/>
        <v>0</v>
      </c>
      <c r="S45" s="24">
        <f t="shared" si="25"/>
        <v>259.63</v>
      </c>
      <c r="T45" s="24">
        <f t="shared" si="26"/>
        <v>9.74</v>
      </c>
      <c r="U45" s="27">
        <f t="shared" si="27"/>
        <v>104.57</v>
      </c>
      <c r="V45" s="27">
        <f t="shared" si="28"/>
        <v>0</v>
      </c>
      <c r="W45" s="27">
        <f t="shared" si="29"/>
        <v>159</v>
      </c>
      <c r="X45" s="24">
        <f t="shared" si="30"/>
        <v>532.94</v>
      </c>
      <c r="Y45" s="24">
        <f t="shared" si="31"/>
        <v>1710.609</v>
      </c>
      <c r="Z45" s="24"/>
      <c r="AD45" s="127"/>
    </row>
    <row r="46" s="9" customFormat="1" ht="20" customHeight="1" spans="1:30">
      <c r="A46" s="23">
        <f t="shared" si="16"/>
        <v>43</v>
      </c>
      <c r="B46" s="39" t="s">
        <v>157</v>
      </c>
      <c r="C46" s="25" t="s">
        <v>166</v>
      </c>
      <c r="D46" s="24" t="s">
        <v>167</v>
      </c>
      <c r="E46" s="24">
        <v>3245.4</v>
      </c>
      <c r="F46" s="24">
        <f>VLOOKUP(C46,'[1]9月'!$B:$Q,16,0)</f>
        <v>3245.4</v>
      </c>
      <c r="G46" s="24">
        <v>3245.4</v>
      </c>
      <c r="H46" s="27">
        <v>5228.42</v>
      </c>
      <c r="I46" s="27"/>
      <c r="J46" s="27">
        <v>3180</v>
      </c>
      <c r="K46" s="34">
        <f t="shared" si="17"/>
        <v>58.4172</v>
      </c>
      <c r="L46" s="35">
        <f t="shared" si="18"/>
        <v>519.264</v>
      </c>
      <c r="M46" s="24">
        <f t="shared" si="19"/>
        <v>22.7178</v>
      </c>
      <c r="N46" s="27">
        <f t="shared" si="20"/>
        <v>418.27</v>
      </c>
      <c r="O46" s="27">
        <f t="shared" si="21"/>
        <v>0</v>
      </c>
      <c r="P46" s="27">
        <f t="shared" si="22"/>
        <v>159</v>
      </c>
      <c r="Q46" s="27">
        <f t="shared" si="23"/>
        <v>1177.669</v>
      </c>
      <c r="R46" s="24">
        <f t="shared" si="24"/>
        <v>0</v>
      </c>
      <c r="S46" s="24">
        <f t="shared" si="25"/>
        <v>259.63</v>
      </c>
      <c r="T46" s="24">
        <f t="shared" si="26"/>
        <v>9.74</v>
      </c>
      <c r="U46" s="27">
        <f t="shared" si="27"/>
        <v>104.57</v>
      </c>
      <c r="V46" s="27">
        <f t="shared" si="28"/>
        <v>0</v>
      </c>
      <c r="W46" s="27">
        <f t="shared" si="29"/>
        <v>159</v>
      </c>
      <c r="X46" s="24">
        <f t="shared" si="30"/>
        <v>532.94</v>
      </c>
      <c r="Y46" s="24">
        <f t="shared" si="31"/>
        <v>1710.609</v>
      </c>
      <c r="Z46" s="24"/>
      <c r="AD46" s="127"/>
    </row>
    <row r="47" s="9" customFormat="1" ht="20" customHeight="1" spans="1:30">
      <c r="A47" s="23">
        <f t="shared" si="16"/>
        <v>44</v>
      </c>
      <c r="B47" s="39" t="s">
        <v>157</v>
      </c>
      <c r="C47" s="29" t="s">
        <v>168</v>
      </c>
      <c r="D47" s="28" t="s">
        <v>169</v>
      </c>
      <c r="E47" s="24">
        <v>3245.4</v>
      </c>
      <c r="F47" s="24">
        <f>VLOOKUP(C47,'[1]9月'!$B:$Q,16,0)</f>
        <v>3245.4</v>
      </c>
      <c r="G47" s="24">
        <v>3245.4</v>
      </c>
      <c r="H47" s="27">
        <v>5228.42</v>
      </c>
      <c r="I47" s="27"/>
      <c r="J47" s="27">
        <v>3180</v>
      </c>
      <c r="K47" s="34">
        <f t="shared" si="17"/>
        <v>58.4172</v>
      </c>
      <c r="L47" s="35">
        <f t="shared" si="18"/>
        <v>519.264</v>
      </c>
      <c r="M47" s="24">
        <f t="shared" si="19"/>
        <v>22.7178</v>
      </c>
      <c r="N47" s="27">
        <f t="shared" si="20"/>
        <v>418.27</v>
      </c>
      <c r="O47" s="27">
        <f t="shared" si="21"/>
        <v>0</v>
      </c>
      <c r="P47" s="27">
        <f t="shared" si="22"/>
        <v>159</v>
      </c>
      <c r="Q47" s="27">
        <f t="shared" si="23"/>
        <v>1177.669</v>
      </c>
      <c r="R47" s="24">
        <f t="shared" si="24"/>
        <v>0</v>
      </c>
      <c r="S47" s="24">
        <f t="shared" si="25"/>
        <v>259.63</v>
      </c>
      <c r="T47" s="24">
        <f t="shared" si="26"/>
        <v>9.74</v>
      </c>
      <c r="U47" s="27">
        <f t="shared" si="27"/>
        <v>104.57</v>
      </c>
      <c r="V47" s="27">
        <f t="shared" si="28"/>
        <v>0</v>
      </c>
      <c r="W47" s="27">
        <f t="shared" si="29"/>
        <v>159</v>
      </c>
      <c r="X47" s="24">
        <f t="shared" si="30"/>
        <v>532.94</v>
      </c>
      <c r="Y47" s="24">
        <f t="shared" si="31"/>
        <v>1710.609</v>
      </c>
      <c r="Z47" s="24"/>
      <c r="AD47" s="127"/>
    </row>
    <row r="48" s="9" customFormat="1" ht="20" customHeight="1" spans="1:30">
      <c r="A48" s="23">
        <f t="shared" si="16"/>
        <v>45</v>
      </c>
      <c r="B48" s="39" t="s">
        <v>71</v>
      </c>
      <c r="C48" s="25" t="s">
        <v>170</v>
      </c>
      <c r="D48" s="24" t="s">
        <v>171</v>
      </c>
      <c r="E48" s="24">
        <v>3245.4</v>
      </c>
      <c r="F48" s="24">
        <f>VLOOKUP(C48,'[1]9月'!$B:$Q,16,0)</f>
        <v>3245.4</v>
      </c>
      <c r="G48" s="24">
        <v>3245.4</v>
      </c>
      <c r="H48" s="27">
        <v>5228.42</v>
      </c>
      <c r="I48" s="27"/>
      <c r="J48" s="27">
        <v>3180</v>
      </c>
      <c r="K48" s="34">
        <f t="shared" si="17"/>
        <v>58.4172</v>
      </c>
      <c r="L48" s="35">
        <f t="shared" si="18"/>
        <v>519.264</v>
      </c>
      <c r="M48" s="24">
        <f t="shared" si="19"/>
        <v>22.7178</v>
      </c>
      <c r="N48" s="27">
        <f t="shared" si="20"/>
        <v>418.27</v>
      </c>
      <c r="O48" s="27">
        <f t="shared" si="21"/>
        <v>0</v>
      </c>
      <c r="P48" s="27">
        <f t="shared" si="22"/>
        <v>159</v>
      </c>
      <c r="Q48" s="27">
        <f t="shared" si="23"/>
        <v>1177.669</v>
      </c>
      <c r="R48" s="24">
        <f t="shared" si="24"/>
        <v>0</v>
      </c>
      <c r="S48" s="24">
        <f t="shared" si="25"/>
        <v>259.63</v>
      </c>
      <c r="T48" s="24">
        <f t="shared" si="26"/>
        <v>9.74</v>
      </c>
      <c r="U48" s="27">
        <f t="shared" si="27"/>
        <v>104.57</v>
      </c>
      <c r="V48" s="27">
        <f t="shared" si="28"/>
        <v>0</v>
      </c>
      <c r="W48" s="27">
        <f t="shared" si="29"/>
        <v>159</v>
      </c>
      <c r="X48" s="24">
        <f t="shared" si="30"/>
        <v>532.94</v>
      </c>
      <c r="Y48" s="24">
        <f t="shared" si="31"/>
        <v>1710.609</v>
      </c>
      <c r="Z48" s="24"/>
      <c r="AD48" s="127"/>
    </row>
    <row r="49" s="9" customFormat="1" ht="20" customHeight="1" spans="1:30">
      <c r="A49" s="23">
        <f t="shared" si="16"/>
        <v>46</v>
      </c>
      <c r="B49" s="39" t="s">
        <v>172</v>
      </c>
      <c r="C49" s="25" t="s">
        <v>173</v>
      </c>
      <c r="D49" s="24" t="s">
        <v>174</v>
      </c>
      <c r="E49" s="24">
        <v>3820</v>
      </c>
      <c r="F49" s="24">
        <f>VLOOKUP(C49,'[1]9月'!$B:$Q,16,0)</f>
        <v>3820</v>
      </c>
      <c r="G49" s="24">
        <v>3820</v>
      </c>
      <c r="H49" s="27">
        <v>5228.42</v>
      </c>
      <c r="I49" s="27"/>
      <c r="J49" s="27">
        <v>3180</v>
      </c>
      <c r="K49" s="34">
        <f t="shared" si="17"/>
        <v>68.76</v>
      </c>
      <c r="L49" s="35">
        <f t="shared" si="18"/>
        <v>611.2</v>
      </c>
      <c r="M49" s="24">
        <f t="shared" si="19"/>
        <v>26.74</v>
      </c>
      <c r="N49" s="27">
        <f t="shared" si="20"/>
        <v>418.27</v>
      </c>
      <c r="O49" s="27">
        <f t="shared" si="21"/>
        <v>0</v>
      </c>
      <c r="P49" s="27">
        <f t="shared" si="22"/>
        <v>159</v>
      </c>
      <c r="Q49" s="27">
        <f t="shared" si="23"/>
        <v>1283.97</v>
      </c>
      <c r="R49" s="24">
        <f t="shared" si="24"/>
        <v>0</v>
      </c>
      <c r="S49" s="24">
        <f t="shared" si="25"/>
        <v>305.6</v>
      </c>
      <c r="T49" s="24">
        <f t="shared" si="26"/>
        <v>11.46</v>
      </c>
      <c r="U49" s="27">
        <f t="shared" si="27"/>
        <v>104.57</v>
      </c>
      <c r="V49" s="27">
        <f t="shared" si="28"/>
        <v>0</v>
      </c>
      <c r="W49" s="27">
        <f t="shared" si="29"/>
        <v>159</v>
      </c>
      <c r="X49" s="24">
        <f t="shared" si="30"/>
        <v>580.63</v>
      </c>
      <c r="Y49" s="24">
        <f t="shared" si="31"/>
        <v>1864.6</v>
      </c>
      <c r="Z49" s="24"/>
      <c r="AD49" s="127"/>
    </row>
    <row r="50" s="9" customFormat="1" ht="20" customHeight="1" spans="1:30">
      <c r="A50" s="23">
        <f t="shared" si="16"/>
        <v>47</v>
      </c>
      <c r="B50" s="39" t="s">
        <v>172</v>
      </c>
      <c r="C50" s="25" t="s">
        <v>175</v>
      </c>
      <c r="D50" s="24" t="s">
        <v>176</v>
      </c>
      <c r="E50" s="24">
        <v>3820</v>
      </c>
      <c r="F50" s="24">
        <f>VLOOKUP(C50,'[1]9月'!$B:$Q,16,0)</f>
        <v>3820</v>
      </c>
      <c r="G50" s="24">
        <v>3820</v>
      </c>
      <c r="H50" s="27">
        <v>5228.42</v>
      </c>
      <c r="I50" s="27"/>
      <c r="J50" s="27">
        <v>4180</v>
      </c>
      <c r="K50" s="34">
        <f t="shared" si="17"/>
        <v>68.76</v>
      </c>
      <c r="L50" s="35">
        <f t="shared" si="18"/>
        <v>611.2</v>
      </c>
      <c r="M50" s="24">
        <f t="shared" si="19"/>
        <v>26.74</v>
      </c>
      <c r="N50" s="27">
        <f t="shared" si="20"/>
        <v>418.27</v>
      </c>
      <c r="O50" s="27">
        <f t="shared" si="21"/>
        <v>0</v>
      </c>
      <c r="P50" s="27">
        <f t="shared" si="22"/>
        <v>209</v>
      </c>
      <c r="Q50" s="27">
        <f t="shared" si="23"/>
        <v>1333.97</v>
      </c>
      <c r="R50" s="24">
        <f t="shared" si="24"/>
        <v>0</v>
      </c>
      <c r="S50" s="24">
        <f t="shared" si="25"/>
        <v>305.6</v>
      </c>
      <c r="T50" s="24">
        <f t="shared" si="26"/>
        <v>11.46</v>
      </c>
      <c r="U50" s="27">
        <f t="shared" si="27"/>
        <v>104.57</v>
      </c>
      <c r="V50" s="27">
        <f t="shared" si="28"/>
        <v>0</v>
      </c>
      <c r="W50" s="27">
        <f t="shared" si="29"/>
        <v>209</v>
      </c>
      <c r="X50" s="24">
        <f t="shared" si="30"/>
        <v>630.63</v>
      </c>
      <c r="Y50" s="24">
        <f t="shared" si="31"/>
        <v>1964.6</v>
      </c>
      <c r="Z50" s="24"/>
      <c r="AD50" s="127"/>
    </row>
    <row r="51" s="9" customFormat="1" ht="20" customHeight="1" spans="1:30">
      <c r="A51" s="23">
        <f t="shared" si="16"/>
        <v>48</v>
      </c>
      <c r="B51" s="39" t="s">
        <v>76</v>
      </c>
      <c r="C51" s="25" t="s">
        <v>177</v>
      </c>
      <c r="D51" s="24" t="s">
        <v>178</v>
      </c>
      <c r="E51" s="24">
        <v>3245.4</v>
      </c>
      <c r="F51" s="24">
        <f>VLOOKUP(C51,'[1]9月'!$B:$Q,16,0)</f>
        <v>3245.4</v>
      </c>
      <c r="G51" s="24">
        <v>3245.4</v>
      </c>
      <c r="H51" s="27">
        <v>5228.42</v>
      </c>
      <c r="I51" s="27"/>
      <c r="J51" s="27">
        <v>3180</v>
      </c>
      <c r="K51" s="34">
        <f t="shared" si="17"/>
        <v>58.4172</v>
      </c>
      <c r="L51" s="35">
        <f t="shared" si="18"/>
        <v>519.264</v>
      </c>
      <c r="M51" s="24">
        <f t="shared" si="19"/>
        <v>22.7178</v>
      </c>
      <c r="N51" s="27">
        <f t="shared" si="20"/>
        <v>418.27</v>
      </c>
      <c r="O51" s="27">
        <f t="shared" si="21"/>
        <v>0</v>
      </c>
      <c r="P51" s="27">
        <f t="shared" si="22"/>
        <v>159</v>
      </c>
      <c r="Q51" s="27">
        <f t="shared" si="23"/>
        <v>1177.669</v>
      </c>
      <c r="R51" s="24">
        <f t="shared" si="24"/>
        <v>0</v>
      </c>
      <c r="S51" s="24">
        <f t="shared" si="25"/>
        <v>259.63</v>
      </c>
      <c r="T51" s="24">
        <f t="shared" si="26"/>
        <v>9.74</v>
      </c>
      <c r="U51" s="27">
        <f t="shared" si="27"/>
        <v>104.57</v>
      </c>
      <c r="V51" s="27">
        <f t="shared" si="28"/>
        <v>0</v>
      </c>
      <c r="W51" s="27">
        <f t="shared" si="29"/>
        <v>159</v>
      </c>
      <c r="X51" s="24">
        <f t="shared" si="30"/>
        <v>532.94</v>
      </c>
      <c r="Y51" s="24">
        <f t="shared" si="31"/>
        <v>1710.609</v>
      </c>
      <c r="Z51" s="24"/>
      <c r="AD51" s="127"/>
    </row>
    <row r="52" s="9" customFormat="1" ht="20" customHeight="1" spans="1:30">
      <c r="A52" s="23">
        <f t="shared" si="16"/>
        <v>49</v>
      </c>
      <c r="B52" s="39" t="s">
        <v>172</v>
      </c>
      <c r="C52" s="25" t="s">
        <v>179</v>
      </c>
      <c r="D52" s="24" t="s">
        <v>180</v>
      </c>
      <c r="E52" s="24">
        <v>3245.4</v>
      </c>
      <c r="F52" s="24">
        <f>VLOOKUP(C52,'[1]9月'!$B:$Q,16,0)</f>
        <v>3245.4</v>
      </c>
      <c r="G52" s="24">
        <v>3245.4</v>
      </c>
      <c r="H52" s="27">
        <v>5228.42</v>
      </c>
      <c r="I52" s="27"/>
      <c r="J52" s="27">
        <v>3180</v>
      </c>
      <c r="K52" s="34">
        <f t="shared" si="17"/>
        <v>58.4172</v>
      </c>
      <c r="L52" s="35">
        <f t="shared" si="18"/>
        <v>519.264</v>
      </c>
      <c r="M52" s="24">
        <f t="shared" si="19"/>
        <v>22.7178</v>
      </c>
      <c r="N52" s="27">
        <f t="shared" si="20"/>
        <v>418.27</v>
      </c>
      <c r="O52" s="27">
        <f t="shared" si="21"/>
        <v>0</v>
      </c>
      <c r="P52" s="27">
        <f t="shared" si="22"/>
        <v>159</v>
      </c>
      <c r="Q52" s="27">
        <f t="shared" si="23"/>
        <v>1177.669</v>
      </c>
      <c r="R52" s="24">
        <f t="shared" si="24"/>
        <v>0</v>
      </c>
      <c r="S52" s="24">
        <f t="shared" si="25"/>
        <v>259.63</v>
      </c>
      <c r="T52" s="24">
        <f t="shared" si="26"/>
        <v>9.74</v>
      </c>
      <c r="U52" s="27">
        <f t="shared" si="27"/>
        <v>104.57</v>
      </c>
      <c r="V52" s="27">
        <f t="shared" si="28"/>
        <v>0</v>
      </c>
      <c r="W52" s="27">
        <f t="shared" si="29"/>
        <v>159</v>
      </c>
      <c r="X52" s="24">
        <f t="shared" si="30"/>
        <v>532.94</v>
      </c>
      <c r="Y52" s="24">
        <f t="shared" si="31"/>
        <v>1710.609</v>
      </c>
      <c r="Z52" s="24"/>
      <c r="AD52" s="127"/>
    </row>
    <row r="53" s="9" customFormat="1" ht="20" customHeight="1" spans="1:30">
      <c r="A53" s="23">
        <f t="shared" si="16"/>
        <v>50</v>
      </c>
      <c r="B53" s="39" t="s">
        <v>76</v>
      </c>
      <c r="C53" s="31" t="s">
        <v>181</v>
      </c>
      <c r="D53" s="24" t="s">
        <v>182</v>
      </c>
      <c r="E53" s="24">
        <v>3820</v>
      </c>
      <c r="F53" s="24">
        <f>VLOOKUP(C53,'[1]9月'!$B:$Q,16,0)</f>
        <v>3820</v>
      </c>
      <c r="G53" s="24">
        <v>3820</v>
      </c>
      <c r="H53" s="27">
        <v>5228.42</v>
      </c>
      <c r="I53" s="27"/>
      <c r="J53" s="27">
        <v>4180</v>
      </c>
      <c r="K53" s="34">
        <f t="shared" si="17"/>
        <v>68.76</v>
      </c>
      <c r="L53" s="35">
        <f t="shared" si="18"/>
        <v>611.2</v>
      </c>
      <c r="M53" s="24">
        <f t="shared" si="19"/>
        <v>26.74</v>
      </c>
      <c r="N53" s="27">
        <f t="shared" si="20"/>
        <v>418.27</v>
      </c>
      <c r="O53" s="27">
        <f t="shared" si="21"/>
        <v>0</v>
      </c>
      <c r="P53" s="27">
        <f t="shared" si="22"/>
        <v>209</v>
      </c>
      <c r="Q53" s="27">
        <f t="shared" si="23"/>
        <v>1333.97</v>
      </c>
      <c r="R53" s="24">
        <f t="shared" si="24"/>
        <v>0</v>
      </c>
      <c r="S53" s="24">
        <f t="shared" si="25"/>
        <v>305.6</v>
      </c>
      <c r="T53" s="24">
        <f t="shared" si="26"/>
        <v>11.46</v>
      </c>
      <c r="U53" s="27">
        <f t="shared" si="27"/>
        <v>104.57</v>
      </c>
      <c r="V53" s="27">
        <f t="shared" si="28"/>
        <v>0</v>
      </c>
      <c r="W53" s="27">
        <f t="shared" si="29"/>
        <v>209</v>
      </c>
      <c r="X53" s="24">
        <f t="shared" si="30"/>
        <v>630.63</v>
      </c>
      <c r="Y53" s="24">
        <f t="shared" si="31"/>
        <v>1964.6</v>
      </c>
      <c r="Z53" s="24"/>
      <c r="AD53" s="127"/>
    </row>
    <row r="54" s="9" customFormat="1" ht="20" customHeight="1" spans="1:30">
      <c r="A54" s="23">
        <f t="shared" si="16"/>
        <v>51</v>
      </c>
      <c r="B54" s="39" t="s">
        <v>76</v>
      </c>
      <c r="C54" s="29" t="s">
        <v>183</v>
      </c>
      <c r="D54" s="30" t="s">
        <v>184</v>
      </c>
      <c r="E54" s="24">
        <v>3245.4</v>
      </c>
      <c r="F54" s="24">
        <f>VLOOKUP(C54,'[1]9月'!$B:$Q,16,0)</f>
        <v>3245.4</v>
      </c>
      <c r="G54" s="24">
        <v>3245.4</v>
      </c>
      <c r="H54" s="27">
        <v>5228.42</v>
      </c>
      <c r="I54" s="27"/>
      <c r="J54" s="27">
        <v>3180</v>
      </c>
      <c r="K54" s="34">
        <f t="shared" si="17"/>
        <v>58.4172</v>
      </c>
      <c r="L54" s="35">
        <f t="shared" si="18"/>
        <v>519.264</v>
      </c>
      <c r="M54" s="24">
        <f t="shared" si="19"/>
        <v>22.7178</v>
      </c>
      <c r="N54" s="27">
        <f t="shared" si="20"/>
        <v>418.27</v>
      </c>
      <c r="O54" s="27">
        <f t="shared" si="21"/>
        <v>0</v>
      </c>
      <c r="P54" s="27">
        <f t="shared" si="22"/>
        <v>159</v>
      </c>
      <c r="Q54" s="27">
        <f t="shared" si="23"/>
        <v>1177.669</v>
      </c>
      <c r="R54" s="24">
        <f t="shared" si="24"/>
        <v>0</v>
      </c>
      <c r="S54" s="24">
        <f t="shared" si="25"/>
        <v>259.63</v>
      </c>
      <c r="T54" s="24">
        <f t="shared" si="26"/>
        <v>9.74</v>
      </c>
      <c r="U54" s="27">
        <f t="shared" si="27"/>
        <v>104.57</v>
      </c>
      <c r="V54" s="27">
        <f t="shared" si="28"/>
        <v>0</v>
      </c>
      <c r="W54" s="27">
        <f t="shared" si="29"/>
        <v>159</v>
      </c>
      <c r="X54" s="24">
        <f t="shared" si="30"/>
        <v>532.94</v>
      </c>
      <c r="Y54" s="24">
        <f t="shared" si="31"/>
        <v>1710.609</v>
      </c>
      <c r="Z54" s="24"/>
      <c r="AD54" s="127"/>
    </row>
    <row r="55" s="9" customFormat="1" ht="20" customHeight="1" spans="1:30">
      <c r="A55" s="23">
        <f t="shared" si="16"/>
        <v>52</v>
      </c>
      <c r="B55" s="39" t="s">
        <v>185</v>
      </c>
      <c r="C55" s="25" t="s">
        <v>186</v>
      </c>
      <c r="D55" s="24" t="s">
        <v>187</v>
      </c>
      <c r="E55" s="24">
        <v>3245.4</v>
      </c>
      <c r="F55" s="24">
        <f>VLOOKUP(C55,'[1]9月'!$B:$Q,16,0)</f>
        <v>3245.4</v>
      </c>
      <c r="G55" s="24">
        <v>3245.4</v>
      </c>
      <c r="H55" s="27">
        <v>5228.42</v>
      </c>
      <c r="I55" s="27"/>
      <c r="J55" s="27">
        <v>3180</v>
      </c>
      <c r="K55" s="34">
        <f t="shared" si="17"/>
        <v>58.4172</v>
      </c>
      <c r="L55" s="35">
        <f t="shared" si="18"/>
        <v>519.264</v>
      </c>
      <c r="M55" s="24">
        <f t="shared" si="19"/>
        <v>22.7178</v>
      </c>
      <c r="N55" s="27">
        <f t="shared" si="20"/>
        <v>418.27</v>
      </c>
      <c r="O55" s="27">
        <f t="shared" si="21"/>
        <v>0</v>
      </c>
      <c r="P55" s="27">
        <f t="shared" si="22"/>
        <v>159</v>
      </c>
      <c r="Q55" s="27">
        <f t="shared" si="23"/>
        <v>1177.669</v>
      </c>
      <c r="R55" s="24">
        <f t="shared" si="24"/>
        <v>0</v>
      </c>
      <c r="S55" s="24">
        <f t="shared" si="25"/>
        <v>259.63</v>
      </c>
      <c r="T55" s="24">
        <f t="shared" si="26"/>
        <v>9.74</v>
      </c>
      <c r="U55" s="27">
        <f t="shared" si="27"/>
        <v>104.57</v>
      </c>
      <c r="V55" s="27">
        <f t="shared" si="28"/>
        <v>0</v>
      </c>
      <c r="W55" s="27">
        <f t="shared" si="29"/>
        <v>159</v>
      </c>
      <c r="X55" s="24">
        <f t="shared" si="30"/>
        <v>532.94</v>
      </c>
      <c r="Y55" s="24">
        <f t="shared" si="31"/>
        <v>1710.609</v>
      </c>
      <c r="Z55" s="24"/>
      <c r="AD55" s="127"/>
    </row>
    <row r="56" s="9" customFormat="1" ht="20" customHeight="1" spans="1:30">
      <c r="A56" s="23">
        <f t="shared" si="16"/>
        <v>53</v>
      </c>
      <c r="B56" s="39" t="s">
        <v>76</v>
      </c>
      <c r="C56" s="25" t="s">
        <v>188</v>
      </c>
      <c r="D56" s="24" t="s">
        <v>189</v>
      </c>
      <c r="E56" s="24">
        <v>3245.4</v>
      </c>
      <c r="F56" s="24">
        <f>VLOOKUP(C56,'[1]9月'!$B:$Q,16,0)</f>
        <v>3245.4</v>
      </c>
      <c r="G56" s="24">
        <v>3245.4</v>
      </c>
      <c r="H56" s="27">
        <v>5228.42</v>
      </c>
      <c r="I56" s="27"/>
      <c r="J56" s="27">
        <v>4180</v>
      </c>
      <c r="K56" s="34">
        <f t="shared" si="17"/>
        <v>58.4172</v>
      </c>
      <c r="L56" s="35">
        <f t="shared" si="18"/>
        <v>519.264</v>
      </c>
      <c r="M56" s="24">
        <f t="shared" si="19"/>
        <v>22.7178</v>
      </c>
      <c r="N56" s="27">
        <f t="shared" si="20"/>
        <v>418.27</v>
      </c>
      <c r="O56" s="27">
        <f t="shared" si="21"/>
        <v>0</v>
      </c>
      <c r="P56" s="27">
        <f t="shared" si="22"/>
        <v>209</v>
      </c>
      <c r="Q56" s="27">
        <f t="shared" si="23"/>
        <v>1227.669</v>
      </c>
      <c r="R56" s="24">
        <f t="shared" si="24"/>
        <v>0</v>
      </c>
      <c r="S56" s="24">
        <f t="shared" si="25"/>
        <v>259.63</v>
      </c>
      <c r="T56" s="24">
        <f t="shared" si="26"/>
        <v>9.74</v>
      </c>
      <c r="U56" s="27">
        <f t="shared" si="27"/>
        <v>104.57</v>
      </c>
      <c r="V56" s="27">
        <f t="shared" si="28"/>
        <v>0</v>
      </c>
      <c r="W56" s="27">
        <f t="shared" si="29"/>
        <v>209</v>
      </c>
      <c r="X56" s="24">
        <f t="shared" si="30"/>
        <v>582.94</v>
      </c>
      <c r="Y56" s="24">
        <f t="shared" si="31"/>
        <v>1810.609</v>
      </c>
      <c r="Z56" s="24"/>
      <c r="AD56" s="127"/>
    </row>
    <row r="57" s="9" customFormat="1" ht="20" customHeight="1" spans="1:30">
      <c r="A57" s="23">
        <f t="shared" si="16"/>
        <v>54</v>
      </c>
      <c r="B57" s="39" t="s">
        <v>190</v>
      </c>
      <c r="C57" s="25" t="s">
        <v>191</v>
      </c>
      <c r="D57" s="24" t="s">
        <v>192</v>
      </c>
      <c r="E57" s="24">
        <v>3245.4</v>
      </c>
      <c r="F57" s="24">
        <f>VLOOKUP(C57,'[1]9月'!$B:$Q,16,0)</f>
        <v>3245.4</v>
      </c>
      <c r="G57" s="24">
        <v>3245.4</v>
      </c>
      <c r="H57" s="27">
        <v>5228.42</v>
      </c>
      <c r="I57" s="27"/>
      <c r="J57" s="27">
        <v>3180</v>
      </c>
      <c r="K57" s="34">
        <f t="shared" si="17"/>
        <v>58.4172</v>
      </c>
      <c r="L57" s="35">
        <f t="shared" si="18"/>
        <v>519.264</v>
      </c>
      <c r="M57" s="24">
        <f t="shared" si="19"/>
        <v>22.7178</v>
      </c>
      <c r="N57" s="27">
        <f t="shared" si="20"/>
        <v>418.27</v>
      </c>
      <c r="O57" s="27">
        <f t="shared" si="21"/>
        <v>0</v>
      </c>
      <c r="P57" s="27">
        <f t="shared" si="22"/>
        <v>159</v>
      </c>
      <c r="Q57" s="27">
        <f t="shared" si="23"/>
        <v>1177.669</v>
      </c>
      <c r="R57" s="24">
        <f t="shared" si="24"/>
        <v>0</v>
      </c>
      <c r="S57" s="24">
        <f t="shared" si="25"/>
        <v>259.63</v>
      </c>
      <c r="T57" s="24">
        <f t="shared" si="26"/>
        <v>9.74</v>
      </c>
      <c r="U57" s="27">
        <f t="shared" si="27"/>
        <v>104.57</v>
      </c>
      <c r="V57" s="27">
        <f t="shared" si="28"/>
        <v>0</v>
      </c>
      <c r="W57" s="27">
        <f t="shared" si="29"/>
        <v>159</v>
      </c>
      <c r="X57" s="24">
        <f t="shared" si="30"/>
        <v>532.94</v>
      </c>
      <c r="Y57" s="24">
        <f t="shared" si="31"/>
        <v>1710.609</v>
      </c>
      <c r="Z57" s="24"/>
      <c r="AD57" s="127"/>
    </row>
    <row r="58" s="9" customFormat="1" ht="20" customHeight="1" spans="1:30">
      <c r="A58" s="23">
        <f t="shared" si="16"/>
        <v>55</v>
      </c>
      <c r="B58" s="39" t="s">
        <v>190</v>
      </c>
      <c r="C58" s="25" t="s">
        <v>193</v>
      </c>
      <c r="D58" s="24" t="s">
        <v>194</v>
      </c>
      <c r="E58" s="24">
        <v>3245.4</v>
      </c>
      <c r="F58" s="24">
        <f>VLOOKUP(C58,'[1]9月'!$B:$Q,16,0)</f>
        <v>3245.4</v>
      </c>
      <c r="G58" s="24">
        <v>3245.4</v>
      </c>
      <c r="H58" s="27">
        <v>5228.42</v>
      </c>
      <c r="I58" s="27"/>
      <c r="J58" s="27">
        <v>2544</v>
      </c>
      <c r="K58" s="34">
        <f t="shared" si="17"/>
        <v>58.4172</v>
      </c>
      <c r="L58" s="35">
        <f t="shared" si="18"/>
        <v>519.264</v>
      </c>
      <c r="M58" s="24">
        <f t="shared" si="19"/>
        <v>22.7178</v>
      </c>
      <c r="N58" s="27">
        <f t="shared" si="20"/>
        <v>418.27</v>
      </c>
      <c r="O58" s="27">
        <f t="shared" si="21"/>
        <v>0</v>
      </c>
      <c r="P58" s="27">
        <f t="shared" si="22"/>
        <v>127.2</v>
      </c>
      <c r="Q58" s="27">
        <f t="shared" si="23"/>
        <v>1145.869</v>
      </c>
      <c r="R58" s="24">
        <f t="shared" si="24"/>
        <v>0</v>
      </c>
      <c r="S58" s="24">
        <f t="shared" si="25"/>
        <v>259.63</v>
      </c>
      <c r="T58" s="24">
        <f t="shared" si="26"/>
        <v>9.74</v>
      </c>
      <c r="U58" s="27">
        <f t="shared" si="27"/>
        <v>104.57</v>
      </c>
      <c r="V58" s="27">
        <f t="shared" si="28"/>
        <v>0</v>
      </c>
      <c r="W58" s="27">
        <f t="shared" si="29"/>
        <v>127.2</v>
      </c>
      <c r="X58" s="24">
        <f t="shared" si="30"/>
        <v>501.14</v>
      </c>
      <c r="Y58" s="24">
        <f t="shared" si="31"/>
        <v>1647.009</v>
      </c>
      <c r="Z58" s="24"/>
      <c r="AD58" s="127"/>
    </row>
    <row r="59" s="9" customFormat="1" ht="20" customHeight="1" spans="1:30">
      <c r="A59" s="23">
        <f t="shared" si="16"/>
        <v>56</v>
      </c>
      <c r="B59" s="39" t="s">
        <v>190</v>
      </c>
      <c r="C59" s="25" t="s">
        <v>195</v>
      </c>
      <c r="D59" s="24" t="s">
        <v>196</v>
      </c>
      <c r="E59" s="24">
        <v>3245.4</v>
      </c>
      <c r="F59" s="24">
        <f>VLOOKUP(C59,'[1]9月'!$B:$Q,16,0)</f>
        <v>3245.4</v>
      </c>
      <c r="G59" s="24">
        <v>3245.4</v>
      </c>
      <c r="H59" s="27">
        <v>5228.42</v>
      </c>
      <c r="I59" s="27"/>
      <c r="J59" s="27">
        <v>3180</v>
      </c>
      <c r="K59" s="34">
        <f t="shared" si="17"/>
        <v>58.4172</v>
      </c>
      <c r="L59" s="35">
        <f t="shared" si="18"/>
        <v>519.264</v>
      </c>
      <c r="M59" s="24">
        <f t="shared" si="19"/>
        <v>22.7178</v>
      </c>
      <c r="N59" s="27">
        <f t="shared" si="20"/>
        <v>418.27</v>
      </c>
      <c r="O59" s="27">
        <f t="shared" si="21"/>
        <v>0</v>
      </c>
      <c r="P59" s="27">
        <f t="shared" si="22"/>
        <v>159</v>
      </c>
      <c r="Q59" s="27">
        <f t="shared" si="23"/>
        <v>1177.669</v>
      </c>
      <c r="R59" s="24">
        <f t="shared" si="24"/>
        <v>0</v>
      </c>
      <c r="S59" s="24">
        <f t="shared" si="25"/>
        <v>259.63</v>
      </c>
      <c r="T59" s="24">
        <f t="shared" si="26"/>
        <v>9.74</v>
      </c>
      <c r="U59" s="27">
        <f t="shared" si="27"/>
        <v>104.57</v>
      </c>
      <c r="V59" s="27">
        <f t="shared" si="28"/>
        <v>0</v>
      </c>
      <c r="W59" s="27">
        <f t="shared" si="29"/>
        <v>159</v>
      </c>
      <c r="X59" s="24">
        <f t="shared" si="30"/>
        <v>532.94</v>
      </c>
      <c r="Y59" s="24">
        <f t="shared" si="31"/>
        <v>1710.609</v>
      </c>
      <c r="Z59" s="24"/>
      <c r="AD59" s="127"/>
    </row>
    <row r="60" s="9" customFormat="1" ht="20" customHeight="1" spans="1:30">
      <c r="A60" s="23">
        <f t="shared" si="16"/>
        <v>57</v>
      </c>
      <c r="B60" s="39" t="s">
        <v>190</v>
      </c>
      <c r="C60" s="25" t="s">
        <v>197</v>
      </c>
      <c r="D60" s="24" t="s">
        <v>198</v>
      </c>
      <c r="E60" s="24">
        <v>3245.4</v>
      </c>
      <c r="F60" s="24">
        <f>VLOOKUP(C60,'[1]9月'!$B:$Q,16,0)</f>
        <v>3245.4</v>
      </c>
      <c r="G60" s="24">
        <v>3245.4</v>
      </c>
      <c r="H60" s="27">
        <v>5228.42</v>
      </c>
      <c r="I60" s="27"/>
      <c r="J60" s="27">
        <v>3180</v>
      </c>
      <c r="K60" s="34">
        <f t="shared" si="17"/>
        <v>58.4172</v>
      </c>
      <c r="L60" s="35">
        <f t="shared" si="18"/>
        <v>519.264</v>
      </c>
      <c r="M60" s="24">
        <f t="shared" si="19"/>
        <v>22.7178</v>
      </c>
      <c r="N60" s="27">
        <f t="shared" si="20"/>
        <v>418.27</v>
      </c>
      <c r="O60" s="27">
        <f t="shared" si="21"/>
        <v>0</v>
      </c>
      <c r="P60" s="27">
        <f t="shared" si="22"/>
        <v>159</v>
      </c>
      <c r="Q60" s="27">
        <f t="shared" si="23"/>
        <v>1177.669</v>
      </c>
      <c r="R60" s="24">
        <f t="shared" si="24"/>
        <v>0</v>
      </c>
      <c r="S60" s="24">
        <f t="shared" si="25"/>
        <v>259.63</v>
      </c>
      <c r="T60" s="24">
        <f t="shared" si="26"/>
        <v>9.74</v>
      </c>
      <c r="U60" s="27">
        <f t="shared" si="27"/>
        <v>104.57</v>
      </c>
      <c r="V60" s="27">
        <f t="shared" si="28"/>
        <v>0</v>
      </c>
      <c r="W60" s="27">
        <f t="shared" si="29"/>
        <v>159</v>
      </c>
      <c r="X60" s="24">
        <f t="shared" si="30"/>
        <v>532.94</v>
      </c>
      <c r="Y60" s="24">
        <f t="shared" si="31"/>
        <v>1710.609</v>
      </c>
      <c r="Z60" s="24"/>
      <c r="AD60" s="127"/>
    </row>
    <row r="61" s="9" customFormat="1" ht="20" customHeight="1" spans="1:30">
      <c r="A61" s="23">
        <f t="shared" si="16"/>
        <v>58</v>
      </c>
      <c r="B61" s="39" t="s">
        <v>190</v>
      </c>
      <c r="C61" s="25" t="s">
        <v>199</v>
      </c>
      <c r="D61" s="24" t="s">
        <v>200</v>
      </c>
      <c r="E61" s="24">
        <v>3245.4</v>
      </c>
      <c r="F61" s="24">
        <f>VLOOKUP(C61,'[1]9月'!$B:$Q,16,0)</f>
        <v>3245.4</v>
      </c>
      <c r="G61" s="24">
        <v>3245.4</v>
      </c>
      <c r="H61" s="27">
        <v>5228.42</v>
      </c>
      <c r="I61" s="27"/>
      <c r="J61" s="27">
        <v>3180</v>
      </c>
      <c r="K61" s="34">
        <f t="shared" si="17"/>
        <v>58.4172</v>
      </c>
      <c r="L61" s="35">
        <f t="shared" si="18"/>
        <v>519.264</v>
      </c>
      <c r="M61" s="24">
        <f t="shared" si="19"/>
        <v>22.7178</v>
      </c>
      <c r="N61" s="27">
        <f t="shared" si="20"/>
        <v>418.27</v>
      </c>
      <c r="O61" s="27">
        <f t="shared" si="21"/>
        <v>0</v>
      </c>
      <c r="P61" s="27">
        <f t="shared" si="22"/>
        <v>159</v>
      </c>
      <c r="Q61" s="27">
        <f t="shared" si="23"/>
        <v>1177.669</v>
      </c>
      <c r="R61" s="24">
        <f t="shared" si="24"/>
        <v>0</v>
      </c>
      <c r="S61" s="24">
        <f t="shared" si="25"/>
        <v>259.63</v>
      </c>
      <c r="T61" s="24">
        <f t="shared" si="26"/>
        <v>9.74</v>
      </c>
      <c r="U61" s="27">
        <f t="shared" si="27"/>
        <v>104.57</v>
      </c>
      <c r="V61" s="27">
        <f t="shared" si="28"/>
        <v>0</v>
      </c>
      <c r="W61" s="27">
        <f t="shared" si="29"/>
        <v>159</v>
      </c>
      <c r="X61" s="24">
        <f t="shared" si="30"/>
        <v>532.94</v>
      </c>
      <c r="Y61" s="24">
        <f t="shared" si="31"/>
        <v>1710.609</v>
      </c>
      <c r="Z61" s="24"/>
      <c r="AD61" s="127"/>
    </row>
    <row r="62" s="9" customFormat="1" ht="20" customHeight="1" spans="1:30">
      <c r="A62" s="23">
        <f t="shared" si="16"/>
        <v>59</v>
      </c>
      <c r="B62" s="39" t="s">
        <v>185</v>
      </c>
      <c r="C62" s="25" t="s">
        <v>201</v>
      </c>
      <c r="D62" s="24" t="s">
        <v>202</v>
      </c>
      <c r="E62" s="24">
        <v>3820</v>
      </c>
      <c r="F62" s="24">
        <f>VLOOKUP(C62,'[1]9月'!$B:$Q,16,0)</f>
        <v>3820</v>
      </c>
      <c r="G62" s="24">
        <v>3820</v>
      </c>
      <c r="H62" s="27">
        <v>5228.42</v>
      </c>
      <c r="I62" s="27"/>
      <c r="J62" s="27">
        <v>4180</v>
      </c>
      <c r="K62" s="34">
        <f t="shared" si="17"/>
        <v>68.76</v>
      </c>
      <c r="L62" s="35">
        <f t="shared" si="18"/>
        <v>611.2</v>
      </c>
      <c r="M62" s="24">
        <f t="shared" si="19"/>
        <v>26.74</v>
      </c>
      <c r="N62" s="27">
        <f t="shared" si="20"/>
        <v>418.27</v>
      </c>
      <c r="O62" s="27">
        <f t="shared" si="21"/>
        <v>0</v>
      </c>
      <c r="P62" s="27">
        <f t="shared" si="22"/>
        <v>209</v>
      </c>
      <c r="Q62" s="27">
        <f t="shared" si="23"/>
        <v>1333.97</v>
      </c>
      <c r="R62" s="24">
        <f t="shared" si="24"/>
        <v>0</v>
      </c>
      <c r="S62" s="24">
        <f t="shared" si="25"/>
        <v>305.6</v>
      </c>
      <c r="T62" s="24">
        <f t="shared" si="26"/>
        <v>11.46</v>
      </c>
      <c r="U62" s="27">
        <f t="shared" si="27"/>
        <v>104.57</v>
      </c>
      <c r="V62" s="27">
        <f t="shared" si="28"/>
        <v>0</v>
      </c>
      <c r="W62" s="27">
        <f t="shared" si="29"/>
        <v>209</v>
      </c>
      <c r="X62" s="24">
        <f t="shared" si="30"/>
        <v>630.63</v>
      </c>
      <c r="Y62" s="24">
        <f t="shared" si="31"/>
        <v>1964.6</v>
      </c>
      <c r="Z62" s="24"/>
      <c r="AD62" s="127"/>
    </row>
    <row r="63" s="9" customFormat="1" ht="20" customHeight="1" spans="1:30">
      <c r="A63" s="23">
        <f t="shared" si="16"/>
        <v>60</v>
      </c>
      <c r="B63" s="39" t="s">
        <v>185</v>
      </c>
      <c r="C63" s="25" t="s">
        <v>203</v>
      </c>
      <c r="D63" s="24" t="s">
        <v>204</v>
      </c>
      <c r="E63" s="24">
        <v>3245.4</v>
      </c>
      <c r="F63" s="24">
        <f>VLOOKUP(C63,'[1]9月'!$B:$Q,16,0)</f>
        <v>3245.4</v>
      </c>
      <c r="G63" s="24">
        <v>3245.4</v>
      </c>
      <c r="H63" s="27">
        <v>5228.42</v>
      </c>
      <c r="I63" s="27"/>
      <c r="J63" s="27">
        <v>3180</v>
      </c>
      <c r="K63" s="34">
        <f t="shared" si="17"/>
        <v>58.4172</v>
      </c>
      <c r="L63" s="35">
        <f t="shared" si="18"/>
        <v>519.264</v>
      </c>
      <c r="M63" s="24">
        <f t="shared" si="19"/>
        <v>22.7178</v>
      </c>
      <c r="N63" s="27">
        <f t="shared" si="20"/>
        <v>418.27</v>
      </c>
      <c r="O63" s="27">
        <f t="shared" si="21"/>
        <v>0</v>
      </c>
      <c r="P63" s="27">
        <f t="shared" si="22"/>
        <v>159</v>
      </c>
      <c r="Q63" s="27">
        <f t="shared" si="23"/>
        <v>1177.669</v>
      </c>
      <c r="R63" s="24">
        <f t="shared" si="24"/>
        <v>0</v>
      </c>
      <c r="S63" s="24">
        <f t="shared" si="25"/>
        <v>259.63</v>
      </c>
      <c r="T63" s="24">
        <f t="shared" si="26"/>
        <v>9.74</v>
      </c>
      <c r="U63" s="27">
        <f t="shared" si="27"/>
        <v>104.57</v>
      </c>
      <c r="V63" s="27">
        <f t="shared" si="28"/>
        <v>0</v>
      </c>
      <c r="W63" s="27">
        <f t="shared" si="29"/>
        <v>159</v>
      </c>
      <c r="X63" s="24">
        <f t="shared" si="30"/>
        <v>532.94</v>
      </c>
      <c r="Y63" s="24">
        <f t="shared" si="31"/>
        <v>1710.609</v>
      </c>
      <c r="Z63" s="24"/>
      <c r="AD63" s="127"/>
    </row>
    <row r="64" s="9" customFormat="1" ht="20" customHeight="1" spans="1:30">
      <c r="A64" s="23">
        <f t="shared" si="16"/>
        <v>61</v>
      </c>
      <c r="B64" s="39" t="s">
        <v>185</v>
      </c>
      <c r="C64" s="25" t="s">
        <v>205</v>
      </c>
      <c r="D64" s="24" t="s">
        <v>206</v>
      </c>
      <c r="E64" s="24">
        <v>3245.4</v>
      </c>
      <c r="F64" s="24">
        <f>VLOOKUP(C64,'[1]9月'!$B:$Q,16,0)</f>
        <v>3245.4</v>
      </c>
      <c r="G64" s="24">
        <v>3245.4</v>
      </c>
      <c r="H64" s="27">
        <v>5228.42</v>
      </c>
      <c r="I64" s="27"/>
      <c r="J64" s="27">
        <v>3180</v>
      </c>
      <c r="K64" s="34">
        <f t="shared" si="17"/>
        <v>58.4172</v>
      </c>
      <c r="L64" s="35">
        <f t="shared" si="18"/>
        <v>519.264</v>
      </c>
      <c r="M64" s="24">
        <f t="shared" si="19"/>
        <v>22.7178</v>
      </c>
      <c r="N64" s="27">
        <f t="shared" si="20"/>
        <v>418.27</v>
      </c>
      <c r="O64" s="27">
        <f t="shared" si="21"/>
        <v>0</v>
      </c>
      <c r="P64" s="27">
        <f t="shared" si="22"/>
        <v>159</v>
      </c>
      <c r="Q64" s="27">
        <f t="shared" si="23"/>
        <v>1177.669</v>
      </c>
      <c r="R64" s="24">
        <f t="shared" si="24"/>
        <v>0</v>
      </c>
      <c r="S64" s="24">
        <f t="shared" si="25"/>
        <v>259.63</v>
      </c>
      <c r="T64" s="24">
        <f t="shared" si="26"/>
        <v>9.74</v>
      </c>
      <c r="U64" s="27">
        <f t="shared" si="27"/>
        <v>104.57</v>
      </c>
      <c r="V64" s="27">
        <f t="shared" si="28"/>
        <v>0</v>
      </c>
      <c r="W64" s="27">
        <f t="shared" si="29"/>
        <v>159</v>
      </c>
      <c r="X64" s="24">
        <f t="shared" si="30"/>
        <v>532.94</v>
      </c>
      <c r="Y64" s="24">
        <f t="shared" si="31"/>
        <v>1710.609</v>
      </c>
      <c r="Z64" s="24"/>
      <c r="AD64" s="127"/>
    </row>
    <row r="65" s="9" customFormat="1" ht="20" customHeight="1" spans="1:30">
      <c r="A65" s="23">
        <f t="shared" si="16"/>
        <v>62</v>
      </c>
      <c r="B65" s="39" t="s">
        <v>137</v>
      </c>
      <c r="C65" s="25" t="s">
        <v>209</v>
      </c>
      <c r="D65" s="24" t="s">
        <v>210</v>
      </c>
      <c r="E65" s="24">
        <v>3820</v>
      </c>
      <c r="F65" s="24">
        <f>VLOOKUP(C65,'[1]9月'!$B:$Q,16,0)</f>
        <v>3820</v>
      </c>
      <c r="G65" s="24">
        <v>3820</v>
      </c>
      <c r="H65" s="27">
        <v>5228.42</v>
      </c>
      <c r="I65" s="27"/>
      <c r="J65" s="27">
        <v>3180</v>
      </c>
      <c r="K65" s="34">
        <f t="shared" si="17"/>
        <v>68.76</v>
      </c>
      <c r="L65" s="35">
        <f t="shared" si="18"/>
        <v>611.2</v>
      </c>
      <c r="M65" s="24">
        <f t="shared" si="19"/>
        <v>26.74</v>
      </c>
      <c r="N65" s="27">
        <f t="shared" si="20"/>
        <v>418.27</v>
      </c>
      <c r="O65" s="27">
        <f t="shared" si="21"/>
        <v>0</v>
      </c>
      <c r="P65" s="27">
        <f t="shared" si="22"/>
        <v>159</v>
      </c>
      <c r="Q65" s="27">
        <f t="shared" si="23"/>
        <v>1283.97</v>
      </c>
      <c r="R65" s="24">
        <f t="shared" si="24"/>
        <v>0</v>
      </c>
      <c r="S65" s="24">
        <f t="shared" si="25"/>
        <v>305.6</v>
      </c>
      <c r="T65" s="24">
        <f t="shared" si="26"/>
        <v>11.46</v>
      </c>
      <c r="U65" s="27">
        <f t="shared" si="27"/>
        <v>104.57</v>
      </c>
      <c r="V65" s="27">
        <f t="shared" si="28"/>
        <v>0</v>
      </c>
      <c r="W65" s="27">
        <f t="shared" si="29"/>
        <v>159</v>
      </c>
      <c r="X65" s="24">
        <f t="shared" si="30"/>
        <v>580.63</v>
      </c>
      <c r="Y65" s="24">
        <f t="shared" si="31"/>
        <v>1864.6</v>
      </c>
      <c r="Z65" s="24"/>
      <c r="AD65" s="127"/>
    </row>
    <row r="66" s="9" customFormat="1" ht="20" customHeight="1" spans="1:30">
      <c r="A66" s="23">
        <f t="shared" si="16"/>
        <v>63</v>
      </c>
      <c r="B66" s="39" t="s">
        <v>211</v>
      </c>
      <c r="C66" s="25" t="s">
        <v>212</v>
      </c>
      <c r="D66" s="24" t="s">
        <v>213</v>
      </c>
      <c r="E66" s="24">
        <v>3245.4</v>
      </c>
      <c r="F66" s="24">
        <f>VLOOKUP(C66,'[1]9月'!$B:$Q,16,0)</f>
        <v>3245.4</v>
      </c>
      <c r="G66" s="24">
        <v>3245.4</v>
      </c>
      <c r="H66" s="27">
        <v>5228.42</v>
      </c>
      <c r="I66" s="27"/>
      <c r="J66" s="27">
        <v>3180</v>
      </c>
      <c r="K66" s="34">
        <f t="shared" si="17"/>
        <v>58.4172</v>
      </c>
      <c r="L66" s="35">
        <f t="shared" si="18"/>
        <v>519.264</v>
      </c>
      <c r="M66" s="24">
        <f t="shared" si="19"/>
        <v>22.7178</v>
      </c>
      <c r="N66" s="27">
        <f t="shared" si="20"/>
        <v>418.27</v>
      </c>
      <c r="O66" s="27">
        <f t="shared" si="21"/>
        <v>0</v>
      </c>
      <c r="P66" s="27">
        <f t="shared" si="22"/>
        <v>159</v>
      </c>
      <c r="Q66" s="27">
        <f t="shared" si="23"/>
        <v>1177.669</v>
      </c>
      <c r="R66" s="24">
        <f t="shared" si="24"/>
        <v>0</v>
      </c>
      <c r="S66" s="24">
        <f t="shared" si="25"/>
        <v>259.63</v>
      </c>
      <c r="T66" s="24">
        <f t="shared" si="26"/>
        <v>9.74</v>
      </c>
      <c r="U66" s="27">
        <f t="shared" si="27"/>
        <v>104.57</v>
      </c>
      <c r="V66" s="27">
        <f t="shared" si="28"/>
        <v>0</v>
      </c>
      <c r="W66" s="27">
        <f t="shared" si="29"/>
        <v>159</v>
      </c>
      <c r="X66" s="24">
        <f t="shared" si="30"/>
        <v>532.94</v>
      </c>
      <c r="Y66" s="24">
        <f t="shared" si="31"/>
        <v>1710.609</v>
      </c>
      <c r="Z66" s="24"/>
      <c r="AD66" s="127"/>
    </row>
    <row r="67" s="9" customFormat="1" ht="20" customHeight="1" spans="1:30">
      <c r="A67" s="23">
        <f t="shared" ref="A67:A130" si="32">ROW()-3</f>
        <v>64</v>
      </c>
      <c r="B67" s="39" t="s">
        <v>137</v>
      </c>
      <c r="C67" s="25" t="s">
        <v>214</v>
      </c>
      <c r="D67" s="24" t="s">
        <v>215</v>
      </c>
      <c r="E67" s="24">
        <v>3245.4</v>
      </c>
      <c r="F67" s="24">
        <f>VLOOKUP(C67,'[1]9月'!$B:$Q,16,0)</f>
        <v>3245.4</v>
      </c>
      <c r="G67" s="24">
        <v>3245.4</v>
      </c>
      <c r="H67" s="27">
        <v>5228.42</v>
      </c>
      <c r="I67" s="27"/>
      <c r="J67" s="27">
        <v>1790</v>
      </c>
      <c r="K67" s="34">
        <f t="shared" ref="K67:K130" si="33">E67*0.018</f>
        <v>58.4172</v>
      </c>
      <c r="L67" s="35">
        <f t="shared" ref="L67:L130" si="34">F67*0.16</f>
        <v>519.264</v>
      </c>
      <c r="M67" s="24">
        <f t="shared" ref="M67:M130" si="35">G67*0.007</f>
        <v>22.7178</v>
      </c>
      <c r="N67" s="27">
        <f t="shared" ref="N67:N130" si="36">ROUND(H67*0.08,2)</f>
        <v>418.27</v>
      </c>
      <c r="O67" s="27">
        <f t="shared" ref="O67:O130" si="37">I67*50%</f>
        <v>0</v>
      </c>
      <c r="P67" s="27">
        <f t="shared" ref="P67:P130" si="38">J67*5%</f>
        <v>89.5</v>
      </c>
      <c r="Q67" s="27">
        <f t="shared" si="23"/>
        <v>1108.169</v>
      </c>
      <c r="R67" s="24">
        <f t="shared" ref="R67:R130" si="39">E67*0</f>
        <v>0</v>
      </c>
      <c r="S67" s="24">
        <f t="shared" ref="S67:S130" si="40">ROUND(F67*0.08,2)</f>
        <v>259.63</v>
      </c>
      <c r="T67" s="24">
        <f t="shared" ref="T67:T130" si="41">ROUND(G67*0.003,2)</f>
        <v>9.74</v>
      </c>
      <c r="U67" s="27">
        <f t="shared" ref="U67:U130" si="42">ROUND(H67*0.02,2)</f>
        <v>104.57</v>
      </c>
      <c r="V67" s="27">
        <f t="shared" ref="V67:V130" si="43">I67*50%</f>
        <v>0</v>
      </c>
      <c r="W67" s="27">
        <f t="shared" ref="W67:W130" si="44">J67*5%</f>
        <v>89.5</v>
      </c>
      <c r="X67" s="24">
        <f t="shared" si="30"/>
        <v>463.44</v>
      </c>
      <c r="Y67" s="24">
        <f t="shared" ref="Y67:Y130" si="45">Q67+X67</f>
        <v>1571.609</v>
      </c>
      <c r="Z67" s="24"/>
      <c r="AD67" s="127"/>
    </row>
    <row r="68" s="9" customFormat="1" ht="20" customHeight="1" spans="1:30">
      <c r="A68" s="23">
        <f t="shared" si="32"/>
        <v>65</v>
      </c>
      <c r="B68" s="39" t="s">
        <v>140</v>
      </c>
      <c r="C68" s="25" t="s">
        <v>216</v>
      </c>
      <c r="D68" s="24" t="s">
        <v>217</v>
      </c>
      <c r="E68" s="24">
        <v>3245.4</v>
      </c>
      <c r="F68" s="24">
        <f>VLOOKUP(C68,'[1]9月'!$B:$Q,16,0)</f>
        <v>3245.4</v>
      </c>
      <c r="G68" s="24">
        <v>3245.4</v>
      </c>
      <c r="H68" s="27">
        <v>5228.42</v>
      </c>
      <c r="I68" s="27"/>
      <c r="J68" s="27">
        <v>3180</v>
      </c>
      <c r="K68" s="34">
        <f t="shared" si="33"/>
        <v>58.4172</v>
      </c>
      <c r="L68" s="35">
        <f t="shared" si="34"/>
        <v>519.264</v>
      </c>
      <c r="M68" s="24">
        <f t="shared" si="35"/>
        <v>22.7178</v>
      </c>
      <c r="N68" s="27">
        <f t="shared" si="36"/>
        <v>418.27</v>
      </c>
      <c r="O68" s="27">
        <f t="shared" si="37"/>
        <v>0</v>
      </c>
      <c r="P68" s="27">
        <f t="shared" si="38"/>
        <v>159</v>
      </c>
      <c r="Q68" s="27">
        <f t="shared" ref="Q68:Q131" si="46">SUM(K68:P68)</f>
        <v>1177.669</v>
      </c>
      <c r="R68" s="24">
        <f t="shared" si="39"/>
        <v>0</v>
      </c>
      <c r="S68" s="24">
        <f t="shared" si="40"/>
        <v>259.63</v>
      </c>
      <c r="T68" s="24">
        <f t="shared" si="41"/>
        <v>9.74</v>
      </c>
      <c r="U68" s="27">
        <f t="shared" si="42"/>
        <v>104.57</v>
      </c>
      <c r="V68" s="27">
        <f t="shared" si="43"/>
        <v>0</v>
      </c>
      <c r="W68" s="27">
        <f t="shared" si="44"/>
        <v>159</v>
      </c>
      <c r="X68" s="24">
        <f t="shared" ref="X68:X131" si="47">SUM(R68:W68)</f>
        <v>532.94</v>
      </c>
      <c r="Y68" s="24">
        <f t="shared" si="45"/>
        <v>1710.609</v>
      </c>
      <c r="Z68" s="24"/>
      <c r="AD68" s="127"/>
    </row>
    <row r="69" s="9" customFormat="1" ht="20" customHeight="1" spans="1:30">
      <c r="A69" s="23">
        <f t="shared" si="32"/>
        <v>66</v>
      </c>
      <c r="B69" s="39" t="s">
        <v>140</v>
      </c>
      <c r="C69" s="25" t="s">
        <v>218</v>
      </c>
      <c r="D69" s="24" t="s">
        <v>219</v>
      </c>
      <c r="E69" s="24">
        <v>3245.4</v>
      </c>
      <c r="F69" s="24">
        <f>VLOOKUP(C69,'[1]9月'!$B:$Q,16,0)</f>
        <v>3245.4</v>
      </c>
      <c r="G69" s="24">
        <v>3245.4</v>
      </c>
      <c r="H69" s="27">
        <v>5228.42</v>
      </c>
      <c r="I69" s="27"/>
      <c r="J69" s="27">
        <v>3180</v>
      </c>
      <c r="K69" s="34">
        <f t="shared" si="33"/>
        <v>58.4172</v>
      </c>
      <c r="L69" s="35">
        <f t="shared" si="34"/>
        <v>519.264</v>
      </c>
      <c r="M69" s="24">
        <f t="shared" si="35"/>
        <v>22.7178</v>
      </c>
      <c r="N69" s="27">
        <f t="shared" si="36"/>
        <v>418.27</v>
      </c>
      <c r="O69" s="27">
        <f t="shared" si="37"/>
        <v>0</v>
      </c>
      <c r="P69" s="27">
        <f t="shared" si="38"/>
        <v>159</v>
      </c>
      <c r="Q69" s="27">
        <f t="shared" si="46"/>
        <v>1177.669</v>
      </c>
      <c r="R69" s="24">
        <f t="shared" si="39"/>
        <v>0</v>
      </c>
      <c r="S69" s="24">
        <f t="shared" si="40"/>
        <v>259.63</v>
      </c>
      <c r="T69" s="24">
        <f t="shared" si="41"/>
        <v>9.74</v>
      </c>
      <c r="U69" s="27">
        <f t="shared" si="42"/>
        <v>104.57</v>
      </c>
      <c r="V69" s="27">
        <f t="shared" si="43"/>
        <v>0</v>
      </c>
      <c r="W69" s="27">
        <f t="shared" si="44"/>
        <v>159</v>
      </c>
      <c r="X69" s="24">
        <f t="shared" si="47"/>
        <v>532.94</v>
      </c>
      <c r="Y69" s="24">
        <f t="shared" si="45"/>
        <v>1710.609</v>
      </c>
      <c r="Z69" s="24"/>
      <c r="AD69" s="127"/>
    </row>
    <row r="70" s="9" customFormat="1" ht="20" customHeight="1" spans="1:30">
      <c r="A70" s="23">
        <f t="shared" si="32"/>
        <v>67</v>
      </c>
      <c r="B70" s="39" t="s">
        <v>140</v>
      </c>
      <c r="C70" s="25" t="s">
        <v>220</v>
      </c>
      <c r="D70" s="24" t="s">
        <v>221</v>
      </c>
      <c r="E70" s="24">
        <v>3245.4</v>
      </c>
      <c r="F70" s="24">
        <f>VLOOKUP(C70,'[1]9月'!$B:$Q,16,0)</f>
        <v>3245.4</v>
      </c>
      <c r="G70" s="24">
        <v>3245.4</v>
      </c>
      <c r="H70" s="27">
        <v>5228.42</v>
      </c>
      <c r="I70" s="27"/>
      <c r="J70" s="27">
        <v>3180</v>
      </c>
      <c r="K70" s="34">
        <f t="shared" si="33"/>
        <v>58.4172</v>
      </c>
      <c r="L70" s="35">
        <f t="shared" si="34"/>
        <v>519.264</v>
      </c>
      <c r="M70" s="24">
        <f t="shared" si="35"/>
        <v>22.7178</v>
      </c>
      <c r="N70" s="27">
        <f t="shared" si="36"/>
        <v>418.27</v>
      </c>
      <c r="O70" s="27">
        <f t="shared" si="37"/>
        <v>0</v>
      </c>
      <c r="P70" s="27">
        <f t="shared" si="38"/>
        <v>159</v>
      </c>
      <c r="Q70" s="27">
        <f t="shared" si="46"/>
        <v>1177.669</v>
      </c>
      <c r="R70" s="24">
        <f t="shared" si="39"/>
        <v>0</v>
      </c>
      <c r="S70" s="24">
        <f t="shared" si="40"/>
        <v>259.63</v>
      </c>
      <c r="T70" s="24">
        <f t="shared" si="41"/>
        <v>9.74</v>
      </c>
      <c r="U70" s="27">
        <f t="shared" si="42"/>
        <v>104.57</v>
      </c>
      <c r="V70" s="27">
        <f t="shared" si="43"/>
        <v>0</v>
      </c>
      <c r="W70" s="27">
        <f t="shared" si="44"/>
        <v>159</v>
      </c>
      <c r="X70" s="24">
        <f t="shared" si="47"/>
        <v>532.94</v>
      </c>
      <c r="Y70" s="24">
        <f t="shared" si="45"/>
        <v>1710.609</v>
      </c>
      <c r="Z70" s="24"/>
      <c r="AD70" s="127"/>
    </row>
    <row r="71" s="9" customFormat="1" ht="20" customHeight="1" spans="1:30">
      <c r="A71" s="23">
        <f t="shared" si="32"/>
        <v>68</v>
      </c>
      <c r="B71" s="39" t="s">
        <v>137</v>
      </c>
      <c r="C71" s="25" t="s">
        <v>224</v>
      </c>
      <c r="D71" s="24" t="s">
        <v>225</v>
      </c>
      <c r="E71" s="24">
        <v>3245.4</v>
      </c>
      <c r="F71" s="24">
        <f>VLOOKUP(C71,'[1]9月'!$B:$Q,16,0)</f>
        <v>3245.4</v>
      </c>
      <c r="G71" s="24">
        <v>3245.4</v>
      </c>
      <c r="H71" s="27">
        <v>5228.42</v>
      </c>
      <c r="I71" s="27"/>
      <c r="J71" s="27">
        <v>3180</v>
      </c>
      <c r="K71" s="34">
        <f t="shared" si="33"/>
        <v>58.4172</v>
      </c>
      <c r="L71" s="35">
        <f t="shared" si="34"/>
        <v>519.264</v>
      </c>
      <c r="M71" s="24">
        <f t="shared" si="35"/>
        <v>22.7178</v>
      </c>
      <c r="N71" s="27">
        <f t="shared" si="36"/>
        <v>418.27</v>
      </c>
      <c r="O71" s="27">
        <f t="shared" si="37"/>
        <v>0</v>
      </c>
      <c r="P71" s="27">
        <f t="shared" si="38"/>
        <v>159</v>
      </c>
      <c r="Q71" s="27">
        <f t="shared" si="46"/>
        <v>1177.669</v>
      </c>
      <c r="R71" s="24">
        <f t="shared" si="39"/>
        <v>0</v>
      </c>
      <c r="S71" s="24">
        <f t="shared" si="40"/>
        <v>259.63</v>
      </c>
      <c r="T71" s="24">
        <f t="shared" si="41"/>
        <v>9.74</v>
      </c>
      <c r="U71" s="27">
        <f t="shared" si="42"/>
        <v>104.57</v>
      </c>
      <c r="V71" s="27">
        <f t="shared" si="43"/>
        <v>0</v>
      </c>
      <c r="W71" s="27">
        <f t="shared" si="44"/>
        <v>159</v>
      </c>
      <c r="X71" s="24">
        <f t="shared" si="47"/>
        <v>532.94</v>
      </c>
      <c r="Y71" s="24">
        <f t="shared" si="45"/>
        <v>1710.609</v>
      </c>
      <c r="Z71" s="24"/>
      <c r="AD71" s="127"/>
    </row>
    <row r="72" s="9" customFormat="1" ht="20" customHeight="1" spans="1:30">
      <c r="A72" s="23">
        <f t="shared" si="32"/>
        <v>69</v>
      </c>
      <c r="B72" s="39" t="s">
        <v>71</v>
      </c>
      <c r="C72" s="25" t="s">
        <v>226</v>
      </c>
      <c r="D72" s="24" t="s">
        <v>227</v>
      </c>
      <c r="E72" s="24">
        <v>3245.4</v>
      </c>
      <c r="F72" s="24">
        <f>VLOOKUP(C72,'[1]9月'!$B:$Q,16,0)</f>
        <v>3245.4</v>
      </c>
      <c r="G72" s="24">
        <v>3245.4</v>
      </c>
      <c r="H72" s="27">
        <v>5228.42</v>
      </c>
      <c r="I72" s="27"/>
      <c r="J72" s="27">
        <v>4180</v>
      </c>
      <c r="K72" s="34">
        <f t="shared" si="33"/>
        <v>58.4172</v>
      </c>
      <c r="L72" s="35">
        <f t="shared" si="34"/>
        <v>519.264</v>
      </c>
      <c r="M72" s="24">
        <f t="shared" si="35"/>
        <v>22.7178</v>
      </c>
      <c r="N72" s="27">
        <f t="shared" si="36"/>
        <v>418.27</v>
      </c>
      <c r="O72" s="27">
        <f t="shared" si="37"/>
        <v>0</v>
      </c>
      <c r="P72" s="27">
        <f t="shared" si="38"/>
        <v>209</v>
      </c>
      <c r="Q72" s="27">
        <f t="shared" si="46"/>
        <v>1227.669</v>
      </c>
      <c r="R72" s="24">
        <f t="shared" si="39"/>
        <v>0</v>
      </c>
      <c r="S72" s="24">
        <f t="shared" si="40"/>
        <v>259.63</v>
      </c>
      <c r="T72" s="24">
        <f t="shared" si="41"/>
        <v>9.74</v>
      </c>
      <c r="U72" s="27">
        <f t="shared" si="42"/>
        <v>104.57</v>
      </c>
      <c r="V72" s="27">
        <f t="shared" si="43"/>
        <v>0</v>
      </c>
      <c r="W72" s="27">
        <f t="shared" si="44"/>
        <v>209</v>
      </c>
      <c r="X72" s="24">
        <f t="shared" si="47"/>
        <v>582.94</v>
      </c>
      <c r="Y72" s="24">
        <f t="shared" si="45"/>
        <v>1810.609</v>
      </c>
      <c r="Z72" s="24"/>
      <c r="AD72" s="127"/>
    </row>
    <row r="73" s="9" customFormat="1" ht="20" customHeight="1" spans="1:30">
      <c r="A73" s="23">
        <f t="shared" si="32"/>
        <v>70</v>
      </c>
      <c r="B73" s="39" t="s">
        <v>140</v>
      </c>
      <c r="C73" s="25" t="s">
        <v>228</v>
      </c>
      <c r="D73" s="24" t="s">
        <v>229</v>
      </c>
      <c r="E73" s="24">
        <v>3245.4</v>
      </c>
      <c r="F73" s="24">
        <f>VLOOKUP(C73,'[1]9月'!$B:$Q,16,0)</f>
        <v>3245.4</v>
      </c>
      <c r="G73" s="24">
        <v>3245.4</v>
      </c>
      <c r="H73" s="27">
        <v>5228.42</v>
      </c>
      <c r="I73" s="27"/>
      <c r="J73" s="27">
        <v>3180</v>
      </c>
      <c r="K73" s="34">
        <f t="shared" si="33"/>
        <v>58.4172</v>
      </c>
      <c r="L73" s="35">
        <f t="shared" si="34"/>
        <v>519.264</v>
      </c>
      <c r="M73" s="24">
        <f t="shared" si="35"/>
        <v>22.7178</v>
      </c>
      <c r="N73" s="27">
        <f t="shared" si="36"/>
        <v>418.27</v>
      </c>
      <c r="O73" s="27">
        <f t="shared" si="37"/>
        <v>0</v>
      </c>
      <c r="P73" s="27">
        <f t="shared" si="38"/>
        <v>159</v>
      </c>
      <c r="Q73" s="27">
        <f t="shared" si="46"/>
        <v>1177.669</v>
      </c>
      <c r="R73" s="24">
        <f t="shared" si="39"/>
        <v>0</v>
      </c>
      <c r="S73" s="24">
        <f t="shared" si="40"/>
        <v>259.63</v>
      </c>
      <c r="T73" s="24">
        <f t="shared" si="41"/>
        <v>9.74</v>
      </c>
      <c r="U73" s="27">
        <f t="shared" si="42"/>
        <v>104.57</v>
      </c>
      <c r="V73" s="27">
        <f t="shared" si="43"/>
        <v>0</v>
      </c>
      <c r="W73" s="27">
        <f t="shared" si="44"/>
        <v>159</v>
      </c>
      <c r="X73" s="24">
        <f t="shared" si="47"/>
        <v>532.94</v>
      </c>
      <c r="Y73" s="24">
        <f t="shared" si="45"/>
        <v>1710.609</v>
      </c>
      <c r="Z73" s="24"/>
      <c r="AD73" s="127"/>
    </row>
    <row r="74" s="9" customFormat="1" ht="20" customHeight="1" spans="1:30">
      <c r="A74" s="23">
        <f t="shared" si="32"/>
        <v>71</v>
      </c>
      <c r="B74" s="39" t="s">
        <v>140</v>
      </c>
      <c r="C74" s="25" t="s">
        <v>230</v>
      </c>
      <c r="D74" s="24" t="s">
        <v>231</v>
      </c>
      <c r="E74" s="24">
        <v>3245.4</v>
      </c>
      <c r="F74" s="24">
        <f>VLOOKUP(C74,'[1]9月'!$B:$Q,16,0)</f>
        <v>3245.4</v>
      </c>
      <c r="G74" s="24">
        <v>3245.4</v>
      </c>
      <c r="H74" s="27">
        <v>5228.42</v>
      </c>
      <c r="I74" s="27"/>
      <c r="J74" s="27">
        <v>3180</v>
      </c>
      <c r="K74" s="34">
        <f t="shared" si="33"/>
        <v>58.4172</v>
      </c>
      <c r="L74" s="35">
        <f t="shared" si="34"/>
        <v>519.264</v>
      </c>
      <c r="M74" s="24">
        <f t="shared" si="35"/>
        <v>22.7178</v>
      </c>
      <c r="N74" s="27">
        <f t="shared" si="36"/>
        <v>418.27</v>
      </c>
      <c r="O74" s="27">
        <f t="shared" si="37"/>
        <v>0</v>
      </c>
      <c r="P74" s="27">
        <f t="shared" si="38"/>
        <v>159</v>
      </c>
      <c r="Q74" s="27">
        <f t="shared" si="46"/>
        <v>1177.669</v>
      </c>
      <c r="R74" s="24">
        <f t="shared" si="39"/>
        <v>0</v>
      </c>
      <c r="S74" s="24">
        <f t="shared" si="40"/>
        <v>259.63</v>
      </c>
      <c r="T74" s="24">
        <f t="shared" si="41"/>
        <v>9.74</v>
      </c>
      <c r="U74" s="27">
        <f t="shared" si="42"/>
        <v>104.57</v>
      </c>
      <c r="V74" s="27">
        <f t="shared" si="43"/>
        <v>0</v>
      </c>
      <c r="W74" s="27">
        <f t="shared" si="44"/>
        <v>159</v>
      </c>
      <c r="X74" s="24">
        <f t="shared" si="47"/>
        <v>532.94</v>
      </c>
      <c r="Y74" s="24">
        <f t="shared" si="45"/>
        <v>1710.609</v>
      </c>
      <c r="Z74" s="24"/>
      <c r="AD74" s="127"/>
    </row>
    <row r="75" s="9" customFormat="1" ht="20" customHeight="1" spans="1:30">
      <c r="A75" s="23">
        <f t="shared" si="32"/>
        <v>72</v>
      </c>
      <c r="B75" s="39" t="s">
        <v>137</v>
      </c>
      <c r="C75" s="25" t="s">
        <v>232</v>
      </c>
      <c r="D75" s="24" t="s">
        <v>233</v>
      </c>
      <c r="E75" s="24">
        <v>3245.4</v>
      </c>
      <c r="F75" s="24">
        <f>VLOOKUP(C75,'[1]9月'!$B:$Q,16,0)</f>
        <v>3245.4</v>
      </c>
      <c r="G75" s="24">
        <v>3245.4</v>
      </c>
      <c r="H75" s="27">
        <v>5228.42</v>
      </c>
      <c r="I75" s="27"/>
      <c r="J75" s="27">
        <v>3180</v>
      </c>
      <c r="K75" s="34">
        <f t="shared" si="33"/>
        <v>58.4172</v>
      </c>
      <c r="L75" s="35">
        <f t="shared" si="34"/>
        <v>519.264</v>
      </c>
      <c r="M75" s="24">
        <f t="shared" si="35"/>
        <v>22.7178</v>
      </c>
      <c r="N75" s="27">
        <f t="shared" si="36"/>
        <v>418.27</v>
      </c>
      <c r="O75" s="27">
        <f t="shared" si="37"/>
        <v>0</v>
      </c>
      <c r="P75" s="27">
        <f t="shared" si="38"/>
        <v>159</v>
      </c>
      <c r="Q75" s="27">
        <f t="shared" si="46"/>
        <v>1177.669</v>
      </c>
      <c r="R75" s="24">
        <f t="shared" si="39"/>
        <v>0</v>
      </c>
      <c r="S75" s="24">
        <f t="shared" si="40"/>
        <v>259.63</v>
      </c>
      <c r="T75" s="24">
        <f t="shared" si="41"/>
        <v>9.74</v>
      </c>
      <c r="U75" s="27">
        <f t="shared" si="42"/>
        <v>104.57</v>
      </c>
      <c r="V75" s="27">
        <f t="shared" si="43"/>
        <v>0</v>
      </c>
      <c r="W75" s="27">
        <f t="shared" si="44"/>
        <v>159</v>
      </c>
      <c r="X75" s="24">
        <f t="shared" si="47"/>
        <v>532.94</v>
      </c>
      <c r="Y75" s="24">
        <f t="shared" si="45"/>
        <v>1710.609</v>
      </c>
      <c r="Z75" s="24"/>
      <c r="AD75" s="127"/>
    </row>
    <row r="76" s="9" customFormat="1" ht="20" customHeight="1" spans="1:30">
      <c r="A76" s="23">
        <f t="shared" si="32"/>
        <v>73</v>
      </c>
      <c r="B76" s="39" t="s">
        <v>140</v>
      </c>
      <c r="C76" s="25" t="s">
        <v>234</v>
      </c>
      <c r="D76" s="24" t="s">
        <v>235</v>
      </c>
      <c r="E76" s="24">
        <v>3820</v>
      </c>
      <c r="F76" s="24">
        <f>VLOOKUP(C76,'[1]9月'!$B:$Q,16,0)</f>
        <v>3820</v>
      </c>
      <c r="G76" s="24">
        <v>3820</v>
      </c>
      <c r="H76" s="27">
        <v>5228.42</v>
      </c>
      <c r="I76" s="27"/>
      <c r="J76" s="27">
        <v>4180</v>
      </c>
      <c r="K76" s="34">
        <f t="shared" si="33"/>
        <v>68.76</v>
      </c>
      <c r="L76" s="35">
        <f t="shared" si="34"/>
        <v>611.2</v>
      </c>
      <c r="M76" s="24">
        <f t="shared" si="35"/>
        <v>26.74</v>
      </c>
      <c r="N76" s="27">
        <f t="shared" si="36"/>
        <v>418.27</v>
      </c>
      <c r="O76" s="27">
        <f t="shared" si="37"/>
        <v>0</v>
      </c>
      <c r="P76" s="27">
        <f t="shared" si="38"/>
        <v>209</v>
      </c>
      <c r="Q76" s="27">
        <f t="shared" si="46"/>
        <v>1333.97</v>
      </c>
      <c r="R76" s="24">
        <f t="shared" si="39"/>
        <v>0</v>
      </c>
      <c r="S76" s="24">
        <f t="shared" si="40"/>
        <v>305.6</v>
      </c>
      <c r="T76" s="24">
        <f t="shared" si="41"/>
        <v>11.46</v>
      </c>
      <c r="U76" s="27">
        <f t="shared" si="42"/>
        <v>104.57</v>
      </c>
      <c r="V76" s="27">
        <f t="shared" si="43"/>
        <v>0</v>
      </c>
      <c r="W76" s="27">
        <f t="shared" si="44"/>
        <v>209</v>
      </c>
      <c r="X76" s="24">
        <f t="shared" si="47"/>
        <v>630.63</v>
      </c>
      <c r="Y76" s="24">
        <f t="shared" si="45"/>
        <v>1964.6</v>
      </c>
      <c r="Z76" s="24"/>
      <c r="AD76" s="127"/>
    </row>
    <row r="77" s="9" customFormat="1" ht="20" customHeight="1" spans="1:30">
      <c r="A77" s="23">
        <f t="shared" si="32"/>
        <v>74</v>
      </c>
      <c r="B77" s="39" t="s">
        <v>137</v>
      </c>
      <c r="C77" s="25" t="s">
        <v>236</v>
      </c>
      <c r="D77" s="24" t="s">
        <v>237</v>
      </c>
      <c r="E77" s="24">
        <v>3820</v>
      </c>
      <c r="F77" s="24">
        <f>VLOOKUP(C77,'[1]9月'!$B:$Q,16,0)</f>
        <v>3820</v>
      </c>
      <c r="G77" s="24">
        <v>3820</v>
      </c>
      <c r="H77" s="27">
        <v>5228.42</v>
      </c>
      <c r="I77" s="27"/>
      <c r="J77" s="27">
        <v>4180</v>
      </c>
      <c r="K77" s="34">
        <f t="shared" si="33"/>
        <v>68.76</v>
      </c>
      <c r="L77" s="35">
        <f t="shared" si="34"/>
        <v>611.2</v>
      </c>
      <c r="M77" s="24">
        <f t="shared" si="35"/>
        <v>26.74</v>
      </c>
      <c r="N77" s="27">
        <f t="shared" si="36"/>
        <v>418.27</v>
      </c>
      <c r="O77" s="27">
        <f t="shared" si="37"/>
        <v>0</v>
      </c>
      <c r="P77" s="27">
        <f t="shared" si="38"/>
        <v>209</v>
      </c>
      <c r="Q77" s="27">
        <f t="shared" si="46"/>
        <v>1333.97</v>
      </c>
      <c r="R77" s="24">
        <f t="shared" si="39"/>
        <v>0</v>
      </c>
      <c r="S77" s="24">
        <f t="shared" si="40"/>
        <v>305.6</v>
      </c>
      <c r="T77" s="24">
        <f t="shared" si="41"/>
        <v>11.46</v>
      </c>
      <c r="U77" s="27">
        <f t="shared" si="42"/>
        <v>104.57</v>
      </c>
      <c r="V77" s="27">
        <f t="shared" si="43"/>
        <v>0</v>
      </c>
      <c r="W77" s="27">
        <f t="shared" si="44"/>
        <v>209</v>
      </c>
      <c r="X77" s="24">
        <f t="shared" si="47"/>
        <v>630.63</v>
      </c>
      <c r="Y77" s="24">
        <f t="shared" si="45"/>
        <v>1964.6</v>
      </c>
      <c r="Z77" s="24"/>
      <c r="AD77" s="127"/>
    </row>
    <row r="78" s="9" customFormat="1" ht="20" customHeight="1" spans="1:30">
      <c r="A78" s="23">
        <f t="shared" si="32"/>
        <v>75</v>
      </c>
      <c r="B78" s="39" t="s">
        <v>140</v>
      </c>
      <c r="C78" s="25" t="s">
        <v>238</v>
      </c>
      <c r="D78" s="24" t="s">
        <v>239</v>
      </c>
      <c r="E78" s="24">
        <v>3245.4</v>
      </c>
      <c r="F78" s="24">
        <f>VLOOKUP(C78,'[1]9月'!$B:$Q,16,0)</f>
        <v>3245.4</v>
      </c>
      <c r="G78" s="24">
        <v>3245.4</v>
      </c>
      <c r="H78" s="27">
        <v>5228.42</v>
      </c>
      <c r="I78" s="27"/>
      <c r="J78" s="27">
        <v>3180</v>
      </c>
      <c r="K78" s="34">
        <f t="shared" si="33"/>
        <v>58.4172</v>
      </c>
      <c r="L78" s="35">
        <f t="shared" si="34"/>
        <v>519.264</v>
      </c>
      <c r="M78" s="24">
        <f t="shared" si="35"/>
        <v>22.7178</v>
      </c>
      <c r="N78" s="27">
        <f t="shared" si="36"/>
        <v>418.27</v>
      </c>
      <c r="O78" s="27">
        <f t="shared" si="37"/>
        <v>0</v>
      </c>
      <c r="P78" s="27">
        <f t="shared" si="38"/>
        <v>159</v>
      </c>
      <c r="Q78" s="27">
        <f t="shared" si="46"/>
        <v>1177.669</v>
      </c>
      <c r="R78" s="24">
        <f t="shared" si="39"/>
        <v>0</v>
      </c>
      <c r="S78" s="24">
        <f t="shared" si="40"/>
        <v>259.63</v>
      </c>
      <c r="T78" s="24">
        <f t="shared" si="41"/>
        <v>9.74</v>
      </c>
      <c r="U78" s="27">
        <f t="shared" si="42"/>
        <v>104.57</v>
      </c>
      <c r="V78" s="27">
        <f t="shared" si="43"/>
        <v>0</v>
      </c>
      <c r="W78" s="27">
        <f t="shared" si="44"/>
        <v>159</v>
      </c>
      <c r="X78" s="24">
        <f t="shared" si="47"/>
        <v>532.94</v>
      </c>
      <c r="Y78" s="24">
        <f t="shared" si="45"/>
        <v>1710.609</v>
      </c>
      <c r="Z78" s="24"/>
      <c r="AD78" s="127"/>
    </row>
    <row r="79" s="9" customFormat="1" ht="20" customHeight="1" spans="1:30">
      <c r="A79" s="23">
        <f t="shared" si="32"/>
        <v>76</v>
      </c>
      <c r="B79" s="39" t="s">
        <v>137</v>
      </c>
      <c r="C79" s="25" t="s">
        <v>240</v>
      </c>
      <c r="D79" s="24" t="s">
        <v>241</v>
      </c>
      <c r="E79" s="24">
        <v>3245.4</v>
      </c>
      <c r="F79" s="24">
        <f>VLOOKUP(C79,'[1]9月'!$B:$Q,16,0)</f>
        <v>3245.4</v>
      </c>
      <c r="G79" s="24">
        <v>3245.4</v>
      </c>
      <c r="H79" s="27">
        <v>5228.42</v>
      </c>
      <c r="I79" s="27"/>
      <c r="J79" s="27">
        <v>3180</v>
      </c>
      <c r="K79" s="34">
        <f t="shared" si="33"/>
        <v>58.4172</v>
      </c>
      <c r="L79" s="35">
        <f t="shared" si="34"/>
        <v>519.264</v>
      </c>
      <c r="M79" s="24">
        <f t="shared" si="35"/>
        <v>22.7178</v>
      </c>
      <c r="N79" s="27">
        <f t="shared" si="36"/>
        <v>418.27</v>
      </c>
      <c r="O79" s="27">
        <f t="shared" si="37"/>
        <v>0</v>
      </c>
      <c r="P79" s="27">
        <f t="shared" si="38"/>
        <v>159</v>
      </c>
      <c r="Q79" s="27">
        <f t="shared" si="46"/>
        <v>1177.669</v>
      </c>
      <c r="R79" s="24">
        <f t="shared" si="39"/>
        <v>0</v>
      </c>
      <c r="S79" s="24">
        <f t="shared" si="40"/>
        <v>259.63</v>
      </c>
      <c r="T79" s="24">
        <f t="shared" si="41"/>
        <v>9.74</v>
      </c>
      <c r="U79" s="27">
        <f t="shared" si="42"/>
        <v>104.57</v>
      </c>
      <c r="V79" s="27">
        <f t="shared" si="43"/>
        <v>0</v>
      </c>
      <c r="W79" s="27">
        <f t="shared" si="44"/>
        <v>159</v>
      </c>
      <c r="X79" s="24">
        <f t="shared" si="47"/>
        <v>532.94</v>
      </c>
      <c r="Y79" s="24">
        <f t="shared" si="45"/>
        <v>1710.609</v>
      </c>
      <c r="Z79" s="24"/>
      <c r="AD79" s="127"/>
    </row>
    <row r="80" s="9" customFormat="1" ht="20" customHeight="1" spans="1:30">
      <c r="A80" s="23">
        <f t="shared" si="32"/>
        <v>77</v>
      </c>
      <c r="B80" s="39" t="s">
        <v>137</v>
      </c>
      <c r="C80" s="25" t="s">
        <v>242</v>
      </c>
      <c r="D80" s="24" t="s">
        <v>243</v>
      </c>
      <c r="E80" s="24">
        <v>3245.4</v>
      </c>
      <c r="F80" s="24">
        <f>VLOOKUP(C80,'[1]9月'!$B:$Q,16,0)</f>
        <v>3245.4</v>
      </c>
      <c r="G80" s="24">
        <v>3245.4</v>
      </c>
      <c r="H80" s="27">
        <v>5228.42</v>
      </c>
      <c r="I80" s="27"/>
      <c r="J80" s="27">
        <v>3180</v>
      </c>
      <c r="K80" s="34">
        <f t="shared" si="33"/>
        <v>58.4172</v>
      </c>
      <c r="L80" s="35">
        <f t="shared" si="34"/>
        <v>519.264</v>
      </c>
      <c r="M80" s="24">
        <f t="shared" si="35"/>
        <v>22.7178</v>
      </c>
      <c r="N80" s="27">
        <f t="shared" si="36"/>
        <v>418.27</v>
      </c>
      <c r="O80" s="27">
        <f t="shared" si="37"/>
        <v>0</v>
      </c>
      <c r="P80" s="27">
        <f t="shared" si="38"/>
        <v>159</v>
      </c>
      <c r="Q80" s="27">
        <f t="shared" si="46"/>
        <v>1177.669</v>
      </c>
      <c r="R80" s="24">
        <f t="shared" si="39"/>
        <v>0</v>
      </c>
      <c r="S80" s="24">
        <f t="shared" si="40"/>
        <v>259.63</v>
      </c>
      <c r="T80" s="24">
        <f t="shared" si="41"/>
        <v>9.74</v>
      </c>
      <c r="U80" s="27">
        <f t="shared" si="42"/>
        <v>104.57</v>
      </c>
      <c r="V80" s="27">
        <f t="shared" si="43"/>
        <v>0</v>
      </c>
      <c r="W80" s="27">
        <f t="shared" si="44"/>
        <v>159</v>
      </c>
      <c r="X80" s="24">
        <f t="shared" si="47"/>
        <v>532.94</v>
      </c>
      <c r="Y80" s="24">
        <f t="shared" si="45"/>
        <v>1710.609</v>
      </c>
      <c r="Z80" s="24"/>
      <c r="AD80" s="127"/>
    </row>
    <row r="81" s="9" customFormat="1" ht="20" customHeight="1" spans="1:30">
      <c r="A81" s="23">
        <f t="shared" si="32"/>
        <v>78</v>
      </c>
      <c r="B81" s="39" t="s">
        <v>140</v>
      </c>
      <c r="C81" s="25" t="s">
        <v>244</v>
      </c>
      <c r="D81" s="24" t="s">
        <v>245</v>
      </c>
      <c r="E81" s="24">
        <v>3245.4</v>
      </c>
      <c r="F81" s="24">
        <f>VLOOKUP(C81,'[1]9月'!$B:$Q,16,0)</f>
        <v>3245.4</v>
      </c>
      <c r="G81" s="24">
        <v>3245.4</v>
      </c>
      <c r="H81" s="27">
        <v>5228.42</v>
      </c>
      <c r="I81" s="27"/>
      <c r="J81" s="27">
        <v>3180</v>
      </c>
      <c r="K81" s="34">
        <f t="shared" si="33"/>
        <v>58.4172</v>
      </c>
      <c r="L81" s="35">
        <f t="shared" si="34"/>
        <v>519.264</v>
      </c>
      <c r="M81" s="24">
        <f t="shared" si="35"/>
        <v>22.7178</v>
      </c>
      <c r="N81" s="27">
        <f t="shared" si="36"/>
        <v>418.27</v>
      </c>
      <c r="O81" s="27">
        <f t="shared" si="37"/>
        <v>0</v>
      </c>
      <c r="P81" s="27">
        <f t="shared" si="38"/>
        <v>159</v>
      </c>
      <c r="Q81" s="27">
        <f t="shared" si="46"/>
        <v>1177.669</v>
      </c>
      <c r="R81" s="24">
        <f t="shared" si="39"/>
        <v>0</v>
      </c>
      <c r="S81" s="24">
        <f t="shared" si="40"/>
        <v>259.63</v>
      </c>
      <c r="T81" s="24">
        <f t="shared" si="41"/>
        <v>9.74</v>
      </c>
      <c r="U81" s="27">
        <f t="shared" si="42"/>
        <v>104.57</v>
      </c>
      <c r="V81" s="27">
        <f t="shared" si="43"/>
        <v>0</v>
      </c>
      <c r="W81" s="27">
        <f t="shared" si="44"/>
        <v>159</v>
      </c>
      <c r="X81" s="24">
        <f t="shared" si="47"/>
        <v>532.94</v>
      </c>
      <c r="Y81" s="24">
        <f t="shared" si="45"/>
        <v>1710.609</v>
      </c>
      <c r="Z81" s="24"/>
      <c r="AD81" s="127"/>
    </row>
    <row r="82" s="9" customFormat="1" ht="20" customHeight="1" spans="1:30">
      <c r="A82" s="23">
        <f t="shared" si="32"/>
        <v>79</v>
      </c>
      <c r="B82" s="39" t="s">
        <v>140</v>
      </c>
      <c r="C82" s="25" t="s">
        <v>246</v>
      </c>
      <c r="D82" s="24" t="s">
        <v>247</v>
      </c>
      <c r="E82" s="24">
        <v>3245.4</v>
      </c>
      <c r="F82" s="24">
        <f>VLOOKUP(C82,'[1]9月'!$B:$Q,16,0)</f>
        <v>3245.4</v>
      </c>
      <c r="G82" s="24">
        <v>3245.4</v>
      </c>
      <c r="H82" s="27">
        <v>5228.42</v>
      </c>
      <c r="I82" s="27"/>
      <c r="J82" s="27">
        <v>4180</v>
      </c>
      <c r="K82" s="34">
        <f t="shared" si="33"/>
        <v>58.4172</v>
      </c>
      <c r="L82" s="35">
        <f t="shared" si="34"/>
        <v>519.264</v>
      </c>
      <c r="M82" s="24">
        <f t="shared" si="35"/>
        <v>22.7178</v>
      </c>
      <c r="N82" s="27">
        <f t="shared" si="36"/>
        <v>418.27</v>
      </c>
      <c r="O82" s="27">
        <f t="shared" si="37"/>
        <v>0</v>
      </c>
      <c r="P82" s="27">
        <f t="shared" si="38"/>
        <v>209</v>
      </c>
      <c r="Q82" s="27">
        <f t="shared" si="46"/>
        <v>1227.669</v>
      </c>
      <c r="R82" s="24">
        <f t="shared" si="39"/>
        <v>0</v>
      </c>
      <c r="S82" s="24">
        <f t="shared" si="40"/>
        <v>259.63</v>
      </c>
      <c r="T82" s="24">
        <f t="shared" si="41"/>
        <v>9.74</v>
      </c>
      <c r="U82" s="27">
        <f t="shared" si="42"/>
        <v>104.57</v>
      </c>
      <c r="V82" s="27">
        <f t="shared" si="43"/>
        <v>0</v>
      </c>
      <c r="W82" s="27">
        <f t="shared" si="44"/>
        <v>209</v>
      </c>
      <c r="X82" s="24">
        <f t="shared" si="47"/>
        <v>582.94</v>
      </c>
      <c r="Y82" s="24">
        <f t="shared" si="45"/>
        <v>1810.609</v>
      </c>
      <c r="Z82" s="24"/>
      <c r="AD82" s="127"/>
    </row>
    <row r="83" s="9" customFormat="1" ht="20" customHeight="1" spans="1:30">
      <c r="A83" s="23">
        <f t="shared" si="32"/>
        <v>80</v>
      </c>
      <c r="B83" s="39" t="s">
        <v>140</v>
      </c>
      <c r="C83" s="25" t="s">
        <v>248</v>
      </c>
      <c r="D83" s="24" t="s">
        <v>249</v>
      </c>
      <c r="E83" s="24">
        <v>3245.4</v>
      </c>
      <c r="F83" s="24">
        <f>VLOOKUP(C83,'[1]9月'!$B:$Q,16,0)</f>
        <v>3245.4</v>
      </c>
      <c r="G83" s="24">
        <v>3245.4</v>
      </c>
      <c r="H83" s="27">
        <v>5228.42</v>
      </c>
      <c r="I83" s="27"/>
      <c r="J83" s="27">
        <v>4180</v>
      </c>
      <c r="K83" s="34">
        <f t="shared" si="33"/>
        <v>58.4172</v>
      </c>
      <c r="L83" s="35">
        <f t="shared" si="34"/>
        <v>519.264</v>
      </c>
      <c r="M83" s="24">
        <f t="shared" si="35"/>
        <v>22.7178</v>
      </c>
      <c r="N83" s="27">
        <f t="shared" si="36"/>
        <v>418.27</v>
      </c>
      <c r="O83" s="27">
        <f t="shared" si="37"/>
        <v>0</v>
      </c>
      <c r="P83" s="27">
        <f t="shared" si="38"/>
        <v>209</v>
      </c>
      <c r="Q83" s="27">
        <f t="shared" si="46"/>
        <v>1227.669</v>
      </c>
      <c r="R83" s="24">
        <f t="shared" si="39"/>
        <v>0</v>
      </c>
      <c r="S83" s="24">
        <f t="shared" si="40"/>
        <v>259.63</v>
      </c>
      <c r="T83" s="24">
        <f t="shared" si="41"/>
        <v>9.74</v>
      </c>
      <c r="U83" s="27">
        <f t="shared" si="42"/>
        <v>104.57</v>
      </c>
      <c r="V83" s="27">
        <f t="shared" si="43"/>
        <v>0</v>
      </c>
      <c r="W83" s="27">
        <f t="shared" si="44"/>
        <v>209</v>
      </c>
      <c r="X83" s="24">
        <f t="shared" si="47"/>
        <v>582.94</v>
      </c>
      <c r="Y83" s="24">
        <f t="shared" si="45"/>
        <v>1810.609</v>
      </c>
      <c r="Z83" s="24"/>
      <c r="AD83" s="127"/>
    </row>
    <row r="84" s="9" customFormat="1" ht="20" customHeight="1" spans="1:30">
      <c r="A84" s="23">
        <f t="shared" si="32"/>
        <v>81</v>
      </c>
      <c r="B84" s="39" t="s">
        <v>140</v>
      </c>
      <c r="C84" s="25" t="s">
        <v>252</v>
      </c>
      <c r="D84" s="275" t="s">
        <v>253</v>
      </c>
      <c r="E84" s="24">
        <v>3245.4</v>
      </c>
      <c r="F84" s="24">
        <f>VLOOKUP(C84,'[1]9月'!$B:$Q,16,0)</f>
        <v>3245.4</v>
      </c>
      <c r="G84" s="24">
        <v>3245.4</v>
      </c>
      <c r="H84" s="27">
        <v>5228.42</v>
      </c>
      <c r="I84" s="27"/>
      <c r="J84" s="27">
        <v>3180</v>
      </c>
      <c r="K84" s="34">
        <f t="shared" si="33"/>
        <v>58.4172</v>
      </c>
      <c r="L84" s="35">
        <f t="shared" si="34"/>
        <v>519.264</v>
      </c>
      <c r="M84" s="24">
        <f t="shared" si="35"/>
        <v>22.7178</v>
      </c>
      <c r="N84" s="27">
        <f t="shared" si="36"/>
        <v>418.27</v>
      </c>
      <c r="O84" s="27">
        <f t="shared" si="37"/>
        <v>0</v>
      </c>
      <c r="P84" s="27">
        <f t="shared" si="38"/>
        <v>159</v>
      </c>
      <c r="Q84" s="27">
        <f t="shared" si="46"/>
        <v>1177.669</v>
      </c>
      <c r="R84" s="24">
        <f t="shared" si="39"/>
        <v>0</v>
      </c>
      <c r="S84" s="24">
        <f t="shared" si="40"/>
        <v>259.63</v>
      </c>
      <c r="T84" s="24">
        <f t="shared" si="41"/>
        <v>9.74</v>
      </c>
      <c r="U84" s="27">
        <f t="shared" si="42"/>
        <v>104.57</v>
      </c>
      <c r="V84" s="27">
        <f t="shared" si="43"/>
        <v>0</v>
      </c>
      <c r="W84" s="27">
        <f t="shared" si="44"/>
        <v>159</v>
      </c>
      <c r="X84" s="24">
        <f t="shared" si="47"/>
        <v>532.94</v>
      </c>
      <c r="Y84" s="24">
        <f t="shared" si="45"/>
        <v>1710.609</v>
      </c>
      <c r="Z84" s="24"/>
      <c r="AD84" s="127"/>
    </row>
    <row r="85" s="9" customFormat="1" ht="20" customHeight="1" spans="1:30">
      <c r="A85" s="23">
        <f t="shared" si="32"/>
        <v>82</v>
      </c>
      <c r="B85" s="39" t="s">
        <v>140</v>
      </c>
      <c r="C85" s="25" t="s">
        <v>254</v>
      </c>
      <c r="D85" s="24" t="s">
        <v>255</v>
      </c>
      <c r="E85" s="24">
        <v>3245.4</v>
      </c>
      <c r="F85" s="24">
        <f>VLOOKUP(C85,'[1]9月'!$B:$Q,16,0)</f>
        <v>3245.4</v>
      </c>
      <c r="G85" s="24">
        <v>3245.4</v>
      </c>
      <c r="H85" s="27">
        <v>5228.42</v>
      </c>
      <c r="I85" s="27"/>
      <c r="J85" s="27">
        <v>4180</v>
      </c>
      <c r="K85" s="34">
        <f t="shared" si="33"/>
        <v>58.4172</v>
      </c>
      <c r="L85" s="35">
        <f t="shared" si="34"/>
        <v>519.264</v>
      </c>
      <c r="M85" s="24">
        <f t="shared" si="35"/>
        <v>22.7178</v>
      </c>
      <c r="N85" s="27">
        <f t="shared" si="36"/>
        <v>418.27</v>
      </c>
      <c r="O85" s="27">
        <f t="shared" si="37"/>
        <v>0</v>
      </c>
      <c r="P85" s="27">
        <f t="shared" si="38"/>
        <v>209</v>
      </c>
      <c r="Q85" s="27">
        <f t="shared" si="46"/>
        <v>1227.669</v>
      </c>
      <c r="R85" s="24">
        <f t="shared" si="39"/>
        <v>0</v>
      </c>
      <c r="S85" s="24">
        <f t="shared" si="40"/>
        <v>259.63</v>
      </c>
      <c r="T85" s="24">
        <f t="shared" si="41"/>
        <v>9.74</v>
      </c>
      <c r="U85" s="27">
        <f t="shared" si="42"/>
        <v>104.57</v>
      </c>
      <c r="V85" s="27">
        <f t="shared" si="43"/>
        <v>0</v>
      </c>
      <c r="W85" s="27">
        <f t="shared" si="44"/>
        <v>209</v>
      </c>
      <c r="X85" s="24">
        <f t="shared" si="47"/>
        <v>582.94</v>
      </c>
      <c r="Y85" s="24">
        <f t="shared" si="45"/>
        <v>1810.609</v>
      </c>
      <c r="Z85" s="24"/>
      <c r="AD85" s="127"/>
    </row>
    <row r="86" s="9" customFormat="1" ht="20" customHeight="1" spans="1:30">
      <c r="A86" s="23">
        <f t="shared" si="32"/>
        <v>83</v>
      </c>
      <c r="B86" s="39" t="s">
        <v>140</v>
      </c>
      <c r="C86" s="25" t="s">
        <v>256</v>
      </c>
      <c r="D86" s="266" t="s">
        <v>257</v>
      </c>
      <c r="E86" s="24">
        <v>3245.4</v>
      </c>
      <c r="F86" s="24">
        <f>VLOOKUP(C86,'[1]9月'!$B:$Q,16,0)</f>
        <v>3245.4</v>
      </c>
      <c r="G86" s="24">
        <v>3245.4</v>
      </c>
      <c r="H86" s="27">
        <v>5228.42</v>
      </c>
      <c r="I86" s="27"/>
      <c r="J86" s="27">
        <v>1790</v>
      </c>
      <c r="K86" s="34">
        <f t="shared" si="33"/>
        <v>58.4172</v>
      </c>
      <c r="L86" s="35">
        <f t="shared" si="34"/>
        <v>519.264</v>
      </c>
      <c r="M86" s="24">
        <f t="shared" si="35"/>
        <v>22.7178</v>
      </c>
      <c r="N86" s="27">
        <f t="shared" si="36"/>
        <v>418.27</v>
      </c>
      <c r="O86" s="27">
        <f t="shared" si="37"/>
        <v>0</v>
      </c>
      <c r="P86" s="27">
        <f t="shared" si="38"/>
        <v>89.5</v>
      </c>
      <c r="Q86" s="27">
        <f t="shared" si="46"/>
        <v>1108.169</v>
      </c>
      <c r="R86" s="24">
        <f t="shared" si="39"/>
        <v>0</v>
      </c>
      <c r="S86" s="24">
        <f t="shared" si="40"/>
        <v>259.63</v>
      </c>
      <c r="T86" s="24">
        <f t="shared" si="41"/>
        <v>9.74</v>
      </c>
      <c r="U86" s="27">
        <f t="shared" si="42"/>
        <v>104.57</v>
      </c>
      <c r="V86" s="27">
        <f t="shared" si="43"/>
        <v>0</v>
      </c>
      <c r="W86" s="27">
        <f t="shared" si="44"/>
        <v>89.5</v>
      </c>
      <c r="X86" s="24">
        <f t="shared" si="47"/>
        <v>463.44</v>
      </c>
      <c r="Y86" s="24">
        <f t="shared" si="45"/>
        <v>1571.609</v>
      </c>
      <c r="Z86" s="24"/>
      <c r="AD86" s="127"/>
    </row>
    <row r="87" s="9" customFormat="1" ht="20" customHeight="1" spans="1:30">
      <c r="A87" s="23">
        <f t="shared" si="32"/>
        <v>84</v>
      </c>
      <c r="B87" s="39" t="s">
        <v>258</v>
      </c>
      <c r="C87" s="25" t="s">
        <v>259</v>
      </c>
      <c r="D87" s="24" t="s">
        <v>260</v>
      </c>
      <c r="E87" s="24">
        <v>3245.4</v>
      </c>
      <c r="F87" s="24">
        <f>VLOOKUP(C87,'[1]9月'!$B:$Q,16,0)</f>
        <v>3245.4</v>
      </c>
      <c r="G87" s="24">
        <v>3245.4</v>
      </c>
      <c r="H87" s="27">
        <v>5228.42</v>
      </c>
      <c r="I87" s="27"/>
      <c r="J87" s="27">
        <v>3180</v>
      </c>
      <c r="K87" s="34">
        <f t="shared" si="33"/>
        <v>58.4172</v>
      </c>
      <c r="L87" s="35">
        <f t="shared" si="34"/>
        <v>519.264</v>
      </c>
      <c r="M87" s="24">
        <f t="shared" si="35"/>
        <v>22.7178</v>
      </c>
      <c r="N87" s="27">
        <f t="shared" si="36"/>
        <v>418.27</v>
      </c>
      <c r="O87" s="27">
        <f t="shared" si="37"/>
        <v>0</v>
      </c>
      <c r="P87" s="27">
        <f t="shared" si="38"/>
        <v>159</v>
      </c>
      <c r="Q87" s="27">
        <f t="shared" si="46"/>
        <v>1177.669</v>
      </c>
      <c r="R87" s="24">
        <f t="shared" si="39"/>
        <v>0</v>
      </c>
      <c r="S87" s="24">
        <f t="shared" si="40"/>
        <v>259.63</v>
      </c>
      <c r="T87" s="24">
        <f t="shared" si="41"/>
        <v>9.74</v>
      </c>
      <c r="U87" s="27">
        <f t="shared" si="42"/>
        <v>104.57</v>
      </c>
      <c r="V87" s="27">
        <f t="shared" si="43"/>
        <v>0</v>
      </c>
      <c r="W87" s="27">
        <f t="shared" si="44"/>
        <v>159</v>
      </c>
      <c r="X87" s="24">
        <f t="shared" si="47"/>
        <v>532.94</v>
      </c>
      <c r="Y87" s="24">
        <f t="shared" si="45"/>
        <v>1710.609</v>
      </c>
      <c r="Z87" s="24"/>
      <c r="AD87" s="127"/>
    </row>
    <row r="88" s="9" customFormat="1" ht="20" customHeight="1" spans="1:30">
      <c r="A88" s="23">
        <f t="shared" si="32"/>
        <v>85</v>
      </c>
      <c r="B88" s="39" t="s">
        <v>137</v>
      </c>
      <c r="C88" s="25" t="s">
        <v>261</v>
      </c>
      <c r="D88" s="24" t="s">
        <v>262</v>
      </c>
      <c r="E88" s="24">
        <v>3245.4</v>
      </c>
      <c r="F88" s="24">
        <f>VLOOKUP(C88,'[1]9月'!$B:$Q,16,0)</f>
        <v>3245.4</v>
      </c>
      <c r="G88" s="24">
        <v>3245.4</v>
      </c>
      <c r="H88" s="27">
        <v>5228.42</v>
      </c>
      <c r="I88" s="27"/>
      <c r="J88" s="27">
        <v>3180</v>
      </c>
      <c r="K88" s="34">
        <f t="shared" si="33"/>
        <v>58.4172</v>
      </c>
      <c r="L88" s="35">
        <f t="shared" si="34"/>
        <v>519.264</v>
      </c>
      <c r="M88" s="24">
        <f t="shared" si="35"/>
        <v>22.7178</v>
      </c>
      <c r="N88" s="27">
        <f t="shared" si="36"/>
        <v>418.27</v>
      </c>
      <c r="O88" s="27">
        <f t="shared" si="37"/>
        <v>0</v>
      </c>
      <c r="P88" s="27">
        <f t="shared" si="38"/>
        <v>159</v>
      </c>
      <c r="Q88" s="27">
        <f t="shared" si="46"/>
        <v>1177.669</v>
      </c>
      <c r="R88" s="24">
        <f t="shared" si="39"/>
        <v>0</v>
      </c>
      <c r="S88" s="24">
        <f t="shared" si="40"/>
        <v>259.63</v>
      </c>
      <c r="T88" s="24">
        <f t="shared" si="41"/>
        <v>9.74</v>
      </c>
      <c r="U88" s="27">
        <f t="shared" si="42"/>
        <v>104.57</v>
      </c>
      <c r="V88" s="27">
        <f t="shared" si="43"/>
        <v>0</v>
      </c>
      <c r="W88" s="27">
        <f t="shared" si="44"/>
        <v>159</v>
      </c>
      <c r="X88" s="24">
        <f t="shared" si="47"/>
        <v>532.94</v>
      </c>
      <c r="Y88" s="24">
        <f t="shared" si="45"/>
        <v>1710.609</v>
      </c>
      <c r="Z88" s="24"/>
      <c r="AD88" s="127"/>
    </row>
    <row r="89" s="9" customFormat="1" ht="20" customHeight="1" spans="1:30">
      <c r="A89" s="23">
        <f t="shared" si="32"/>
        <v>86</v>
      </c>
      <c r="B89" s="39" t="s">
        <v>140</v>
      </c>
      <c r="C89" s="25" t="s">
        <v>263</v>
      </c>
      <c r="D89" s="24" t="s">
        <v>264</v>
      </c>
      <c r="E89" s="24">
        <v>3245.4</v>
      </c>
      <c r="F89" s="24">
        <f>VLOOKUP(C89,'[1]9月'!$B:$Q,16,0)</f>
        <v>3245.4</v>
      </c>
      <c r="G89" s="24">
        <v>3245.4</v>
      </c>
      <c r="H89" s="27">
        <v>5228.42</v>
      </c>
      <c r="I89" s="27"/>
      <c r="J89" s="27">
        <v>3180</v>
      </c>
      <c r="K89" s="34">
        <f t="shared" si="33"/>
        <v>58.4172</v>
      </c>
      <c r="L89" s="35">
        <f t="shared" si="34"/>
        <v>519.264</v>
      </c>
      <c r="M89" s="24">
        <f t="shared" si="35"/>
        <v>22.7178</v>
      </c>
      <c r="N89" s="27">
        <f t="shared" si="36"/>
        <v>418.27</v>
      </c>
      <c r="O89" s="27">
        <f t="shared" si="37"/>
        <v>0</v>
      </c>
      <c r="P89" s="27">
        <f t="shared" si="38"/>
        <v>159</v>
      </c>
      <c r="Q89" s="27">
        <f t="shared" si="46"/>
        <v>1177.669</v>
      </c>
      <c r="R89" s="24">
        <f t="shared" si="39"/>
        <v>0</v>
      </c>
      <c r="S89" s="24">
        <f t="shared" si="40"/>
        <v>259.63</v>
      </c>
      <c r="T89" s="24">
        <f t="shared" si="41"/>
        <v>9.74</v>
      </c>
      <c r="U89" s="27">
        <f t="shared" si="42"/>
        <v>104.57</v>
      </c>
      <c r="V89" s="27">
        <f t="shared" si="43"/>
        <v>0</v>
      </c>
      <c r="W89" s="27">
        <f t="shared" si="44"/>
        <v>159</v>
      </c>
      <c r="X89" s="24">
        <f t="shared" si="47"/>
        <v>532.94</v>
      </c>
      <c r="Y89" s="24">
        <f t="shared" si="45"/>
        <v>1710.609</v>
      </c>
      <c r="Z89" s="24"/>
      <c r="AD89" s="127"/>
    </row>
    <row r="90" s="9" customFormat="1" ht="20" customHeight="1" spans="1:30">
      <c r="A90" s="23">
        <f t="shared" si="32"/>
        <v>87</v>
      </c>
      <c r="B90" s="39" t="s">
        <v>140</v>
      </c>
      <c r="C90" s="25" t="s">
        <v>265</v>
      </c>
      <c r="D90" s="24" t="s">
        <v>266</v>
      </c>
      <c r="E90" s="24">
        <v>3245.4</v>
      </c>
      <c r="F90" s="24">
        <f>VLOOKUP(C90,'[1]9月'!$B:$Q,16,0)</f>
        <v>3245.4</v>
      </c>
      <c r="G90" s="24">
        <v>3245.4</v>
      </c>
      <c r="H90" s="27">
        <v>5228.42</v>
      </c>
      <c r="I90" s="27"/>
      <c r="J90" s="27">
        <v>3180</v>
      </c>
      <c r="K90" s="34">
        <f t="shared" si="33"/>
        <v>58.4172</v>
      </c>
      <c r="L90" s="35">
        <f t="shared" si="34"/>
        <v>519.264</v>
      </c>
      <c r="M90" s="24">
        <f t="shared" si="35"/>
        <v>22.7178</v>
      </c>
      <c r="N90" s="27">
        <f t="shared" si="36"/>
        <v>418.27</v>
      </c>
      <c r="O90" s="27">
        <f t="shared" si="37"/>
        <v>0</v>
      </c>
      <c r="P90" s="27">
        <f t="shared" si="38"/>
        <v>159</v>
      </c>
      <c r="Q90" s="27">
        <f t="shared" si="46"/>
        <v>1177.669</v>
      </c>
      <c r="R90" s="24">
        <f t="shared" si="39"/>
        <v>0</v>
      </c>
      <c r="S90" s="24">
        <f t="shared" si="40"/>
        <v>259.63</v>
      </c>
      <c r="T90" s="24">
        <f t="shared" si="41"/>
        <v>9.74</v>
      </c>
      <c r="U90" s="27">
        <f t="shared" si="42"/>
        <v>104.57</v>
      </c>
      <c r="V90" s="27">
        <f t="shared" si="43"/>
        <v>0</v>
      </c>
      <c r="W90" s="27">
        <f t="shared" si="44"/>
        <v>159</v>
      </c>
      <c r="X90" s="24">
        <f t="shared" si="47"/>
        <v>532.94</v>
      </c>
      <c r="Y90" s="24">
        <f t="shared" si="45"/>
        <v>1710.609</v>
      </c>
      <c r="Z90" s="24"/>
      <c r="AD90" s="127"/>
    </row>
    <row r="91" s="9" customFormat="1" ht="20" customHeight="1" spans="1:30">
      <c r="A91" s="23">
        <f t="shared" si="32"/>
        <v>88</v>
      </c>
      <c r="B91" s="39" t="s">
        <v>140</v>
      </c>
      <c r="C91" s="25" t="s">
        <v>267</v>
      </c>
      <c r="D91" s="24" t="s">
        <v>268</v>
      </c>
      <c r="E91" s="24">
        <v>3245.4</v>
      </c>
      <c r="F91" s="24">
        <f>VLOOKUP(C91,'[1]9月'!$B:$Q,16,0)</f>
        <v>3245.4</v>
      </c>
      <c r="G91" s="24">
        <v>3245.4</v>
      </c>
      <c r="H91" s="27">
        <v>5228.42</v>
      </c>
      <c r="I91" s="27"/>
      <c r="J91" s="27">
        <v>3180</v>
      </c>
      <c r="K91" s="34">
        <f t="shared" si="33"/>
        <v>58.4172</v>
      </c>
      <c r="L91" s="35">
        <f t="shared" si="34"/>
        <v>519.264</v>
      </c>
      <c r="M91" s="24">
        <f t="shared" si="35"/>
        <v>22.7178</v>
      </c>
      <c r="N91" s="27">
        <f t="shared" si="36"/>
        <v>418.27</v>
      </c>
      <c r="O91" s="27">
        <f t="shared" si="37"/>
        <v>0</v>
      </c>
      <c r="P91" s="27">
        <f t="shared" si="38"/>
        <v>159</v>
      </c>
      <c r="Q91" s="27">
        <f t="shared" si="46"/>
        <v>1177.669</v>
      </c>
      <c r="R91" s="24">
        <f t="shared" si="39"/>
        <v>0</v>
      </c>
      <c r="S91" s="24">
        <f t="shared" si="40"/>
        <v>259.63</v>
      </c>
      <c r="T91" s="24">
        <f t="shared" si="41"/>
        <v>9.74</v>
      </c>
      <c r="U91" s="27">
        <f t="shared" si="42"/>
        <v>104.57</v>
      </c>
      <c r="V91" s="27">
        <f t="shared" si="43"/>
        <v>0</v>
      </c>
      <c r="W91" s="27">
        <f t="shared" si="44"/>
        <v>159</v>
      </c>
      <c r="X91" s="24">
        <f t="shared" si="47"/>
        <v>532.94</v>
      </c>
      <c r="Y91" s="24">
        <f t="shared" si="45"/>
        <v>1710.609</v>
      </c>
      <c r="Z91" s="24"/>
      <c r="AD91" s="127"/>
    </row>
    <row r="92" s="9" customFormat="1" ht="20" customHeight="1" spans="1:30">
      <c r="A92" s="23">
        <f t="shared" si="32"/>
        <v>89</v>
      </c>
      <c r="B92" s="39" t="s">
        <v>140</v>
      </c>
      <c r="C92" s="29" t="s">
        <v>269</v>
      </c>
      <c r="D92" s="30" t="s">
        <v>270</v>
      </c>
      <c r="E92" s="24">
        <v>3245.4</v>
      </c>
      <c r="F92" s="24">
        <f>VLOOKUP(C92,'[1]9月'!$B:$Q,16,0)</f>
        <v>3245.4</v>
      </c>
      <c r="G92" s="24">
        <v>3245.4</v>
      </c>
      <c r="H92" s="27">
        <v>5228.42</v>
      </c>
      <c r="I92" s="27"/>
      <c r="J92" s="27">
        <v>3180</v>
      </c>
      <c r="K92" s="34">
        <f t="shared" si="33"/>
        <v>58.4172</v>
      </c>
      <c r="L92" s="35">
        <f t="shared" si="34"/>
        <v>519.264</v>
      </c>
      <c r="M92" s="24">
        <f t="shared" si="35"/>
        <v>22.7178</v>
      </c>
      <c r="N92" s="27">
        <f t="shared" si="36"/>
        <v>418.27</v>
      </c>
      <c r="O92" s="27">
        <f t="shared" si="37"/>
        <v>0</v>
      </c>
      <c r="P92" s="27">
        <f t="shared" si="38"/>
        <v>159</v>
      </c>
      <c r="Q92" s="27">
        <f t="shared" si="46"/>
        <v>1177.669</v>
      </c>
      <c r="R92" s="24">
        <f t="shared" si="39"/>
        <v>0</v>
      </c>
      <c r="S92" s="24">
        <f t="shared" si="40"/>
        <v>259.63</v>
      </c>
      <c r="T92" s="24">
        <f t="shared" si="41"/>
        <v>9.74</v>
      </c>
      <c r="U92" s="27">
        <f t="shared" si="42"/>
        <v>104.57</v>
      </c>
      <c r="V92" s="27">
        <f t="shared" si="43"/>
        <v>0</v>
      </c>
      <c r="W92" s="27">
        <f t="shared" si="44"/>
        <v>159</v>
      </c>
      <c r="X92" s="24">
        <f t="shared" si="47"/>
        <v>532.94</v>
      </c>
      <c r="Y92" s="24">
        <f t="shared" si="45"/>
        <v>1710.609</v>
      </c>
      <c r="Z92" s="24"/>
      <c r="AD92" s="127"/>
    </row>
    <row r="93" s="9" customFormat="1" ht="20" customHeight="1" spans="1:30">
      <c r="A93" s="23">
        <f t="shared" si="32"/>
        <v>90</v>
      </c>
      <c r="B93" s="39" t="s">
        <v>140</v>
      </c>
      <c r="C93" s="29" t="s">
        <v>271</v>
      </c>
      <c r="D93" s="30" t="s">
        <v>272</v>
      </c>
      <c r="E93" s="24">
        <v>3245.4</v>
      </c>
      <c r="F93" s="24">
        <f>VLOOKUP(C93,'[1]9月'!$B:$Q,16,0)</f>
        <v>3245.4</v>
      </c>
      <c r="G93" s="24">
        <v>3245.4</v>
      </c>
      <c r="H93" s="27">
        <v>5228.42</v>
      </c>
      <c r="I93" s="27"/>
      <c r="J93" s="27">
        <v>3180</v>
      </c>
      <c r="K93" s="34">
        <f t="shared" si="33"/>
        <v>58.4172</v>
      </c>
      <c r="L93" s="35">
        <f t="shared" si="34"/>
        <v>519.264</v>
      </c>
      <c r="M93" s="24">
        <f t="shared" si="35"/>
        <v>22.7178</v>
      </c>
      <c r="N93" s="27">
        <f t="shared" si="36"/>
        <v>418.27</v>
      </c>
      <c r="O93" s="27">
        <f t="shared" si="37"/>
        <v>0</v>
      </c>
      <c r="P93" s="27">
        <f t="shared" si="38"/>
        <v>159</v>
      </c>
      <c r="Q93" s="27">
        <f t="shared" si="46"/>
        <v>1177.669</v>
      </c>
      <c r="R93" s="24">
        <f t="shared" si="39"/>
        <v>0</v>
      </c>
      <c r="S93" s="24">
        <f t="shared" si="40"/>
        <v>259.63</v>
      </c>
      <c r="T93" s="24">
        <f t="shared" si="41"/>
        <v>9.74</v>
      </c>
      <c r="U93" s="27">
        <f t="shared" si="42"/>
        <v>104.57</v>
      </c>
      <c r="V93" s="27">
        <f t="shared" si="43"/>
        <v>0</v>
      </c>
      <c r="W93" s="27">
        <f t="shared" si="44"/>
        <v>159</v>
      </c>
      <c r="X93" s="24">
        <f t="shared" si="47"/>
        <v>532.94</v>
      </c>
      <c r="Y93" s="24">
        <f t="shared" si="45"/>
        <v>1710.609</v>
      </c>
      <c r="Z93" s="24"/>
      <c r="AD93" s="127"/>
    </row>
    <row r="94" s="9" customFormat="1" ht="20" customHeight="1" spans="1:30">
      <c r="A94" s="23">
        <f t="shared" si="32"/>
        <v>91</v>
      </c>
      <c r="B94" s="39" t="s">
        <v>140</v>
      </c>
      <c r="C94" s="29" t="s">
        <v>273</v>
      </c>
      <c r="D94" s="30" t="s">
        <v>274</v>
      </c>
      <c r="E94" s="24">
        <v>3245.4</v>
      </c>
      <c r="F94" s="24">
        <f>VLOOKUP(C94,'[1]9月'!$B:$Q,16,0)</f>
        <v>3245.4</v>
      </c>
      <c r="G94" s="24">
        <v>3245.4</v>
      </c>
      <c r="H94" s="27">
        <v>5228.42</v>
      </c>
      <c r="I94" s="27"/>
      <c r="J94" s="27">
        <v>1790</v>
      </c>
      <c r="K94" s="34">
        <f t="shared" si="33"/>
        <v>58.4172</v>
      </c>
      <c r="L94" s="35">
        <f t="shared" si="34"/>
        <v>519.264</v>
      </c>
      <c r="M94" s="24">
        <f t="shared" si="35"/>
        <v>22.7178</v>
      </c>
      <c r="N94" s="27">
        <f t="shared" si="36"/>
        <v>418.27</v>
      </c>
      <c r="O94" s="27">
        <f t="shared" si="37"/>
        <v>0</v>
      </c>
      <c r="P94" s="27">
        <f t="shared" si="38"/>
        <v>89.5</v>
      </c>
      <c r="Q94" s="27">
        <f t="shared" si="46"/>
        <v>1108.169</v>
      </c>
      <c r="R94" s="24">
        <f t="shared" si="39"/>
        <v>0</v>
      </c>
      <c r="S94" s="24">
        <f t="shared" si="40"/>
        <v>259.63</v>
      </c>
      <c r="T94" s="24">
        <f t="shared" si="41"/>
        <v>9.74</v>
      </c>
      <c r="U94" s="27">
        <f t="shared" si="42"/>
        <v>104.57</v>
      </c>
      <c r="V94" s="27">
        <f t="shared" si="43"/>
        <v>0</v>
      </c>
      <c r="W94" s="27">
        <f t="shared" si="44"/>
        <v>89.5</v>
      </c>
      <c r="X94" s="24">
        <f t="shared" si="47"/>
        <v>463.44</v>
      </c>
      <c r="Y94" s="24">
        <f t="shared" si="45"/>
        <v>1571.609</v>
      </c>
      <c r="Z94" s="24"/>
      <c r="AD94" s="127"/>
    </row>
    <row r="95" s="9" customFormat="1" ht="20" customHeight="1" spans="1:30">
      <c r="A95" s="23">
        <f t="shared" si="32"/>
        <v>92</v>
      </c>
      <c r="B95" s="39" t="s">
        <v>140</v>
      </c>
      <c r="C95" s="29" t="s">
        <v>275</v>
      </c>
      <c r="D95" s="30" t="s">
        <v>276</v>
      </c>
      <c r="E95" s="24">
        <v>3245.4</v>
      </c>
      <c r="F95" s="24">
        <f>VLOOKUP(C95,'[1]9月'!$B:$Q,16,0)</f>
        <v>3245.4</v>
      </c>
      <c r="G95" s="24">
        <v>3245.4</v>
      </c>
      <c r="H95" s="27">
        <v>5228.42</v>
      </c>
      <c r="I95" s="27"/>
      <c r="J95" s="27">
        <v>3180</v>
      </c>
      <c r="K95" s="34">
        <f t="shared" si="33"/>
        <v>58.4172</v>
      </c>
      <c r="L95" s="35">
        <f t="shared" si="34"/>
        <v>519.264</v>
      </c>
      <c r="M95" s="24">
        <f t="shared" si="35"/>
        <v>22.7178</v>
      </c>
      <c r="N95" s="27">
        <f t="shared" si="36"/>
        <v>418.27</v>
      </c>
      <c r="O95" s="27">
        <f t="shared" si="37"/>
        <v>0</v>
      </c>
      <c r="P95" s="27">
        <f t="shared" si="38"/>
        <v>159</v>
      </c>
      <c r="Q95" s="27">
        <f t="shared" si="46"/>
        <v>1177.669</v>
      </c>
      <c r="R95" s="24">
        <f t="shared" si="39"/>
        <v>0</v>
      </c>
      <c r="S95" s="24">
        <f t="shared" si="40"/>
        <v>259.63</v>
      </c>
      <c r="T95" s="24">
        <f t="shared" si="41"/>
        <v>9.74</v>
      </c>
      <c r="U95" s="27">
        <f t="shared" si="42"/>
        <v>104.57</v>
      </c>
      <c r="V95" s="27">
        <f t="shared" si="43"/>
        <v>0</v>
      </c>
      <c r="W95" s="27">
        <f t="shared" si="44"/>
        <v>159</v>
      </c>
      <c r="X95" s="24">
        <f t="shared" si="47"/>
        <v>532.94</v>
      </c>
      <c r="Y95" s="24">
        <f t="shared" si="45"/>
        <v>1710.609</v>
      </c>
      <c r="Z95" s="24"/>
      <c r="AD95" s="127"/>
    </row>
    <row r="96" s="9" customFormat="1" ht="20" customHeight="1" spans="1:30">
      <c r="A96" s="23">
        <f t="shared" si="32"/>
        <v>93</v>
      </c>
      <c r="B96" s="39" t="s">
        <v>140</v>
      </c>
      <c r="C96" s="29" t="s">
        <v>277</v>
      </c>
      <c r="D96" s="30" t="s">
        <v>278</v>
      </c>
      <c r="E96" s="24">
        <v>3245.4</v>
      </c>
      <c r="F96" s="24">
        <f>VLOOKUP(C96,'[1]9月'!$B:$Q,16,0)</f>
        <v>3245.4</v>
      </c>
      <c r="G96" s="24">
        <v>3245.4</v>
      </c>
      <c r="H96" s="27">
        <v>5228.42</v>
      </c>
      <c r="I96" s="27"/>
      <c r="J96" s="27">
        <v>1790</v>
      </c>
      <c r="K96" s="34">
        <f t="shared" si="33"/>
        <v>58.4172</v>
      </c>
      <c r="L96" s="35">
        <f t="shared" si="34"/>
        <v>519.264</v>
      </c>
      <c r="M96" s="24">
        <f t="shared" si="35"/>
        <v>22.7178</v>
      </c>
      <c r="N96" s="27">
        <f t="shared" si="36"/>
        <v>418.27</v>
      </c>
      <c r="O96" s="27">
        <f t="shared" si="37"/>
        <v>0</v>
      </c>
      <c r="P96" s="27">
        <f t="shared" si="38"/>
        <v>89.5</v>
      </c>
      <c r="Q96" s="27">
        <f t="shared" si="46"/>
        <v>1108.169</v>
      </c>
      <c r="R96" s="24">
        <f t="shared" si="39"/>
        <v>0</v>
      </c>
      <c r="S96" s="24">
        <f t="shared" si="40"/>
        <v>259.63</v>
      </c>
      <c r="T96" s="24">
        <f t="shared" si="41"/>
        <v>9.74</v>
      </c>
      <c r="U96" s="27">
        <f t="shared" si="42"/>
        <v>104.57</v>
      </c>
      <c r="V96" s="27">
        <f t="shared" si="43"/>
        <v>0</v>
      </c>
      <c r="W96" s="27">
        <f t="shared" si="44"/>
        <v>89.5</v>
      </c>
      <c r="X96" s="24">
        <f t="shared" si="47"/>
        <v>463.44</v>
      </c>
      <c r="Y96" s="24">
        <f t="shared" si="45"/>
        <v>1571.609</v>
      </c>
      <c r="Z96" s="24"/>
      <c r="AD96" s="127"/>
    </row>
    <row r="97" s="9" customFormat="1" ht="20" customHeight="1" spans="1:30">
      <c r="A97" s="23">
        <f t="shared" si="32"/>
        <v>94</v>
      </c>
      <c r="B97" s="39" t="s">
        <v>137</v>
      </c>
      <c r="C97" s="29" t="s">
        <v>279</v>
      </c>
      <c r="D97" s="267" t="s">
        <v>280</v>
      </c>
      <c r="E97" s="24">
        <v>3245.4</v>
      </c>
      <c r="F97" s="24">
        <f>VLOOKUP(C97,'[1]9月'!$B:$Q,16,0)</f>
        <v>3245.4</v>
      </c>
      <c r="G97" s="24">
        <v>3245.4</v>
      </c>
      <c r="H97" s="27">
        <v>5228.42</v>
      </c>
      <c r="I97" s="27"/>
      <c r="J97" s="27">
        <v>3180</v>
      </c>
      <c r="K97" s="34">
        <f t="shared" si="33"/>
        <v>58.4172</v>
      </c>
      <c r="L97" s="35">
        <f t="shared" si="34"/>
        <v>519.264</v>
      </c>
      <c r="M97" s="24">
        <f t="shared" si="35"/>
        <v>22.7178</v>
      </c>
      <c r="N97" s="27">
        <f t="shared" si="36"/>
        <v>418.27</v>
      </c>
      <c r="O97" s="27">
        <f t="shared" si="37"/>
        <v>0</v>
      </c>
      <c r="P97" s="27">
        <f t="shared" si="38"/>
        <v>159</v>
      </c>
      <c r="Q97" s="27">
        <f t="shared" si="46"/>
        <v>1177.669</v>
      </c>
      <c r="R97" s="24">
        <f t="shared" si="39"/>
        <v>0</v>
      </c>
      <c r="S97" s="24">
        <f t="shared" si="40"/>
        <v>259.63</v>
      </c>
      <c r="T97" s="24">
        <f t="shared" si="41"/>
        <v>9.74</v>
      </c>
      <c r="U97" s="27">
        <f t="shared" si="42"/>
        <v>104.57</v>
      </c>
      <c r="V97" s="27">
        <f t="shared" si="43"/>
        <v>0</v>
      </c>
      <c r="W97" s="27">
        <f t="shared" si="44"/>
        <v>159</v>
      </c>
      <c r="X97" s="24">
        <f t="shared" si="47"/>
        <v>532.94</v>
      </c>
      <c r="Y97" s="24">
        <f t="shared" si="45"/>
        <v>1710.609</v>
      </c>
      <c r="Z97" s="24"/>
      <c r="AD97" s="127"/>
    </row>
    <row r="98" s="9" customFormat="1" ht="20" customHeight="1" spans="1:30">
      <c r="A98" s="23">
        <f t="shared" si="32"/>
        <v>95</v>
      </c>
      <c r="B98" s="39" t="s">
        <v>258</v>
      </c>
      <c r="C98" s="25" t="s">
        <v>281</v>
      </c>
      <c r="D98" s="24" t="s">
        <v>282</v>
      </c>
      <c r="E98" s="24">
        <v>3820</v>
      </c>
      <c r="F98" s="24">
        <f>VLOOKUP(C98,'[1]9月'!$B:$Q,16,0)</f>
        <v>3820</v>
      </c>
      <c r="G98" s="24">
        <v>3820</v>
      </c>
      <c r="H98" s="27">
        <v>5228.42</v>
      </c>
      <c r="I98" s="27"/>
      <c r="J98" s="27">
        <v>4180</v>
      </c>
      <c r="K98" s="34">
        <f t="shared" si="33"/>
        <v>68.76</v>
      </c>
      <c r="L98" s="35">
        <f t="shared" si="34"/>
        <v>611.2</v>
      </c>
      <c r="M98" s="24">
        <f t="shared" si="35"/>
        <v>26.74</v>
      </c>
      <c r="N98" s="27">
        <f t="shared" si="36"/>
        <v>418.27</v>
      </c>
      <c r="O98" s="27">
        <f t="shared" si="37"/>
        <v>0</v>
      </c>
      <c r="P98" s="27">
        <f t="shared" si="38"/>
        <v>209</v>
      </c>
      <c r="Q98" s="27">
        <f t="shared" si="46"/>
        <v>1333.97</v>
      </c>
      <c r="R98" s="24">
        <f t="shared" si="39"/>
        <v>0</v>
      </c>
      <c r="S98" s="24">
        <f t="shared" si="40"/>
        <v>305.6</v>
      </c>
      <c r="T98" s="24">
        <f t="shared" si="41"/>
        <v>11.46</v>
      </c>
      <c r="U98" s="27">
        <f t="shared" si="42"/>
        <v>104.57</v>
      </c>
      <c r="V98" s="27">
        <f t="shared" si="43"/>
        <v>0</v>
      </c>
      <c r="W98" s="27">
        <f t="shared" si="44"/>
        <v>209</v>
      </c>
      <c r="X98" s="24">
        <f t="shared" si="47"/>
        <v>630.63</v>
      </c>
      <c r="Y98" s="24">
        <f t="shared" si="45"/>
        <v>1964.6</v>
      </c>
      <c r="Z98" s="24"/>
      <c r="AD98" s="127"/>
    </row>
    <row r="99" s="9" customFormat="1" ht="20" customHeight="1" spans="1:30">
      <c r="A99" s="23">
        <f t="shared" si="32"/>
        <v>96</v>
      </c>
      <c r="B99" s="39" t="s">
        <v>258</v>
      </c>
      <c r="C99" s="25" t="s">
        <v>283</v>
      </c>
      <c r="D99" s="24" t="s">
        <v>284</v>
      </c>
      <c r="E99" s="24">
        <v>3245.4</v>
      </c>
      <c r="F99" s="24">
        <f>VLOOKUP(C99,'[1]9月'!$B:$Q,16,0)</f>
        <v>3245.4</v>
      </c>
      <c r="G99" s="24">
        <v>3245.4</v>
      </c>
      <c r="H99" s="27">
        <v>5228.42</v>
      </c>
      <c r="I99" s="27"/>
      <c r="J99" s="27">
        <v>4180</v>
      </c>
      <c r="K99" s="34">
        <f t="shared" si="33"/>
        <v>58.4172</v>
      </c>
      <c r="L99" s="35">
        <f t="shared" si="34"/>
        <v>519.264</v>
      </c>
      <c r="M99" s="24">
        <f t="shared" si="35"/>
        <v>22.7178</v>
      </c>
      <c r="N99" s="27">
        <f t="shared" si="36"/>
        <v>418.27</v>
      </c>
      <c r="O99" s="27">
        <f t="shared" si="37"/>
        <v>0</v>
      </c>
      <c r="P99" s="27">
        <f t="shared" si="38"/>
        <v>209</v>
      </c>
      <c r="Q99" s="27">
        <f t="shared" si="46"/>
        <v>1227.669</v>
      </c>
      <c r="R99" s="24">
        <f t="shared" si="39"/>
        <v>0</v>
      </c>
      <c r="S99" s="24">
        <f t="shared" si="40"/>
        <v>259.63</v>
      </c>
      <c r="T99" s="24">
        <f t="shared" si="41"/>
        <v>9.74</v>
      </c>
      <c r="U99" s="27">
        <f t="shared" si="42"/>
        <v>104.57</v>
      </c>
      <c r="V99" s="27">
        <f t="shared" si="43"/>
        <v>0</v>
      </c>
      <c r="W99" s="27">
        <f t="shared" si="44"/>
        <v>209</v>
      </c>
      <c r="X99" s="24">
        <f t="shared" si="47"/>
        <v>582.94</v>
      </c>
      <c r="Y99" s="24">
        <f t="shared" si="45"/>
        <v>1810.609</v>
      </c>
      <c r="Z99" s="24"/>
      <c r="AD99" s="127"/>
    </row>
    <row r="100" s="9" customFormat="1" ht="20" customHeight="1" spans="1:30">
      <c r="A100" s="23">
        <f t="shared" si="32"/>
        <v>97</v>
      </c>
      <c r="B100" s="39" t="s">
        <v>97</v>
      </c>
      <c r="C100" s="25" t="s">
        <v>285</v>
      </c>
      <c r="D100" s="24" t="s">
        <v>286</v>
      </c>
      <c r="E100" s="24">
        <v>3245.4</v>
      </c>
      <c r="F100" s="24">
        <f>VLOOKUP(C100,'[1]9月'!$B:$Q,16,0)</f>
        <v>3245.4</v>
      </c>
      <c r="G100" s="24">
        <v>3245.4</v>
      </c>
      <c r="H100" s="27">
        <v>5228.42</v>
      </c>
      <c r="I100" s="27"/>
      <c r="J100" s="27">
        <v>3180</v>
      </c>
      <c r="K100" s="34">
        <f t="shared" si="33"/>
        <v>58.4172</v>
      </c>
      <c r="L100" s="35">
        <f t="shared" si="34"/>
        <v>519.264</v>
      </c>
      <c r="M100" s="24">
        <f t="shared" si="35"/>
        <v>22.7178</v>
      </c>
      <c r="N100" s="27">
        <f t="shared" si="36"/>
        <v>418.27</v>
      </c>
      <c r="O100" s="27">
        <f t="shared" si="37"/>
        <v>0</v>
      </c>
      <c r="P100" s="27">
        <f t="shared" si="38"/>
        <v>159</v>
      </c>
      <c r="Q100" s="27">
        <f t="shared" si="46"/>
        <v>1177.669</v>
      </c>
      <c r="R100" s="24">
        <f t="shared" si="39"/>
        <v>0</v>
      </c>
      <c r="S100" s="24">
        <f t="shared" si="40"/>
        <v>259.63</v>
      </c>
      <c r="T100" s="24">
        <f t="shared" si="41"/>
        <v>9.74</v>
      </c>
      <c r="U100" s="27">
        <f t="shared" si="42"/>
        <v>104.57</v>
      </c>
      <c r="V100" s="27">
        <f t="shared" si="43"/>
        <v>0</v>
      </c>
      <c r="W100" s="27">
        <f t="shared" si="44"/>
        <v>159</v>
      </c>
      <c r="X100" s="24">
        <f t="shared" si="47"/>
        <v>532.94</v>
      </c>
      <c r="Y100" s="24">
        <f t="shared" si="45"/>
        <v>1710.609</v>
      </c>
      <c r="Z100" s="24"/>
      <c r="AD100" s="127"/>
    </row>
    <row r="101" s="9" customFormat="1" ht="20" customHeight="1" spans="1:30">
      <c r="A101" s="23">
        <f t="shared" si="32"/>
        <v>98</v>
      </c>
      <c r="B101" s="39" t="s">
        <v>76</v>
      </c>
      <c r="C101" s="25" t="s">
        <v>287</v>
      </c>
      <c r="D101" s="24" t="s">
        <v>288</v>
      </c>
      <c r="E101" s="24">
        <v>3245.4</v>
      </c>
      <c r="F101" s="24">
        <f>VLOOKUP(C101,'[1]9月'!$B:$Q,16,0)</f>
        <v>3245.4</v>
      </c>
      <c r="G101" s="24">
        <v>3245.4</v>
      </c>
      <c r="H101" s="27">
        <v>5228.42</v>
      </c>
      <c r="I101" s="27"/>
      <c r="J101" s="27">
        <v>4180</v>
      </c>
      <c r="K101" s="34">
        <f t="shared" si="33"/>
        <v>58.4172</v>
      </c>
      <c r="L101" s="35">
        <f t="shared" si="34"/>
        <v>519.264</v>
      </c>
      <c r="M101" s="24">
        <f t="shared" si="35"/>
        <v>22.7178</v>
      </c>
      <c r="N101" s="27">
        <f t="shared" si="36"/>
        <v>418.27</v>
      </c>
      <c r="O101" s="27">
        <f t="shared" si="37"/>
        <v>0</v>
      </c>
      <c r="P101" s="27">
        <f t="shared" si="38"/>
        <v>209</v>
      </c>
      <c r="Q101" s="27">
        <f t="shared" si="46"/>
        <v>1227.669</v>
      </c>
      <c r="R101" s="24">
        <f t="shared" si="39"/>
        <v>0</v>
      </c>
      <c r="S101" s="24">
        <f t="shared" si="40"/>
        <v>259.63</v>
      </c>
      <c r="T101" s="24">
        <f t="shared" si="41"/>
        <v>9.74</v>
      </c>
      <c r="U101" s="27">
        <f t="shared" si="42"/>
        <v>104.57</v>
      </c>
      <c r="V101" s="27">
        <f t="shared" si="43"/>
        <v>0</v>
      </c>
      <c r="W101" s="27">
        <f t="shared" si="44"/>
        <v>209</v>
      </c>
      <c r="X101" s="24">
        <f t="shared" si="47"/>
        <v>582.94</v>
      </c>
      <c r="Y101" s="24">
        <f t="shared" si="45"/>
        <v>1810.609</v>
      </c>
      <c r="Z101" s="24"/>
      <c r="AD101" s="127"/>
    </row>
    <row r="102" s="9" customFormat="1" ht="20" customHeight="1" spans="1:30">
      <c r="A102" s="23">
        <f t="shared" si="32"/>
        <v>99</v>
      </c>
      <c r="B102" s="39" t="s">
        <v>76</v>
      </c>
      <c r="C102" s="25" t="s">
        <v>289</v>
      </c>
      <c r="D102" s="24" t="s">
        <v>290</v>
      </c>
      <c r="E102" s="24">
        <v>3820</v>
      </c>
      <c r="F102" s="24">
        <f>VLOOKUP(C102,'[1]9月'!$B:$Q,16,0)</f>
        <v>3820</v>
      </c>
      <c r="G102" s="24">
        <v>3820</v>
      </c>
      <c r="H102" s="27">
        <v>5228.42</v>
      </c>
      <c r="I102" s="27"/>
      <c r="J102" s="27">
        <v>4180</v>
      </c>
      <c r="K102" s="34">
        <f t="shared" si="33"/>
        <v>68.76</v>
      </c>
      <c r="L102" s="35">
        <f t="shared" si="34"/>
        <v>611.2</v>
      </c>
      <c r="M102" s="24">
        <f t="shared" si="35"/>
        <v>26.74</v>
      </c>
      <c r="N102" s="27">
        <f t="shared" si="36"/>
        <v>418.27</v>
      </c>
      <c r="O102" s="27">
        <f t="shared" si="37"/>
        <v>0</v>
      </c>
      <c r="P102" s="27">
        <f t="shared" si="38"/>
        <v>209</v>
      </c>
      <c r="Q102" s="27">
        <f t="shared" si="46"/>
        <v>1333.97</v>
      </c>
      <c r="R102" s="24">
        <f t="shared" si="39"/>
        <v>0</v>
      </c>
      <c r="S102" s="24">
        <f t="shared" si="40"/>
        <v>305.6</v>
      </c>
      <c r="T102" s="24">
        <f t="shared" si="41"/>
        <v>11.46</v>
      </c>
      <c r="U102" s="27">
        <f t="shared" si="42"/>
        <v>104.57</v>
      </c>
      <c r="V102" s="27">
        <f t="shared" si="43"/>
        <v>0</v>
      </c>
      <c r="W102" s="27">
        <f t="shared" si="44"/>
        <v>209</v>
      </c>
      <c r="X102" s="24">
        <f t="shared" si="47"/>
        <v>630.63</v>
      </c>
      <c r="Y102" s="24">
        <f t="shared" si="45"/>
        <v>1964.6</v>
      </c>
      <c r="Z102" s="24"/>
      <c r="AD102" s="127"/>
    </row>
    <row r="103" s="9" customFormat="1" ht="20" customHeight="1" spans="1:30">
      <c r="A103" s="23">
        <f t="shared" si="32"/>
        <v>100</v>
      </c>
      <c r="B103" s="39" t="s">
        <v>76</v>
      </c>
      <c r="C103" s="29" t="s">
        <v>291</v>
      </c>
      <c r="D103" s="30" t="s">
        <v>292</v>
      </c>
      <c r="E103" s="24">
        <v>3245.4</v>
      </c>
      <c r="F103" s="24">
        <f>VLOOKUP(C103,'[1]9月'!$B:$Q,16,0)</f>
        <v>3245.4</v>
      </c>
      <c r="G103" s="24">
        <v>3245.4</v>
      </c>
      <c r="H103" s="27">
        <v>5228.42</v>
      </c>
      <c r="I103" s="27"/>
      <c r="J103" s="27">
        <v>3180</v>
      </c>
      <c r="K103" s="34">
        <f t="shared" si="33"/>
        <v>58.4172</v>
      </c>
      <c r="L103" s="35">
        <f t="shared" si="34"/>
        <v>519.264</v>
      </c>
      <c r="M103" s="24">
        <f t="shared" si="35"/>
        <v>22.7178</v>
      </c>
      <c r="N103" s="27">
        <f t="shared" si="36"/>
        <v>418.27</v>
      </c>
      <c r="O103" s="27">
        <f t="shared" si="37"/>
        <v>0</v>
      </c>
      <c r="P103" s="27">
        <f t="shared" si="38"/>
        <v>159</v>
      </c>
      <c r="Q103" s="27">
        <f t="shared" si="46"/>
        <v>1177.669</v>
      </c>
      <c r="R103" s="24">
        <f t="shared" si="39"/>
        <v>0</v>
      </c>
      <c r="S103" s="24">
        <f t="shared" si="40"/>
        <v>259.63</v>
      </c>
      <c r="T103" s="24">
        <f t="shared" si="41"/>
        <v>9.74</v>
      </c>
      <c r="U103" s="27">
        <f t="shared" si="42"/>
        <v>104.57</v>
      </c>
      <c r="V103" s="27">
        <f t="shared" si="43"/>
        <v>0</v>
      </c>
      <c r="W103" s="27">
        <f t="shared" si="44"/>
        <v>159</v>
      </c>
      <c r="X103" s="24">
        <f t="shared" si="47"/>
        <v>532.94</v>
      </c>
      <c r="Y103" s="24">
        <f t="shared" si="45"/>
        <v>1710.609</v>
      </c>
      <c r="Z103" s="24"/>
      <c r="AD103" s="127"/>
    </row>
    <row r="104" s="9" customFormat="1" ht="20" customHeight="1" spans="1:30">
      <c r="A104" s="23">
        <f t="shared" si="32"/>
        <v>101</v>
      </c>
      <c r="B104" s="39" t="s">
        <v>76</v>
      </c>
      <c r="C104" s="29" t="s">
        <v>296</v>
      </c>
      <c r="D104" s="268" t="s">
        <v>297</v>
      </c>
      <c r="E104" s="24">
        <v>3245.4</v>
      </c>
      <c r="F104" s="24">
        <f>VLOOKUP(C104,'[1]9月'!$B:$Q,16,0)</f>
        <v>3245.4</v>
      </c>
      <c r="G104" s="24">
        <v>3245.4</v>
      </c>
      <c r="H104" s="27">
        <v>5228.42</v>
      </c>
      <c r="I104" s="27"/>
      <c r="J104" s="27">
        <v>3180</v>
      </c>
      <c r="K104" s="34">
        <f t="shared" si="33"/>
        <v>58.4172</v>
      </c>
      <c r="L104" s="35">
        <f t="shared" si="34"/>
        <v>519.264</v>
      </c>
      <c r="M104" s="24">
        <f t="shared" si="35"/>
        <v>22.7178</v>
      </c>
      <c r="N104" s="27">
        <f t="shared" si="36"/>
        <v>418.27</v>
      </c>
      <c r="O104" s="27">
        <f t="shared" si="37"/>
        <v>0</v>
      </c>
      <c r="P104" s="27">
        <f t="shared" si="38"/>
        <v>159</v>
      </c>
      <c r="Q104" s="27">
        <f t="shared" si="46"/>
        <v>1177.669</v>
      </c>
      <c r="R104" s="24">
        <f t="shared" si="39"/>
        <v>0</v>
      </c>
      <c r="S104" s="24">
        <f t="shared" si="40"/>
        <v>259.63</v>
      </c>
      <c r="T104" s="24">
        <f t="shared" si="41"/>
        <v>9.74</v>
      </c>
      <c r="U104" s="27">
        <f t="shared" si="42"/>
        <v>104.57</v>
      </c>
      <c r="V104" s="27">
        <f t="shared" si="43"/>
        <v>0</v>
      </c>
      <c r="W104" s="27">
        <f t="shared" si="44"/>
        <v>159</v>
      </c>
      <c r="X104" s="24">
        <f t="shared" si="47"/>
        <v>532.94</v>
      </c>
      <c r="Y104" s="24">
        <f t="shared" si="45"/>
        <v>1710.609</v>
      </c>
      <c r="Z104" s="24"/>
      <c r="AD104" s="127"/>
    </row>
    <row r="105" s="9" customFormat="1" ht="20" customHeight="1" spans="1:30">
      <c r="A105" s="23">
        <f t="shared" si="32"/>
        <v>102</v>
      </c>
      <c r="B105" s="39" t="s">
        <v>76</v>
      </c>
      <c r="C105" s="25" t="s">
        <v>298</v>
      </c>
      <c r="D105" s="24" t="s">
        <v>299</v>
      </c>
      <c r="E105" s="24">
        <v>3820</v>
      </c>
      <c r="F105" s="24">
        <f>VLOOKUP(C105,'[1]9月'!$B:$Q,16,0)</f>
        <v>3820</v>
      </c>
      <c r="G105" s="24">
        <v>3820</v>
      </c>
      <c r="H105" s="27">
        <v>5228.42</v>
      </c>
      <c r="I105" s="27"/>
      <c r="J105" s="27">
        <v>4180</v>
      </c>
      <c r="K105" s="34">
        <f t="shared" si="33"/>
        <v>68.76</v>
      </c>
      <c r="L105" s="35">
        <f t="shared" si="34"/>
        <v>611.2</v>
      </c>
      <c r="M105" s="24">
        <f t="shared" si="35"/>
        <v>26.74</v>
      </c>
      <c r="N105" s="27">
        <f t="shared" si="36"/>
        <v>418.27</v>
      </c>
      <c r="O105" s="27">
        <f t="shared" si="37"/>
        <v>0</v>
      </c>
      <c r="P105" s="27">
        <f t="shared" si="38"/>
        <v>209</v>
      </c>
      <c r="Q105" s="27">
        <f t="shared" si="46"/>
        <v>1333.97</v>
      </c>
      <c r="R105" s="24">
        <f t="shared" si="39"/>
        <v>0</v>
      </c>
      <c r="S105" s="24">
        <f t="shared" si="40"/>
        <v>305.6</v>
      </c>
      <c r="T105" s="24">
        <f t="shared" si="41"/>
        <v>11.46</v>
      </c>
      <c r="U105" s="27">
        <f t="shared" si="42"/>
        <v>104.57</v>
      </c>
      <c r="V105" s="27">
        <f t="shared" si="43"/>
        <v>0</v>
      </c>
      <c r="W105" s="27">
        <f t="shared" si="44"/>
        <v>209</v>
      </c>
      <c r="X105" s="24">
        <f t="shared" si="47"/>
        <v>630.63</v>
      </c>
      <c r="Y105" s="24">
        <f t="shared" si="45"/>
        <v>1964.6</v>
      </c>
      <c r="Z105" s="24"/>
      <c r="AD105" s="127"/>
    </row>
    <row r="106" s="9" customFormat="1" ht="20" customHeight="1" spans="1:30">
      <c r="A106" s="23">
        <f t="shared" si="32"/>
        <v>103</v>
      </c>
      <c r="B106" s="39" t="s">
        <v>258</v>
      </c>
      <c r="C106" s="25" t="s">
        <v>300</v>
      </c>
      <c r="D106" s="24" t="s">
        <v>301</v>
      </c>
      <c r="E106" s="24">
        <v>3245.4</v>
      </c>
      <c r="F106" s="24">
        <f>VLOOKUP(C106,'[1]9月'!$B:$Q,16,0)</f>
        <v>3245.4</v>
      </c>
      <c r="G106" s="24">
        <v>3245.4</v>
      </c>
      <c r="H106" s="27">
        <v>5228.42</v>
      </c>
      <c r="I106" s="27"/>
      <c r="J106" s="27">
        <v>3180</v>
      </c>
      <c r="K106" s="34">
        <f t="shared" si="33"/>
        <v>58.4172</v>
      </c>
      <c r="L106" s="35">
        <f t="shared" si="34"/>
        <v>519.264</v>
      </c>
      <c r="M106" s="24">
        <f t="shared" si="35"/>
        <v>22.7178</v>
      </c>
      <c r="N106" s="27">
        <f t="shared" si="36"/>
        <v>418.27</v>
      </c>
      <c r="O106" s="27">
        <f t="shared" si="37"/>
        <v>0</v>
      </c>
      <c r="P106" s="27">
        <f t="shared" si="38"/>
        <v>159</v>
      </c>
      <c r="Q106" s="27">
        <f t="shared" si="46"/>
        <v>1177.669</v>
      </c>
      <c r="R106" s="24">
        <f t="shared" si="39"/>
        <v>0</v>
      </c>
      <c r="S106" s="24">
        <f t="shared" si="40"/>
        <v>259.63</v>
      </c>
      <c r="T106" s="24">
        <f t="shared" si="41"/>
        <v>9.74</v>
      </c>
      <c r="U106" s="27">
        <f t="shared" si="42"/>
        <v>104.57</v>
      </c>
      <c r="V106" s="27">
        <f t="shared" si="43"/>
        <v>0</v>
      </c>
      <c r="W106" s="27">
        <f t="shared" si="44"/>
        <v>159</v>
      </c>
      <c r="X106" s="24">
        <f t="shared" si="47"/>
        <v>532.94</v>
      </c>
      <c r="Y106" s="24">
        <f t="shared" si="45"/>
        <v>1710.609</v>
      </c>
      <c r="Z106" s="24"/>
      <c r="AD106" s="127"/>
    </row>
    <row r="107" s="9" customFormat="1" ht="20" customHeight="1" spans="1:30">
      <c r="A107" s="23">
        <f t="shared" si="32"/>
        <v>104</v>
      </c>
      <c r="B107" s="39" t="s">
        <v>143</v>
      </c>
      <c r="C107" s="29" t="s">
        <v>302</v>
      </c>
      <c r="D107" s="30" t="s">
        <v>303</v>
      </c>
      <c r="E107" s="24">
        <v>3245.4</v>
      </c>
      <c r="F107" s="24">
        <f>VLOOKUP(C107,'[1]9月'!$B:$Q,16,0)</f>
        <v>3245.4</v>
      </c>
      <c r="G107" s="24">
        <v>3245.4</v>
      </c>
      <c r="H107" s="27">
        <v>5228.42</v>
      </c>
      <c r="I107" s="27"/>
      <c r="J107" s="27">
        <v>1790</v>
      </c>
      <c r="K107" s="34">
        <f t="shared" si="33"/>
        <v>58.4172</v>
      </c>
      <c r="L107" s="35">
        <f t="shared" si="34"/>
        <v>519.264</v>
      </c>
      <c r="M107" s="24">
        <f t="shared" si="35"/>
        <v>22.7178</v>
      </c>
      <c r="N107" s="27">
        <f t="shared" si="36"/>
        <v>418.27</v>
      </c>
      <c r="O107" s="27">
        <f t="shared" si="37"/>
        <v>0</v>
      </c>
      <c r="P107" s="27">
        <f t="shared" si="38"/>
        <v>89.5</v>
      </c>
      <c r="Q107" s="27">
        <f t="shared" si="46"/>
        <v>1108.169</v>
      </c>
      <c r="R107" s="24">
        <f t="shared" si="39"/>
        <v>0</v>
      </c>
      <c r="S107" s="24">
        <f t="shared" si="40"/>
        <v>259.63</v>
      </c>
      <c r="T107" s="24">
        <f t="shared" si="41"/>
        <v>9.74</v>
      </c>
      <c r="U107" s="27">
        <f t="shared" si="42"/>
        <v>104.57</v>
      </c>
      <c r="V107" s="27">
        <f t="shared" si="43"/>
        <v>0</v>
      </c>
      <c r="W107" s="27">
        <f t="shared" si="44"/>
        <v>89.5</v>
      </c>
      <c r="X107" s="24">
        <f t="shared" si="47"/>
        <v>463.44</v>
      </c>
      <c r="Y107" s="24">
        <f t="shared" si="45"/>
        <v>1571.609</v>
      </c>
      <c r="Z107" s="24"/>
      <c r="AD107" s="127"/>
    </row>
    <row r="108" s="9" customFormat="1" ht="20" customHeight="1" spans="1:30">
      <c r="A108" s="23">
        <f t="shared" si="32"/>
        <v>105</v>
      </c>
      <c r="B108" s="39" t="s">
        <v>258</v>
      </c>
      <c r="C108" s="29" t="s">
        <v>304</v>
      </c>
      <c r="D108" s="28" t="s">
        <v>305</v>
      </c>
      <c r="E108" s="24">
        <v>3245.4</v>
      </c>
      <c r="F108" s="24">
        <v>3245.4</v>
      </c>
      <c r="G108" s="24">
        <v>3245.4</v>
      </c>
      <c r="H108" s="27">
        <v>5228.42</v>
      </c>
      <c r="I108" s="27"/>
      <c r="J108" s="27">
        <v>4180</v>
      </c>
      <c r="K108" s="34">
        <f t="shared" si="33"/>
        <v>58.4172</v>
      </c>
      <c r="L108" s="35">
        <f t="shared" si="34"/>
        <v>519.264</v>
      </c>
      <c r="M108" s="24">
        <f t="shared" si="35"/>
        <v>22.7178</v>
      </c>
      <c r="N108" s="27">
        <f t="shared" si="36"/>
        <v>418.27</v>
      </c>
      <c r="O108" s="27">
        <f t="shared" si="37"/>
        <v>0</v>
      </c>
      <c r="P108" s="27">
        <f t="shared" si="38"/>
        <v>209</v>
      </c>
      <c r="Q108" s="27">
        <f t="shared" si="46"/>
        <v>1227.669</v>
      </c>
      <c r="R108" s="24">
        <f t="shared" si="39"/>
        <v>0</v>
      </c>
      <c r="S108" s="24">
        <f t="shared" si="40"/>
        <v>259.63</v>
      </c>
      <c r="T108" s="24">
        <f t="shared" si="41"/>
        <v>9.74</v>
      </c>
      <c r="U108" s="27">
        <f t="shared" si="42"/>
        <v>104.57</v>
      </c>
      <c r="V108" s="27">
        <f t="shared" si="43"/>
        <v>0</v>
      </c>
      <c r="W108" s="27">
        <f t="shared" si="44"/>
        <v>209</v>
      </c>
      <c r="X108" s="24">
        <f t="shared" si="47"/>
        <v>582.94</v>
      </c>
      <c r="Y108" s="24">
        <f t="shared" si="45"/>
        <v>1810.609</v>
      </c>
      <c r="Z108" s="24"/>
      <c r="AD108" s="127"/>
    </row>
    <row r="109" s="9" customFormat="1" ht="20" customHeight="1" spans="1:30">
      <c r="A109" s="23">
        <f t="shared" si="32"/>
        <v>106</v>
      </c>
      <c r="B109" s="39" t="s">
        <v>293</v>
      </c>
      <c r="C109" s="25" t="s">
        <v>306</v>
      </c>
      <c r="D109" s="24" t="s">
        <v>307</v>
      </c>
      <c r="E109" s="24">
        <v>3245.4</v>
      </c>
      <c r="F109" s="24">
        <f>VLOOKUP(C109,'[1]9月'!$B:$Q,16,0)</f>
        <v>3245.4</v>
      </c>
      <c r="G109" s="24">
        <v>3245.4</v>
      </c>
      <c r="H109" s="27">
        <v>5228.42</v>
      </c>
      <c r="I109" s="27"/>
      <c r="J109" s="27">
        <v>1790</v>
      </c>
      <c r="K109" s="34">
        <f t="shared" si="33"/>
        <v>58.4172</v>
      </c>
      <c r="L109" s="35">
        <f t="shared" si="34"/>
        <v>519.264</v>
      </c>
      <c r="M109" s="24">
        <f t="shared" si="35"/>
        <v>22.7178</v>
      </c>
      <c r="N109" s="27">
        <f t="shared" si="36"/>
        <v>418.27</v>
      </c>
      <c r="O109" s="27">
        <f t="shared" si="37"/>
        <v>0</v>
      </c>
      <c r="P109" s="27">
        <f t="shared" si="38"/>
        <v>89.5</v>
      </c>
      <c r="Q109" s="27">
        <f t="shared" si="46"/>
        <v>1108.169</v>
      </c>
      <c r="R109" s="24">
        <f t="shared" si="39"/>
        <v>0</v>
      </c>
      <c r="S109" s="24">
        <f t="shared" si="40"/>
        <v>259.63</v>
      </c>
      <c r="T109" s="24">
        <f t="shared" si="41"/>
        <v>9.74</v>
      </c>
      <c r="U109" s="27">
        <f t="shared" si="42"/>
        <v>104.57</v>
      </c>
      <c r="V109" s="27">
        <f t="shared" si="43"/>
        <v>0</v>
      </c>
      <c r="W109" s="27">
        <f t="shared" si="44"/>
        <v>89.5</v>
      </c>
      <c r="X109" s="24">
        <f t="shared" si="47"/>
        <v>463.44</v>
      </c>
      <c r="Y109" s="24">
        <f t="shared" si="45"/>
        <v>1571.609</v>
      </c>
      <c r="Z109" s="24"/>
      <c r="AD109" s="127"/>
    </row>
    <row r="110" s="9" customFormat="1" ht="20" customHeight="1" spans="1:30">
      <c r="A110" s="23">
        <f t="shared" si="32"/>
        <v>107</v>
      </c>
      <c r="B110" s="39" t="s">
        <v>293</v>
      </c>
      <c r="C110" s="25" t="s">
        <v>308</v>
      </c>
      <c r="D110" s="24" t="s">
        <v>309</v>
      </c>
      <c r="E110" s="24">
        <v>3245.4</v>
      </c>
      <c r="F110" s="24">
        <f>VLOOKUP(C110,'[1]9月'!$B:$Q,16,0)</f>
        <v>3245.4</v>
      </c>
      <c r="G110" s="24">
        <v>3245.4</v>
      </c>
      <c r="H110" s="27">
        <v>5228.42</v>
      </c>
      <c r="I110" s="27"/>
      <c r="J110" s="27">
        <v>1790</v>
      </c>
      <c r="K110" s="34">
        <f t="shared" si="33"/>
        <v>58.4172</v>
      </c>
      <c r="L110" s="35">
        <f t="shared" si="34"/>
        <v>519.264</v>
      </c>
      <c r="M110" s="24">
        <f t="shared" si="35"/>
        <v>22.7178</v>
      </c>
      <c r="N110" s="27">
        <f t="shared" si="36"/>
        <v>418.27</v>
      </c>
      <c r="O110" s="27">
        <f t="shared" si="37"/>
        <v>0</v>
      </c>
      <c r="P110" s="27">
        <f t="shared" si="38"/>
        <v>89.5</v>
      </c>
      <c r="Q110" s="27">
        <f t="shared" si="46"/>
        <v>1108.169</v>
      </c>
      <c r="R110" s="24">
        <f t="shared" si="39"/>
        <v>0</v>
      </c>
      <c r="S110" s="24">
        <f t="shared" si="40"/>
        <v>259.63</v>
      </c>
      <c r="T110" s="24">
        <f t="shared" si="41"/>
        <v>9.74</v>
      </c>
      <c r="U110" s="27">
        <f t="shared" si="42"/>
        <v>104.57</v>
      </c>
      <c r="V110" s="27">
        <f t="shared" si="43"/>
        <v>0</v>
      </c>
      <c r="W110" s="27">
        <f t="shared" si="44"/>
        <v>89.5</v>
      </c>
      <c r="X110" s="24">
        <f t="shared" si="47"/>
        <v>463.44</v>
      </c>
      <c r="Y110" s="24">
        <f t="shared" si="45"/>
        <v>1571.609</v>
      </c>
      <c r="Z110" s="24"/>
      <c r="AD110" s="127"/>
    </row>
    <row r="111" s="9" customFormat="1" ht="20" customHeight="1" spans="1:30">
      <c r="A111" s="23">
        <f t="shared" si="32"/>
        <v>108</v>
      </c>
      <c r="B111" s="39" t="s">
        <v>293</v>
      </c>
      <c r="C111" s="25" t="s">
        <v>310</v>
      </c>
      <c r="D111" s="24" t="s">
        <v>311</v>
      </c>
      <c r="E111" s="24">
        <v>3245.4</v>
      </c>
      <c r="F111" s="24">
        <f>VLOOKUP(C111,'[1]9月'!$B:$Q,16,0)</f>
        <v>3245.4</v>
      </c>
      <c r="G111" s="24">
        <v>3245.4</v>
      </c>
      <c r="H111" s="27">
        <v>5228.42</v>
      </c>
      <c r="I111" s="27"/>
      <c r="J111" s="27">
        <v>1790</v>
      </c>
      <c r="K111" s="34">
        <f t="shared" si="33"/>
        <v>58.4172</v>
      </c>
      <c r="L111" s="35">
        <f t="shared" si="34"/>
        <v>519.264</v>
      </c>
      <c r="M111" s="24">
        <f t="shared" si="35"/>
        <v>22.7178</v>
      </c>
      <c r="N111" s="27">
        <f t="shared" si="36"/>
        <v>418.27</v>
      </c>
      <c r="O111" s="27">
        <f t="shared" si="37"/>
        <v>0</v>
      </c>
      <c r="P111" s="27">
        <f t="shared" si="38"/>
        <v>89.5</v>
      </c>
      <c r="Q111" s="27">
        <f t="shared" si="46"/>
        <v>1108.169</v>
      </c>
      <c r="R111" s="24">
        <f t="shared" si="39"/>
        <v>0</v>
      </c>
      <c r="S111" s="24">
        <f t="shared" si="40"/>
        <v>259.63</v>
      </c>
      <c r="T111" s="24">
        <f t="shared" si="41"/>
        <v>9.74</v>
      </c>
      <c r="U111" s="27">
        <f t="shared" si="42"/>
        <v>104.57</v>
      </c>
      <c r="V111" s="27">
        <f t="shared" si="43"/>
        <v>0</v>
      </c>
      <c r="W111" s="27">
        <f t="shared" si="44"/>
        <v>89.5</v>
      </c>
      <c r="X111" s="24">
        <f t="shared" si="47"/>
        <v>463.44</v>
      </c>
      <c r="Y111" s="24">
        <f t="shared" si="45"/>
        <v>1571.609</v>
      </c>
      <c r="Z111" s="24"/>
      <c r="AD111" s="127"/>
    </row>
    <row r="112" s="9" customFormat="1" ht="20" customHeight="1" spans="1:30">
      <c r="A112" s="23">
        <f t="shared" si="32"/>
        <v>109</v>
      </c>
      <c r="B112" s="39" t="s">
        <v>293</v>
      </c>
      <c r="C112" s="25" t="s">
        <v>312</v>
      </c>
      <c r="D112" s="24" t="s">
        <v>313</v>
      </c>
      <c r="E112" s="24">
        <v>3245.4</v>
      </c>
      <c r="F112" s="24">
        <f>VLOOKUP(C112,'[1]9月'!$B:$Q,16,0)</f>
        <v>3245.4</v>
      </c>
      <c r="G112" s="24">
        <v>3245.4</v>
      </c>
      <c r="H112" s="27">
        <v>5228.42</v>
      </c>
      <c r="I112" s="27"/>
      <c r="J112" s="27">
        <v>1790</v>
      </c>
      <c r="K112" s="34">
        <f t="shared" si="33"/>
        <v>58.4172</v>
      </c>
      <c r="L112" s="35">
        <f t="shared" si="34"/>
        <v>519.264</v>
      </c>
      <c r="M112" s="24">
        <f t="shared" si="35"/>
        <v>22.7178</v>
      </c>
      <c r="N112" s="27">
        <f t="shared" si="36"/>
        <v>418.27</v>
      </c>
      <c r="O112" s="27">
        <f t="shared" si="37"/>
        <v>0</v>
      </c>
      <c r="P112" s="27">
        <f t="shared" si="38"/>
        <v>89.5</v>
      </c>
      <c r="Q112" s="27">
        <f t="shared" si="46"/>
        <v>1108.169</v>
      </c>
      <c r="R112" s="24">
        <f t="shared" si="39"/>
        <v>0</v>
      </c>
      <c r="S112" s="24">
        <f t="shared" si="40"/>
        <v>259.63</v>
      </c>
      <c r="T112" s="24">
        <f t="shared" si="41"/>
        <v>9.74</v>
      </c>
      <c r="U112" s="27">
        <f t="shared" si="42"/>
        <v>104.57</v>
      </c>
      <c r="V112" s="27">
        <f t="shared" si="43"/>
        <v>0</v>
      </c>
      <c r="W112" s="27">
        <f t="shared" si="44"/>
        <v>89.5</v>
      </c>
      <c r="X112" s="24">
        <f t="shared" si="47"/>
        <v>463.44</v>
      </c>
      <c r="Y112" s="24">
        <f t="shared" si="45"/>
        <v>1571.609</v>
      </c>
      <c r="Z112" s="24"/>
      <c r="AD112" s="127"/>
    </row>
    <row r="113" s="9" customFormat="1" ht="20" customHeight="1" spans="1:30">
      <c r="A113" s="23">
        <f t="shared" si="32"/>
        <v>110</v>
      </c>
      <c r="B113" s="39" t="s">
        <v>293</v>
      </c>
      <c r="C113" s="25" t="s">
        <v>314</v>
      </c>
      <c r="D113" s="24" t="s">
        <v>315</v>
      </c>
      <c r="E113" s="24">
        <v>3245.4</v>
      </c>
      <c r="F113" s="24">
        <f>VLOOKUP(C113,'[1]9月'!$B:$Q,16,0)</f>
        <v>3245.4</v>
      </c>
      <c r="G113" s="24">
        <v>3245.4</v>
      </c>
      <c r="H113" s="27">
        <v>5228.42</v>
      </c>
      <c r="I113" s="27"/>
      <c r="J113" s="27">
        <v>1790</v>
      </c>
      <c r="K113" s="34">
        <f t="shared" si="33"/>
        <v>58.4172</v>
      </c>
      <c r="L113" s="35">
        <f t="shared" si="34"/>
        <v>519.264</v>
      </c>
      <c r="M113" s="24">
        <f t="shared" si="35"/>
        <v>22.7178</v>
      </c>
      <c r="N113" s="27">
        <f t="shared" si="36"/>
        <v>418.27</v>
      </c>
      <c r="O113" s="27">
        <f t="shared" si="37"/>
        <v>0</v>
      </c>
      <c r="P113" s="27">
        <f t="shared" si="38"/>
        <v>89.5</v>
      </c>
      <c r="Q113" s="27">
        <f t="shared" si="46"/>
        <v>1108.169</v>
      </c>
      <c r="R113" s="24">
        <f t="shared" si="39"/>
        <v>0</v>
      </c>
      <c r="S113" s="24">
        <f t="shared" si="40"/>
        <v>259.63</v>
      </c>
      <c r="T113" s="24">
        <f t="shared" si="41"/>
        <v>9.74</v>
      </c>
      <c r="U113" s="27">
        <f t="shared" si="42"/>
        <v>104.57</v>
      </c>
      <c r="V113" s="27">
        <f t="shared" si="43"/>
        <v>0</v>
      </c>
      <c r="W113" s="27">
        <f t="shared" si="44"/>
        <v>89.5</v>
      </c>
      <c r="X113" s="24">
        <f t="shared" si="47"/>
        <v>463.44</v>
      </c>
      <c r="Y113" s="24">
        <f t="shared" si="45"/>
        <v>1571.609</v>
      </c>
      <c r="Z113" s="24"/>
      <c r="AD113" s="127"/>
    </row>
    <row r="114" s="9" customFormat="1" ht="20" customHeight="1" spans="1:30">
      <c r="A114" s="23">
        <f t="shared" si="32"/>
        <v>111</v>
      </c>
      <c r="B114" s="39" t="s">
        <v>293</v>
      </c>
      <c r="C114" s="25" t="s">
        <v>316</v>
      </c>
      <c r="D114" s="24" t="s">
        <v>317</v>
      </c>
      <c r="E114" s="24">
        <v>3245.4</v>
      </c>
      <c r="F114" s="24">
        <f>VLOOKUP(C114,'[1]9月'!$B:$Q,16,0)</f>
        <v>3245.4</v>
      </c>
      <c r="G114" s="24">
        <v>3245.4</v>
      </c>
      <c r="H114" s="27">
        <v>5228.42</v>
      </c>
      <c r="I114" s="27"/>
      <c r="J114" s="27">
        <v>1790</v>
      </c>
      <c r="K114" s="34">
        <f t="shared" si="33"/>
        <v>58.4172</v>
      </c>
      <c r="L114" s="35">
        <f t="shared" si="34"/>
        <v>519.264</v>
      </c>
      <c r="M114" s="24">
        <f t="shared" si="35"/>
        <v>22.7178</v>
      </c>
      <c r="N114" s="27">
        <f t="shared" si="36"/>
        <v>418.27</v>
      </c>
      <c r="O114" s="27">
        <f t="shared" si="37"/>
        <v>0</v>
      </c>
      <c r="P114" s="27">
        <f t="shared" si="38"/>
        <v>89.5</v>
      </c>
      <c r="Q114" s="27">
        <f t="shared" si="46"/>
        <v>1108.169</v>
      </c>
      <c r="R114" s="24">
        <f t="shared" si="39"/>
        <v>0</v>
      </c>
      <c r="S114" s="24">
        <f t="shared" si="40"/>
        <v>259.63</v>
      </c>
      <c r="T114" s="24">
        <f t="shared" si="41"/>
        <v>9.74</v>
      </c>
      <c r="U114" s="27">
        <f t="shared" si="42"/>
        <v>104.57</v>
      </c>
      <c r="V114" s="27">
        <f t="shared" si="43"/>
        <v>0</v>
      </c>
      <c r="W114" s="27">
        <f t="shared" si="44"/>
        <v>89.5</v>
      </c>
      <c r="X114" s="24">
        <f t="shared" si="47"/>
        <v>463.44</v>
      </c>
      <c r="Y114" s="24">
        <f t="shared" si="45"/>
        <v>1571.609</v>
      </c>
      <c r="Z114" s="24"/>
      <c r="AD114" s="127"/>
    </row>
    <row r="115" s="9" customFormat="1" ht="20" customHeight="1" spans="1:30">
      <c r="A115" s="23">
        <f t="shared" si="32"/>
        <v>112</v>
      </c>
      <c r="B115" s="39" t="s">
        <v>293</v>
      </c>
      <c r="C115" s="25" t="s">
        <v>318</v>
      </c>
      <c r="D115" s="24" t="s">
        <v>319</v>
      </c>
      <c r="E115" s="24">
        <v>3245.4</v>
      </c>
      <c r="F115" s="24">
        <f>VLOOKUP(C115,'[1]9月'!$B:$Q,16,0)</f>
        <v>3245.4</v>
      </c>
      <c r="G115" s="24">
        <v>3245.4</v>
      </c>
      <c r="H115" s="27">
        <v>5228.42</v>
      </c>
      <c r="I115" s="27"/>
      <c r="J115" s="27">
        <v>0</v>
      </c>
      <c r="K115" s="34">
        <f t="shared" si="33"/>
        <v>58.4172</v>
      </c>
      <c r="L115" s="35">
        <f t="shared" si="34"/>
        <v>519.264</v>
      </c>
      <c r="M115" s="24">
        <f t="shared" si="35"/>
        <v>22.7178</v>
      </c>
      <c r="N115" s="27">
        <f t="shared" si="36"/>
        <v>418.27</v>
      </c>
      <c r="O115" s="27">
        <f t="shared" si="37"/>
        <v>0</v>
      </c>
      <c r="P115" s="27">
        <f t="shared" si="38"/>
        <v>0</v>
      </c>
      <c r="Q115" s="27">
        <f t="shared" si="46"/>
        <v>1018.669</v>
      </c>
      <c r="R115" s="24">
        <f t="shared" si="39"/>
        <v>0</v>
      </c>
      <c r="S115" s="24">
        <f t="shared" si="40"/>
        <v>259.63</v>
      </c>
      <c r="T115" s="24">
        <f t="shared" si="41"/>
        <v>9.74</v>
      </c>
      <c r="U115" s="27">
        <f t="shared" si="42"/>
        <v>104.57</v>
      </c>
      <c r="V115" s="27">
        <f t="shared" si="43"/>
        <v>0</v>
      </c>
      <c r="W115" s="27">
        <f t="shared" si="44"/>
        <v>0</v>
      </c>
      <c r="X115" s="24">
        <f t="shared" si="47"/>
        <v>373.94</v>
      </c>
      <c r="Y115" s="24">
        <f t="shared" si="45"/>
        <v>1392.609</v>
      </c>
      <c r="Z115" s="24"/>
      <c r="AD115" s="127"/>
    </row>
    <row r="116" s="9" customFormat="1" ht="20" customHeight="1" spans="1:30">
      <c r="A116" s="23">
        <f t="shared" si="32"/>
        <v>113</v>
      </c>
      <c r="B116" s="39" t="s">
        <v>293</v>
      </c>
      <c r="C116" s="25" t="s">
        <v>320</v>
      </c>
      <c r="D116" s="24" t="s">
        <v>321</v>
      </c>
      <c r="E116" s="24">
        <v>3245.4</v>
      </c>
      <c r="F116" s="24">
        <f>VLOOKUP(C116,'[1]9月'!$B:$Q,16,0)</f>
        <v>3245.4</v>
      </c>
      <c r="G116" s="24">
        <v>3245.4</v>
      </c>
      <c r="H116" s="27">
        <v>5228.42</v>
      </c>
      <c r="I116" s="27"/>
      <c r="J116" s="27">
        <v>1790</v>
      </c>
      <c r="K116" s="34">
        <f t="shared" si="33"/>
        <v>58.4172</v>
      </c>
      <c r="L116" s="35">
        <f t="shared" si="34"/>
        <v>519.264</v>
      </c>
      <c r="M116" s="24">
        <f t="shared" si="35"/>
        <v>22.7178</v>
      </c>
      <c r="N116" s="27">
        <f t="shared" si="36"/>
        <v>418.27</v>
      </c>
      <c r="O116" s="27">
        <f t="shared" si="37"/>
        <v>0</v>
      </c>
      <c r="P116" s="27">
        <f t="shared" si="38"/>
        <v>89.5</v>
      </c>
      <c r="Q116" s="27">
        <f t="shared" si="46"/>
        <v>1108.169</v>
      </c>
      <c r="R116" s="24">
        <f t="shared" si="39"/>
        <v>0</v>
      </c>
      <c r="S116" s="24">
        <f t="shared" si="40"/>
        <v>259.63</v>
      </c>
      <c r="T116" s="24">
        <f t="shared" si="41"/>
        <v>9.74</v>
      </c>
      <c r="U116" s="27">
        <f t="shared" si="42"/>
        <v>104.57</v>
      </c>
      <c r="V116" s="27">
        <f t="shared" si="43"/>
        <v>0</v>
      </c>
      <c r="W116" s="27">
        <f t="shared" si="44"/>
        <v>89.5</v>
      </c>
      <c r="X116" s="24">
        <f t="shared" si="47"/>
        <v>463.44</v>
      </c>
      <c r="Y116" s="24">
        <f t="shared" si="45"/>
        <v>1571.609</v>
      </c>
      <c r="Z116" s="24"/>
      <c r="AD116" s="127"/>
    </row>
    <row r="117" s="9" customFormat="1" ht="20" customHeight="1" spans="1:30">
      <c r="A117" s="23">
        <f t="shared" si="32"/>
        <v>114</v>
      </c>
      <c r="B117" s="39" t="s">
        <v>293</v>
      </c>
      <c r="C117" s="25" t="s">
        <v>322</v>
      </c>
      <c r="D117" s="24" t="s">
        <v>323</v>
      </c>
      <c r="E117" s="24">
        <v>3245.4</v>
      </c>
      <c r="F117" s="24">
        <f>VLOOKUP(C117,'[1]9月'!$B:$Q,16,0)</f>
        <v>3245.4</v>
      </c>
      <c r="G117" s="24">
        <v>3245.4</v>
      </c>
      <c r="H117" s="27">
        <v>5228.42</v>
      </c>
      <c r="I117" s="27"/>
      <c r="J117" s="27">
        <v>2544</v>
      </c>
      <c r="K117" s="34">
        <f t="shared" si="33"/>
        <v>58.4172</v>
      </c>
      <c r="L117" s="35">
        <f t="shared" si="34"/>
        <v>519.264</v>
      </c>
      <c r="M117" s="24">
        <f t="shared" si="35"/>
        <v>22.7178</v>
      </c>
      <c r="N117" s="27">
        <f t="shared" si="36"/>
        <v>418.27</v>
      </c>
      <c r="O117" s="27">
        <f t="shared" si="37"/>
        <v>0</v>
      </c>
      <c r="P117" s="27">
        <f t="shared" si="38"/>
        <v>127.2</v>
      </c>
      <c r="Q117" s="27">
        <f t="shared" si="46"/>
        <v>1145.869</v>
      </c>
      <c r="R117" s="24">
        <f t="shared" si="39"/>
        <v>0</v>
      </c>
      <c r="S117" s="24">
        <f t="shared" si="40"/>
        <v>259.63</v>
      </c>
      <c r="T117" s="24">
        <f t="shared" si="41"/>
        <v>9.74</v>
      </c>
      <c r="U117" s="27">
        <f t="shared" si="42"/>
        <v>104.57</v>
      </c>
      <c r="V117" s="27">
        <f t="shared" si="43"/>
        <v>0</v>
      </c>
      <c r="W117" s="27">
        <f t="shared" si="44"/>
        <v>127.2</v>
      </c>
      <c r="X117" s="24">
        <f t="shared" si="47"/>
        <v>501.14</v>
      </c>
      <c r="Y117" s="24">
        <f t="shared" si="45"/>
        <v>1647.009</v>
      </c>
      <c r="Z117" s="24"/>
      <c r="AD117" s="127"/>
    </row>
    <row r="118" s="9" customFormat="1" ht="20" customHeight="1" spans="1:30">
      <c r="A118" s="23">
        <f t="shared" si="32"/>
        <v>115</v>
      </c>
      <c r="B118" s="39" t="s">
        <v>293</v>
      </c>
      <c r="C118" s="25" t="s">
        <v>324</v>
      </c>
      <c r="D118" s="24" t="s">
        <v>325</v>
      </c>
      <c r="E118" s="24">
        <v>3245.4</v>
      </c>
      <c r="F118" s="24">
        <f>VLOOKUP(C118,'[1]9月'!$B:$Q,16,0)</f>
        <v>3245.4</v>
      </c>
      <c r="G118" s="24">
        <v>3245.4</v>
      </c>
      <c r="H118" s="27">
        <v>5228.42</v>
      </c>
      <c r="I118" s="27"/>
      <c r="J118" s="27">
        <v>1790</v>
      </c>
      <c r="K118" s="34">
        <f t="shared" si="33"/>
        <v>58.4172</v>
      </c>
      <c r="L118" s="35">
        <f t="shared" si="34"/>
        <v>519.264</v>
      </c>
      <c r="M118" s="24">
        <f t="shared" si="35"/>
        <v>22.7178</v>
      </c>
      <c r="N118" s="27">
        <f t="shared" si="36"/>
        <v>418.27</v>
      </c>
      <c r="O118" s="27">
        <f t="shared" si="37"/>
        <v>0</v>
      </c>
      <c r="P118" s="27">
        <f t="shared" si="38"/>
        <v>89.5</v>
      </c>
      <c r="Q118" s="27">
        <f t="shared" si="46"/>
        <v>1108.169</v>
      </c>
      <c r="R118" s="24">
        <f t="shared" si="39"/>
        <v>0</v>
      </c>
      <c r="S118" s="24">
        <f t="shared" si="40"/>
        <v>259.63</v>
      </c>
      <c r="T118" s="24">
        <f t="shared" si="41"/>
        <v>9.74</v>
      </c>
      <c r="U118" s="27">
        <f t="shared" si="42"/>
        <v>104.57</v>
      </c>
      <c r="V118" s="27">
        <f t="shared" si="43"/>
        <v>0</v>
      </c>
      <c r="W118" s="27">
        <f t="shared" si="44"/>
        <v>89.5</v>
      </c>
      <c r="X118" s="24">
        <f t="shared" si="47"/>
        <v>463.44</v>
      </c>
      <c r="Y118" s="24">
        <f t="shared" si="45"/>
        <v>1571.609</v>
      </c>
      <c r="Z118" s="24"/>
      <c r="AD118" s="127"/>
    </row>
    <row r="119" s="9" customFormat="1" ht="20" customHeight="1" spans="1:30">
      <c r="A119" s="23">
        <f t="shared" si="32"/>
        <v>116</v>
      </c>
      <c r="B119" s="132" t="s">
        <v>293</v>
      </c>
      <c r="C119" s="155" t="s">
        <v>326</v>
      </c>
      <c r="D119" s="156" t="s">
        <v>327</v>
      </c>
      <c r="E119" s="24">
        <v>3245.4</v>
      </c>
      <c r="F119" s="24">
        <v>0</v>
      </c>
      <c r="G119" s="24">
        <v>0</v>
      </c>
      <c r="H119" s="27">
        <v>0</v>
      </c>
      <c r="I119" s="27"/>
      <c r="J119" s="27">
        <v>0</v>
      </c>
      <c r="K119" s="34">
        <f t="shared" si="33"/>
        <v>58.4172</v>
      </c>
      <c r="L119" s="35">
        <f t="shared" si="34"/>
        <v>0</v>
      </c>
      <c r="M119" s="24">
        <f t="shared" si="35"/>
        <v>0</v>
      </c>
      <c r="N119" s="27">
        <f t="shared" si="36"/>
        <v>0</v>
      </c>
      <c r="O119" s="27">
        <f t="shared" si="37"/>
        <v>0</v>
      </c>
      <c r="P119" s="27">
        <f t="shared" si="38"/>
        <v>0</v>
      </c>
      <c r="Q119" s="27">
        <f t="shared" si="46"/>
        <v>58.4172</v>
      </c>
      <c r="R119" s="24">
        <f t="shared" si="39"/>
        <v>0</v>
      </c>
      <c r="S119" s="24">
        <f t="shared" si="40"/>
        <v>0</v>
      </c>
      <c r="T119" s="24">
        <f t="shared" si="41"/>
        <v>0</v>
      </c>
      <c r="U119" s="27">
        <f t="shared" si="42"/>
        <v>0</v>
      </c>
      <c r="V119" s="27">
        <f t="shared" si="43"/>
        <v>0</v>
      </c>
      <c r="W119" s="27">
        <f t="shared" si="44"/>
        <v>0</v>
      </c>
      <c r="X119" s="24">
        <f t="shared" si="47"/>
        <v>0</v>
      </c>
      <c r="Y119" s="24">
        <f t="shared" si="45"/>
        <v>58.4172</v>
      </c>
      <c r="Z119" s="24"/>
      <c r="AD119" s="127"/>
    </row>
    <row r="120" s="9" customFormat="1" ht="20" customHeight="1" spans="1:30">
      <c r="A120" s="23">
        <f t="shared" si="32"/>
        <v>117</v>
      </c>
      <c r="B120" s="39" t="s">
        <v>97</v>
      </c>
      <c r="C120" s="25" t="s">
        <v>328</v>
      </c>
      <c r="D120" s="24" t="s">
        <v>329</v>
      </c>
      <c r="E120" s="24">
        <v>3245.4</v>
      </c>
      <c r="F120" s="24">
        <f>VLOOKUP(C120,'[1]9月'!$B:$Q,16,0)</f>
        <v>3245.4</v>
      </c>
      <c r="G120" s="24">
        <v>3245.4</v>
      </c>
      <c r="H120" s="27">
        <v>5228.42</v>
      </c>
      <c r="I120" s="27"/>
      <c r="J120" s="27">
        <v>1790</v>
      </c>
      <c r="K120" s="34">
        <f t="shared" si="33"/>
        <v>58.4172</v>
      </c>
      <c r="L120" s="35">
        <f t="shared" si="34"/>
        <v>519.264</v>
      </c>
      <c r="M120" s="24">
        <f t="shared" si="35"/>
        <v>22.7178</v>
      </c>
      <c r="N120" s="27">
        <f t="shared" si="36"/>
        <v>418.27</v>
      </c>
      <c r="O120" s="27">
        <f t="shared" si="37"/>
        <v>0</v>
      </c>
      <c r="P120" s="27">
        <f t="shared" si="38"/>
        <v>89.5</v>
      </c>
      <c r="Q120" s="27">
        <f t="shared" si="46"/>
        <v>1108.169</v>
      </c>
      <c r="R120" s="24">
        <f t="shared" si="39"/>
        <v>0</v>
      </c>
      <c r="S120" s="24">
        <f t="shared" si="40"/>
        <v>259.63</v>
      </c>
      <c r="T120" s="24">
        <f t="shared" si="41"/>
        <v>9.74</v>
      </c>
      <c r="U120" s="27">
        <f t="shared" si="42"/>
        <v>104.57</v>
      </c>
      <c r="V120" s="27">
        <f t="shared" si="43"/>
        <v>0</v>
      </c>
      <c r="W120" s="27">
        <f t="shared" si="44"/>
        <v>89.5</v>
      </c>
      <c r="X120" s="24">
        <f t="shared" si="47"/>
        <v>463.44</v>
      </c>
      <c r="Y120" s="24">
        <f t="shared" si="45"/>
        <v>1571.609</v>
      </c>
      <c r="Z120" s="24"/>
      <c r="AD120" s="127"/>
    </row>
    <row r="121" s="9" customFormat="1" ht="20" customHeight="1" spans="1:30">
      <c r="A121" s="23">
        <f t="shared" si="32"/>
        <v>118</v>
      </c>
      <c r="B121" s="39" t="s">
        <v>97</v>
      </c>
      <c r="C121" s="25" t="s">
        <v>330</v>
      </c>
      <c r="D121" s="24" t="s">
        <v>331</v>
      </c>
      <c r="E121" s="24">
        <v>3245.4</v>
      </c>
      <c r="F121" s="24">
        <f>VLOOKUP(C121,'[1]9月'!$B:$Q,16,0)</f>
        <v>3245.4</v>
      </c>
      <c r="G121" s="24">
        <v>3245.4</v>
      </c>
      <c r="H121" s="27">
        <v>5228.42</v>
      </c>
      <c r="I121" s="27"/>
      <c r="J121" s="27">
        <v>2544</v>
      </c>
      <c r="K121" s="34">
        <f t="shared" si="33"/>
        <v>58.4172</v>
      </c>
      <c r="L121" s="35">
        <f t="shared" si="34"/>
        <v>519.264</v>
      </c>
      <c r="M121" s="24">
        <f t="shared" si="35"/>
        <v>22.7178</v>
      </c>
      <c r="N121" s="27">
        <f t="shared" si="36"/>
        <v>418.27</v>
      </c>
      <c r="O121" s="27">
        <f t="shared" si="37"/>
        <v>0</v>
      </c>
      <c r="P121" s="27">
        <f t="shared" si="38"/>
        <v>127.2</v>
      </c>
      <c r="Q121" s="27">
        <f t="shared" si="46"/>
        <v>1145.869</v>
      </c>
      <c r="R121" s="24">
        <f t="shared" si="39"/>
        <v>0</v>
      </c>
      <c r="S121" s="24">
        <f t="shared" si="40"/>
        <v>259.63</v>
      </c>
      <c r="T121" s="24">
        <f t="shared" si="41"/>
        <v>9.74</v>
      </c>
      <c r="U121" s="27">
        <f t="shared" si="42"/>
        <v>104.57</v>
      </c>
      <c r="V121" s="27">
        <f t="shared" si="43"/>
        <v>0</v>
      </c>
      <c r="W121" s="27">
        <f t="shared" si="44"/>
        <v>127.2</v>
      </c>
      <c r="X121" s="24">
        <f t="shared" si="47"/>
        <v>501.14</v>
      </c>
      <c r="Y121" s="24">
        <f t="shared" si="45"/>
        <v>1647.009</v>
      </c>
      <c r="Z121" s="24"/>
      <c r="AD121" s="127"/>
    </row>
    <row r="122" s="9" customFormat="1" ht="20" customHeight="1" spans="1:30">
      <c r="A122" s="23">
        <f t="shared" si="32"/>
        <v>119</v>
      </c>
      <c r="B122" s="39" t="s">
        <v>293</v>
      </c>
      <c r="C122" s="25" t="s">
        <v>332</v>
      </c>
      <c r="D122" s="24" t="s">
        <v>333</v>
      </c>
      <c r="E122" s="24">
        <v>3245.4</v>
      </c>
      <c r="F122" s="24">
        <f>VLOOKUP(C122,'[1]9月'!$B:$Q,16,0)</f>
        <v>3245.4</v>
      </c>
      <c r="G122" s="24">
        <v>3245.4</v>
      </c>
      <c r="H122" s="27">
        <v>5228.42</v>
      </c>
      <c r="I122" s="27"/>
      <c r="J122" s="27">
        <v>2544</v>
      </c>
      <c r="K122" s="34">
        <f t="shared" si="33"/>
        <v>58.4172</v>
      </c>
      <c r="L122" s="35">
        <f t="shared" si="34"/>
        <v>519.264</v>
      </c>
      <c r="M122" s="24">
        <f t="shared" si="35"/>
        <v>22.7178</v>
      </c>
      <c r="N122" s="27">
        <f t="shared" si="36"/>
        <v>418.27</v>
      </c>
      <c r="O122" s="27">
        <f t="shared" si="37"/>
        <v>0</v>
      </c>
      <c r="P122" s="27">
        <f t="shared" si="38"/>
        <v>127.2</v>
      </c>
      <c r="Q122" s="27">
        <f t="shared" si="46"/>
        <v>1145.869</v>
      </c>
      <c r="R122" s="24">
        <f t="shared" si="39"/>
        <v>0</v>
      </c>
      <c r="S122" s="24">
        <f t="shared" si="40"/>
        <v>259.63</v>
      </c>
      <c r="T122" s="24">
        <f t="shared" si="41"/>
        <v>9.74</v>
      </c>
      <c r="U122" s="27">
        <f t="shared" si="42"/>
        <v>104.57</v>
      </c>
      <c r="V122" s="27">
        <f t="shared" si="43"/>
        <v>0</v>
      </c>
      <c r="W122" s="27">
        <f t="shared" si="44"/>
        <v>127.2</v>
      </c>
      <c r="X122" s="24">
        <f t="shared" si="47"/>
        <v>501.14</v>
      </c>
      <c r="Y122" s="24">
        <f t="shared" si="45"/>
        <v>1647.009</v>
      </c>
      <c r="Z122" s="24"/>
      <c r="AD122" s="127"/>
    </row>
    <row r="123" s="9" customFormat="1" ht="20" customHeight="1" spans="1:30">
      <c r="A123" s="23">
        <f t="shared" si="32"/>
        <v>120</v>
      </c>
      <c r="B123" s="39" t="s">
        <v>97</v>
      </c>
      <c r="C123" s="25" t="s">
        <v>334</v>
      </c>
      <c r="D123" s="24" t="s">
        <v>335</v>
      </c>
      <c r="E123" s="24">
        <v>3245.4</v>
      </c>
      <c r="F123" s="24">
        <f>VLOOKUP(C123,'[1]9月'!$B:$Q,16,0)</f>
        <v>3245.4</v>
      </c>
      <c r="G123" s="24">
        <v>3245.4</v>
      </c>
      <c r="H123" s="27">
        <v>5228.42</v>
      </c>
      <c r="I123" s="27"/>
      <c r="J123" s="27">
        <v>1790</v>
      </c>
      <c r="K123" s="34">
        <f t="shared" si="33"/>
        <v>58.4172</v>
      </c>
      <c r="L123" s="35">
        <f t="shared" si="34"/>
        <v>519.264</v>
      </c>
      <c r="M123" s="24">
        <f t="shared" si="35"/>
        <v>22.7178</v>
      </c>
      <c r="N123" s="27">
        <f t="shared" si="36"/>
        <v>418.27</v>
      </c>
      <c r="O123" s="27">
        <f t="shared" si="37"/>
        <v>0</v>
      </c>
      <c r="P123" s="27">
        <f t="shared" si="38"/>
        <v>89.5</v>
      </c>
      <c r="Q123" s="27">
        <f t="shared" si="46"/>
        <v>1108.169</v>
      </c>
      <c r="R123" s="24">
        <f t="shared" si="39"/>
        <v>0</v>
      </c>
      <c r="S123" s="24">
        <f t="shared" si="40"/>
        <v>259.63</v>
      </c>
      <c r="T123" s="24">
        <f t="shared" si="41"/>
        <v>9.74</v>
      </c>
      <c r="U123" s="27">
        <f t="shared" si="42"/>
        <v>104.57</v>
      </c>
      <c r="V123" s="27">
        <f t="shared" si="43"/>
        <v>0</v>
      </c>
      <c r="W123" s="27">
        <f t="shared" si="44"/>
        <v>89.5</v>
      </c>
      <c r="X123" s="24">
        <f t="shared" si="47"/>
        <v>463.44</v>
      </c>
      <c r="Y123" s="24">
        <f t="shared" si="45"/>
        <v>1571.609</v>
      </c>
      <c r="Z123" s="24"/>
      <c r="AD123" s="127"/>
    </row>
    <row r="124" s="9" customFormat="1" ht="20" customHeight="1" spans="1:30">
      <c r="A124" s="23">
        <f t="shared" si="32"/>
        <v>121</v>
      </c>
      <c r="B124" s="39" t="s">
        <v>97</v>
      </c>
      <c r="C124" s="25" t="s">
        <v>336</v>
      </c>
      <c r="D124" s="24" t="s">
        <v>337</v>
      </c>
      <c r="E124" s="24">
        <v>3245.4</v>
      </c>
      <c r="F124" s="24">
        <f>VLOOKUP(C124,'[1]9月'!$B:$Q,16,0)</f>
        <v>3245.4</v>
      </c>
      <c r="G124" s="24">
        <v>3245.4</v>
      </c>
      <c r="H124" s="27">
        <v>5228.42</v>
      </c>
      <c r="I124" s="27"/>
      <c r="J124" s="27">
        <v>2544</v>
      </c>
      <c r="K124" s="34">
        <f t="shared" si="33"/>
        <v>58.4172</v>
      </c>
      <c r="L124" s="35">
        <f t="shared" si="34"/>
        <v>519.264</v>
      </c>
      <c r="M124" s="24">
        <f t="shared" si="35"/>
        <v>22.7178</v>
      </c>
      <c r="N124" s="27">
        <f t="shared" si="36"/>
        <v>418.27</v>
      </c>
      <c r="O124" s="27">
        <f t="shared" si="37"/>
        <v>0</v>
      </c>
      <c r="P124" s="27">
        <f t="shared" si="38"/>
        <v>127.2</v>
      </c>
      <c r="Q124" s="27">
        <f t="shared" si="46"/>
        <v>1145.869</v>
      </c>
      <c r="R124" s="24">
        <f t="shared" si="39"/>
        <v>0</v>
      </c>
      <c r="S124" s="24">
        <f t="shared" si="40"/>
        <v>259.63</v>
      </c>
      <c r="T124" s="24">
        <f t="shared" si="41"/>
        <v>9.74</v>
      </c>
      <c r="U124" s="27">
        <f t="shared" si="42"/>
        <v>104.57</v>
      </c>
      <c r="V124" s="27">
        <f t="shared" si="43"/>
        <v>0</v>
      </c>
      <c r="W124" s="27">
        <f t="shared" si="44"/>
        <v>127.2</v>
      </c>
      <c r="X124" s="24">
        <f t="shared" si="47"/>
        <v>501.14</v>
      </c>
      <c r="Y124" s="24">
        <f t="shared" si="45"/>
        <v>1647.009</v>
      </c>
      <c r="Z124" s="24"/>
      <c r="AD124" s="127"/>
    </row>
    <row r="125" s="9" customFormat="1" ht="20" customHeight="1" spans="1:30">
      <c r="A125" s="23">
        <f t="shared" si="32"/>
        <v>122</v>
      </c>
      <c r="B125" s="39" t="s">
        <v>97</v>
      </c>
      <c r="C125" s="25" t="s">
        <v>338</v>
      </c>
      <c r="D125" s="24" t="s">
        <v>339</v>
      </c>
      <c r="E125" s="24">
        <v>3245.4</v>
      </c>
      <c r="F125" s="24">
        <f>VLOOKUP(C125,'[1]9月'!$B:$Q,16,0)</f>
        <v>3245.4</v>
      </c>
      <c r="G125" s="24">
        <v>3245.4</v>
      </c>
      <c r="H125" s="27">
        <v>5228.42</v>
      </c>
      <c r="I125" s="27"/>
      <c r="J125" s="27">
        <v>1790</v>
      </c>
      <c r="K125" s="34">
        <f t="shared" si="33"/>
        <v>58.4172</v>
      </c>
      <c r="L125" s="35">
        <f t="shared" si="34"/>
        <v>519.264</v>
      </c>
      <c r="M125" s="24">
        <f t="shared" si="35"/>
        <v>22.7178</v>
      </c>
      <c r="N125" s="27">
        <f t="shared" si="36"/>
        <v>418.27</v>
      </c>
      <c r="O125" s="27">
        <f t="shared" si="37"/>
        <v>0</v>
      </c>
      <c r="P125" s="27">
        <f t="shared" si="38"/>
        <v>89.5</v>
      </c>
      <c r="Q125" s="27">
        <f t="shared" si="46"/>
        <v>1108.169</v>
      </c>
      <c r="R125" s="24">
        <f t="shared" si="39"/>
        <v>0</v>
      </c>
      <c r="S125" s="24">
        <f t="shared" si="40"/>
        <v>259.63</v>
      </c>
      <c r="T125" s="24">
        <f t="shared" si="41"/>
        <v>9.74</v>
      </c>
      <c r="U125" s="27">
        <f t="shared" si="42"/>
        <v>104.57</v>
      </c>
      <c r="V125" s="27">
        <f t="shared" si="43"/>
        <v>0</v>
      </c>
      <c r="W125" s="27">
        <f t="shared" si="44"/>
        <v>89.5</v>
      </c>
      <c r="X125" s="24">
        <f t="shared" si="47"/>
        <v>463.44</v>
      </c>
      <c r="Y125" s="24">
        <f t="shared" si="45"/>
        <v>1571.609</v>
      </c>
      <c r="Z125" s="24"/>
      <c r="AD125" s="127"/>
    </row>
    <row r="126" s="9" customFormat="1" ht="20" customHeight="1" spans="1:30">
      <c r="A126" s="23">
        <f t="shared" si="32"/>
        <v>123</v>
      </c>
      <c r="B126" s="39" t="s">
        <v>97</v>
      </c>
      <c r="C126" s="25" t="s">
        <v>340</v>
      </c>
      <c r="D126" s="24" t="s">
        <v>341</v>
      </c>
      <c r="E126" s="24">
        <v>3245.4</v>
      </c>
      <c r="F126" s="24">
        <f>VLOOKUP(C126,'[1]9月'!$B:$Q,16,0)</f>
        <v>3245.4</v>
      </c>
      <c r="G126" s="24">
        <v>3245.4</v>
      </c>
      <c r="H126" s="27">
        <v>5228.42</v>
      </c>
      <c r="I126" s="27"/>
      <c r="J126" s="27">
        <v>2544</v>
      </c>
      <c r="K126" s="34">
        <f t="shared" si="33"/>
        <v>58.4172</v>
      </c>
      <c r="L126" s="35">
        <f t="shared" si="34"/>
        <v>519.264</v>
      </c>
      <c r="M126" s="24">
        <f t="shared" si="35"/>
        <v>22.7178</v>
      </c>
      <c r="N126" s="27">
        <f t="shared" si="36"/>
        <v>418.27</v>
      </c>
      <c r="O126" s="27">
        <f t="shared" si="37"/>
        <v>0</v>
      </c>
      <c r="P126" s="27">
        <f t="shared" si="38"/>
        <v>127.2</v>
      </c>
      <c r="Q126" s="27">
        <f t="shared" si="46"/>
        <v>1145.869</v>
      </c>
      <c r="R126" s="24">
        <f t="shared" si="39"/>
        <v>0</v>
      </c>
      <c r="S126" s="24">
        <f t="shared" si="40"/>
        <v>259.63</v>
      </c>
      <c r="T126" s="24">
        <f t="shared" si="41"/>
        <v>9.74</v>
      </c>
      <c r="U126" s="27">
        <f t="shared" si="42"/>
        <v>104.57</v>
      </c>
      <c r="V126" s="27">
        <f t="shared" si="43"/>
        <v>0</v>
      </c>
      <c r="W126" s="27">
        <f t="shared" si="44"/>
        <v>127.2</v>
      </c>
      <c r="X126" s="24">
        <f t="shared" si="47"/>
        <v>501.14</v>
      </c>
      <c r="Y126" s="24">
        <f t="shared" si="45"/>
        <v>1647.009</v>
      </c>
      <c r="Z126" s="24"/>
      <c r="AD126" s="127"/>
    </row>
    <row r="127" s="9" customFormat="1" ht="20" customHeight="1" spans="1:30">
      <c r="A127" s="23">
        <f t="shared" si="32"/>
        <v>124</v>
      </c>
      <c r="B127" s="39" t="s">
        <v>97</v>
      </c>
      <c r="C127" s="25" t="s">
        <v>342</v>
      </c>
      <c r="D127" s="24" t="s">
        <v>343</v>
      </c>
      <c r="E127" s="24">
        <v>3245.4</v>
      </c>
      <c r="F127" s="24">
        <f>VLOOKUP(C127,'[1]9月'!$B:$Q,16,0)</f>
        <v>3245.4</v>
      </c>
      <c r="G127" s="24">
        <v>3245.4</v>
      </c>
      <c r="H127" s="27">
        <v>5228.42</v>
      </c>
      <c r="I127" s="27"/>
      <c r="J127" s="27">
        <v>1790</v>
      </c>
      <c r="K127" s="34">
        <f t="shared" si="33"/>
        <v>58.4172</v>
      </c>
      <c r="L127" s="35">
        <f t="shared" si="34"/>
        <v>519.264</v>
      </c>
      <c r="M127" s="24">
        <f t="shared" si="35"/>
        <v>22.7178</v>
      </c>
      <c r="N127" s="27">
        <f t="shared" si="36"/>
        <v>418.27</v>
      </c>
      <c r="O127" s="27">
        <f t="shared" si="37"/>
        <v>0</v>
      </c>
      <c r="P127" s="27">
        <f t="shared" si="38"/>
        <v>89.5</v>
      </c>
      <c r="Q127" s="27">
        <f t="shared" si="46"/>
        <v>1108.169</v>
      </c>
      <c r="R127" s="24">
        <f t="shared" si="39"/>
        <v>0</v>
      </c>
      <c r="S127" s="24">
        <f t="shared" si="40"/>
        <v>259.63</v>
      </c>
      <c r="T127" s="24">
        <f t="shared" si="41"/>
        <v>9.74</v>
      </c>
      <c r="U127" s="27">
        <f t="shared" si="42"/>
        <v>104.57</v>
      </c>
      <c r="V127" s="27">
        <f t="shared" si="43"/>
        <v>0</v>
      </c>
      <c r="W127" s="27">
        <f t="shared" si="44"/>
        <v>89.5</v>
      </c>
      <c r="X127" s="24">
        <f t="shared" si="47"/>
        <v>463.44</v>
      </c>
      <c r="Y127" s="24">
        <f t="shared" si="45"/>
        <v>1571.609</v>
      </c>
      <c r="Z127" s="24"/>
      <c r="AD127" s="127"/>
    </row>
    <row r="128" s="9" customFormat="1" ht="20" customHeight="1" spans="1:30">
      <c r="A128" s="23">
        <f t="shared" si="32"/>
        <v>125</v>
      </c>
      <c r="B128" s="39" t="s">
        <v>97</v>
      </c>
      <c r="C128" s="25" t="s">
        <v>344</v>
      </c>
      <c r="D128" s="24" t="s">
        <v>345</v>
      </c>
      <c r="E128" s="24">
        <v>3245.4</v>
      </c>
      <c r="F128" s="24">
        <f>VLOOKUP(C128,'[1]9月'!$B:$Q,16,0)</f>
        <v>3245.4</v>
      </c>
      <c r="G128" s="24">
        <v>3245.4</v>
      </c>
      <c r="H128" s="27">
        <v>5228.42</v>
      </c>
      <c r="I128" s="27"/>
      <c r="J128" s="27">
        <v>1790</v>
      </c>
      <c r="K128" s="34">
        <f t="shared" si="33"/>
        <v>58.4172</v>
      </c>
      <c r="L128" s="35">
        <f t="shared" si="34"/>
        <v>519.264</v>
      </c>
      <c r="M128" s="24">
        <f t="shared" si="35"/>
        <v>22.7178</v>
      </c>
      <c r="N128" s="27">
        <f t="shared" si="36"/>
        <v>418.27</v>
      </c>
      <c r="O128" s="27">
        <f t="shared" si="37"/>
        <v>0</v>
      </c>
      <c r="P128" s="27">
        <f t="shared" si="38"/>
        <v>89.5</v>
      </c>
      <c r="Q128" s="27">
        <f t="shared" si="46"/>
        <v>1108.169</v>
      </c>
      <c r="R128" s="24">
        <f t="shared" si="39"/>
        <v>0</v>
      </c>
      <c r="S128" s="24">
        <f t="shared" si="40"/>
        <v>259.63</v>
      </c>
      <c r="T128" s="24">
        <f t="shared" si="41"/>
        <v>9.74</v>
      </c>
      <c r="U128" s="27">
        <f t="shared" si="42"/>
        <v>104.57</v>
      </c>
      <c r="V128" s="27">
        <f t="shared" si="43"/>
        <v>0</v>
      </c>
      <c r="W128" s="27">
        <f t="shared" si="44"/>
        <v>89.5</v>
      </c>
      <c r="X128" s="24">
        <f t="shared" si="47"/>
        <v>463.44</v>
      </c>
      <c r="Y128" s="24">
        <f t="shared" si="45"/>
        <v>1571.609</v>
      </c>
      <c r="Z128" s="24"/>
      <c r="AD128" s="127"/>
    </row>
    <row r="129" s="9" customFormat="1" ht="20" customHeight="1" spans="1:30">
      <c r="A129" s="23">
        <f t="shared" si="32"/>
        <v>126</v>
      </c>
      <c r="B129" s="39" t="s">
        <v>97</v>
      </c>
      <c r="C129" s="25" t="s">
        <v>346</v>
      </c>
      <c r="D129" s="24" t="s">
        <v>347</v>
      </c>
      <c r="E129" s="24">
        <v>3245.4</v>
      </c>
      <c r="F129" s="24">
        <f>VLOOKUP(C129,'[1]9月'!$B:$Q,16,0)</f>
        <v>3245.4</v>
      </c>
      <c r="G129" s="24">
        <v>3245.4</v>
      </c>
      <c r="H129" s="27">
        <v>5228.42</v>
      </c>
      <c r="I129" s="27"/>
      <c r="J129" s="27">
        <v>2544</v>
      </c>
      <c r="K129" s="34">
        <f t="shared" si="33"/>
        <v>58.4172</v>
      </c>
      <c r="L129" s="35">
        <f t="shared" si="34"/>
        <v>519.264</v>
      </c>
      <c r="M129" s="24">
        <f t="shared" si="35"/>
        <v>22.7178</v>
      </c>
      <c r="N129" s="27">
        <f t="shared" si="36"/>
        <v>418.27</v>
      </c>
      <c r="O129" s="27">
        <f t="shared" si="37"/>
        <v>0</v>
      </c>
      <c r="P129" s="27">
        <f t="shared" si="38"/>
        <v>127.2</v>
      </c>
      <c r="Q129" s="27">
        <f t="shared" si="46"/>
        <v>1145.869</v>
      </c>
      <c r="R129" s="24">
        <f t="shared" si="39"/>
        <v>0</v>
      </c>
      <c r="S129" s="24">
        <f t="shared" si="40"/>
        <v>259.63</v>
      </c>
      <c r="T129" s="24">
        <f t="shared" si="41"/>
        <v>9.74</v>
      </c>
      <c r="U129" s="27">
        <f t="shared" si="42"/>
        <v>104.57</v>
      </c>
      <c r="V129" s="27">
        <f t="shared" si="43"/>
        <v>0</v>
      </c>
      <c r="W129" s="27">
        <f t="shared" si="44"/>
        <v>127.2</v>
      </c>
      <c r="X129" s="24">
        <f t="shared" si="47"/>
        <v>501.14</v>
      </c>
      <c r="Y129" s="24">
        <f t="shared" si="45"/>
        <v>1647.009</v>
      </c>
      <c r="Z129" s="24"/>
      <c r="AD129" s="127"/>
    </row>
    <row r="130" s="9" customFormat="1" ht="20" customHeight="1" spans="1:30">
      <c r="A130" s="23">
        <f t="shared" ref="A130:A193" si="48">ROW()-3</f>
        <v>127</v>
      </c>
      <c r="B130" s="39" t="s">
        <v>97</v>
      </c>
      <c r="C130" s="25" t="s">
        <v>348</v>
      </c>
      <c r="D130" s="24" t="s">
        <v>349</v>
      </c>
      <c r="E130" s="24">
        <v>3245.4</v>
      </c>
      <c r="F130" s="24">
        <f>VLOOKUP(C130,'[1]9月'!$B:$Q,16,0)</f>
        <v>3245.4</v>
      </c>
      <c r="G130" s="24">
        <v>3245.4</v>
      </c>
      <c r="H130" s="27">
        <v>5228.42</v>
      </c>
      <c r="I130" s="27"/>
      <c r="J130" s="27">
        <v>1790</v>
      </c>
      <c r="K130" s="34">
        <f t="shared" ref="K130:K193" si="49">E130*0.018</f>
        <v>58.4172</v>
      </c>
      <c r="L130" s="35">
        <f t="shared" ref="L130:L193" si="50">F130*0.16</f>
        <v>519.264</v>
      </c>
      <c r="M130" s="24">
        <f t="shared" ref="M130:M193" si="51">G130*0.007</f>
        <v>22.7178</v>
      </c>
      <c r="N130" s="27">
        <f t="shared" ref="N130:N193" si="52">ROUND(H130*0.08,2)</f>
        <v>418.27</v>
      </c>
      <c r="O130" s="27">
        <f t="shared" ref="O130:O193" si="53">I130*50%</f>
        <v>0</v>
      </c>
      <c r="P130" s="27">
        <f t="shared" ref="P130:P193" si="54">J130*5%</f>
        <v>89.5</v>
      </c>
      <c r="Q130" s="27">
        <f t="shared" si="46"/>
        <v>1108.169</v>
      </c>
      <c r="R130" s="24">
        <f t="shared" ref="R130:R193" si="55">E130*0</f>
        <v>0</v>
      </c>
      <c r="S130" s="24">
        <f t="shared" ref="S130:S193" si="56">ROUND(F130*0.08,2)</f>
        <v>259.63</v>
      </c>
      <c r="T130" s="24">
        <f t="shared" ref="T130:T193" si="57">ROUND(G130*0.003,2)</f>
        <v>9.74</v>
      </c>
      <c r="U130" s="27">
        <f t="shared" ref="U130:U193" si="58">ROUND(H130*0.02,2)</f>
        <v>104.57</v>
      </c>
      <c r="V130" s="27">
        <f t="shared" ref="V130:V193" si="59">I130*50%</f>
        <v>0</v>
      </c>
      <c r="W130" s="27">
        <f t="shared" ref="W130:W193" si="60">J130*5%</f>
        <v>89.5</v>
      </c>
      <c r="X130" s="24">
        <f t="shared" si="47"/>
        <v>463.44</v>
      </c>
      <c r="Y130" s="24">
        <f t="shared" ref="Y130:Y193" si="61">Q130+X130</f>
        <v>1571.609</v>
      </c>
      <c r="Z130" s="24"/>
      <c r="AD130" s="127"/>
    </row>
    <row r="131" s="9" customFormat="1" ht="20" customHeight="1" spans="1:30">
      <c r="A131" s="23">
        <f t="shared" si="48"/>
        <v>128</v>
      </c>
      <c r="B131" s="39" t="s">
        <v>97</v>
      </c>
      <c r="C131" s="25" t="s">
        <v>350</v>
      </c>
      <c r="D131" s="24" t="s">
        <v>351</v>
      </c>
      <c r="E131" s="24">
        <v>3245.4</v>
      </c>
      <c r="F131" s="24">
        <f>VLOOKUP(C131,'[1]9月'!$B:$Q,16,0)</f>
        <v>3245.4</v>
      </c>
      <c r="G131" s="24">
        <v>3245.4</v>
      </c>
      <c r="H131" s="27">
        <v>5228.42</v>
      </c>
      <c r="I131" s="27"/>
      <c r="J131" s="27">
        <v>1790</v>
      </c>
      <c r="K131" s="34">
        <f t="shared" si="49"/>
        <v>58.4172</v>
      </c>
      <c r="L131" s="35">
        <f t="shared" si="50"/>
        <v>519.264</v>
      </c>
      <c r="M131" s="24">
        <f t="shared" si="51"/>
        <v>22.7178</v>
      </c>
      <c r="N131" s="27">
        <f t="shared" si="52"/>
        <v>418.27</v>
      </c>
      <c r="O131" s="27">
        <f t="shared" si="53"/>
        <v>0</v>
      </c>
      <c r="P131" s="27">
        <f t="shared" si="54"/>
        <v>89.5</v>
      </c>
      <c r="Q131" s="27">
        <f t="shared" ref="Q131:Q194" si="62">SUM(K131:P131)</f>
        <v>1108.169</v>
      </c>
      <c r="R131" s="24">
        <f t="shared" si="55"/>
        <v>0</v>
      </c>
      <c r="S131" s="24">
        <f t="shared" si="56"/>
        <v>259.63</v>
      </c>
      <c r="T131" s="24">
        <f t="shared" si="57"/>
        <v>9.74</v>
      </c>
      <c r="U131" s="27">
        <f t="shared" si="58"/>
        <v>104.57</v>
      </c>
      <c r="V131" s="27">
        <f t="shared" si="59"/>
        <v>0</v>
      </c>
      <c r="W131" s="27">
        <f t="shared" si="60"/>
        <v>89.5</v>
      </c>
      <c r="X131" s="24">
        <f t="shared" ref="X131:X194" si="63">SUM(R131:W131)</f>
        <v>463.44</v>
      </c>
      <c r="Y131" s="24">
        <f t="shared" si="61"/>
        <v>1571.609</v>
      </c>
      <c r="Z131" s="24"/>
      <c r="AD131" s="127"/>
    </row>
    <row r="132" s="9" customFormat="1" ht="20" customHeight="1" spans="1:30">
      <c r="A132" s="23">
        <f t="shared" si="48"/>
        <v>129</v>
      </c>
      <c r="B132" s="39" t="s">
        <v>97</v>
      </c>
      <c r="C132" s="25" t="s">
        <v>352</v>
      </c>
      <c r="D132" s="24" t="s">
        <v>353</v>
      </c>
      <c r="E132" s="24">
        <v>3245.4</v>
      </c>
      <c r="F132" s="24">
        <f>VLOOKUP(C132,'[1]9月'!$B:$Q,16,0)</f>
        <v>3245.4</v>
      </c>
      <c r="G132" s="24">
        <v>3245.4</v>
      </c>
      <c r="H132" s="27">
        <v>5228.42</v>
      </c>
      <c r="I132" s="27"/>
      <c r="J132" s="27">
        <v>1790</v>
      </c>
      <c r="K132" s="34">
        <f t="shared" si="49"/>
        <v>58.4172</v>
      </c>
      <c r="L132" s="35">
        <f t="shared" si="50"/>
        <v>519.264</v>
      </c>
      <c r="M132" s="24">
        <f t="shared" si="51"/>
        <v>22.7178</v>
      </c>
      <c r="N132" s="27">
        <f t="shared" si="52"/>
        <v>418.27</v>
      </c>
      <c r="O132" s="27">
        <f t="shared" si="53"/>
        <v>0</v>
      </c>
      <c r="P132" s="27">
        <f t="shared" si="54"/>
        <v>89.5</v>
      </c>
      <c r="Q132" s="27">
        <f t="shared" si="62"/>
        <v>1108.169</v>
      </c>
      <c r="R132" s="24">
        <f t="shared" si="55"/>
        <v>0</v>
      </c>
      <c r="S132" s="24">
        <f t="shared" si="56"/>
        <v>259.63</v>
      </c>
      <c r="T132" s="24">
        <f t="shared" si="57"/>
        <v>9.74</v>
      </c>
      <c r="U132" s="27">
        <f t="shared" si="58"/>
        <v>104.57</v>
      </c>
      <c r="V132" s="27">
        <f t="shared" si="59"/>
        <v>0</v>
      </c>
      <c r="W132" s="27">
        <f t="shared" si="60"/>
        <v>89.5</v>
      </c>
      <c r="X132" s="24">
        <f t="shared" si="63"/>
        <v>463.44</v>
      </c>
      <c r="Y132" s="24">
        <f t="shared" si="61"/>
        <v>1571.609</v>
      </c>
      <c r="Z132" s="24"/>
      <c r="AD132" s="127"/>
    </row>
    <row r="133" s="9" customFormat="1" ht="20" customHeight="1" spans="1:30">
      <c r="A133" s="23">
        <f t="shared" si="48"/>
        <v>130</v>
      </c>
      <c r="B133" s="39" t="s">
        <v>97</v>
      </c>
      <c r="C133" s="25" t="s">
        <v>354</v>
      </c>
      <c r="D133" s="24" t="s">
        <v>355</v>
      </c>
      <c r="E133" s="24">
        <v>3245.4</v>
      </c>
      <c r="F133" s="24">
        <f>VLOOKUP(C133,'[1]9月'!$B:$Q,16,0)</f>
        <v>3245.4</v>
      </c>
      <c r="G133" s="24">
        <v>3245.4</v>
      </c>
      <c r="H133" s="27">
        <v>5228.42</v>
      </c>
      <c r="I133" s="27"/>
      <c r="J133" s="27">
        <v>1790</v>
      </c>
      <c r="K133" s="34">
        <f t="shared" si="49"/>
        <v>58.4172</v>
      </c>
      <c r="L133" s="35">
        <f t="shared" si="50"/>
        <v>519.264</v>
      </c>
      <c r="M133" s="24">
        <f t="shared" si="51"/>
        <v>22.7178</v>
      </c>
      <c r="N133" s="27">
        <f t="shared" si="52"/>
        <v>418.27</v>
      </c>
      <c r="O133" s="27">
        <f t="shared" si="53"/>
        <v>0</v>
      </c>
      <c r="P133" s="27">
        <f t="shared" si="54"/>
        <v>89.5</v>
      </c>
      <c r="Q133" s="27">
        <f t="shared" si="62"/>
        <v>1108.169</v>
      </c>
      <c r="R133" s="24">
        <f t="shared" si="55"/>
        <v>0</v>
      </c>
      <c r="S133" s="24">
        <f t="shared" si="56"/>
        <v>259.63</v>
      </c>
      <c r="T133" s="24">
        <f t="shared" si="57"/>
        <v>9.74</v>
      </c>
      <c r="U133" s="27">
        <f t="shared" si="58"/>
        <v>104.57</v>
      </c>
      <c r="V133" s="27">
        <f t="shared" si="59"/>
        <v>0</v>
      </c>
      <c r="W133" s="27">
        <f t="shared" si="60"/>
        <v>89.5</v>
      </c>
      <c r="X133" s="24">
        <f t="shared" si="63"/>
        <v>463.44</v>
      </c>
      <c r="Y133" s="24">
        <f t="shared" si="61"/>
        <v>1571.609</v>
      </c>
      <c r="Z133" s="24"/>
      <c r="AD133" s="127"/>
    </row>
    <row r="134" s="9" customFormat="1" ht="20" customHeight="1" spans="1:30">
      <c r="A134" s="23">
        <f t="shared" si="48"/>
        <v>131</v>
      </c>
      <c r="B134" s="39" t="s">
        <v>97</v>
      </c>
      <c r="C134" s="25" t="s">
        <v>356</v>
      </c>
      <c r="D134" s="24" t="s">
        <v>357</v>
      </c>
      <c r="E134" s="24">
        <v>3245.4</v>
      </c>
      <c r="F134" s="24">
        <f>VLOOKUP(C134,'[1]9月'!$B:$Q,16,0)</f>
        <v>3245.4</v>
      </c>
      <c r="G134" s="24">
        <v>3245.4</v>
      </c>
      <c r="H134" s="27">
        <v>5228.42</v>
      </c>
      <c r="I134" s="27"/>
      <c r="J134" s="27">
        <v>1790</v>
      </c>
      <c r="K134" s="34">
        <f t="shared" si="49"/>
        <v>58.4172</v>
      </c>
      <c r="L134" s="35">
        <f t="shared" si="50"/>
        <v>519.264</v>
      </c>
      <c r="M134" s="24">
        <f t="shared" si="51"/>
        <v>22.7178</v>
      </c>
      <c r="N134" s="27">
        <f t="shared" si="52"/>
        <v>418.27</v>
      </c>
      <c r="O134" s="27">
        <f t="shared" si="53"/>
        <v>0</v>
      </c>
      <c r="P134" s="27">
        <f t="shared" si="54"/>
        <v>89.5</v>
      </c>
      <c r="Q134" s="27">
        <f t="shared" si="62"/>
        <v>1108.169</v>
      </c>
      <c r="R134" s="24">
        <f t="shared" si="55"/>
        <v>0</v>
      </c>
      <c r="S134" s="24">
        <f t="shared" si="56"/>
        <v>259.63</v>
      </c>
      <c r="T134" s="24">
        <f t="shared" si="57"/>
        <v>9.74</v>
      </c>
      <c r="U134" s="27">
        <f t="shared" si="58"/>
        <v>104.57</v>
      </c>
      <c r="V134" s="27">
        <f t="shared" si="59"/>
        <v>0</v>
      </c>
      <c r="W134" s="27">
        <f t="shared" si="60"/>
        <v>89.5</v>
      </c>
      <c r="X134" s="24">
        <f t="shared" si="63"/>
        <v>463.44</v>
      </c>
      <c r="Y134" s="24">
        <f t="shared" si="61"/>
        <v>1571.609</v>
      </c>
      <c r="Z134" s="24"/>
      <c r="AD134" s="127"/>
    </row>
    <row r="135" s="9" customFormat="1" ht="20" customHeight="1" spans="1:30">
      <c r="A135" s="23">
        <f t="shared" si="48"/>
        <v>132</v>
      </c>
      <c r="B135" s="39" t="s">
        <v>97</v>
      </c>
      <c r="C135" s="25" t="s">
        <v>358</v>
      </c>
      <c r="D135" s="24" t="s">
        <v>359</v>
      </c>
      <c r="E135" s="24">
        <v>3245.4</v>
      </c>
      <c r="F135" s="24">
        <f>VLOOKUP(C135,'[1]9月'!$B:$Q,16,0)</f>
        <v>3245.4</v>
      </c>
      <c r="G135" s="24">
        <v>3245.4</v>
      </c>
      <c r="H135" s="27">
        <v>5228.42</v>
      </c>
      <c r="I135" s="27"/>
      <c r="J135" s="27">
        <v>1790</v>
      </c>
      <c r="K135" s="34">
        <f t="shared" si="49"/>
        <v>58.4172</v>
      </c>
      <c r="L135" s="35">
        <f t="shared" si="50"/>
        <v>519.264</v>
      </c>
      <c r="M135" s="24">
        <f t="shared" si="51"/>
        <v>22.7178</v>
      </c>
      <c r="N135" s="27">
        <f t="shared" si="52"/>
        <v>418.27</v>
      </c>
      <c r="O135" s="27">
        <f t="shared" si="53"/>
        <v>0</v>
      </c>
      <c r="P135" s="27">
        <f t="shared" si="54"/>
        <v>89.5</v>
      </c>
      <c r="Q135" s="27">
        <f t="shared" si="62"/>
        <v>1108.169</v>
      </c>
      <c r="R135" s="24">
        <f t="shared" si="55"/>
        <v>0</v>
      </c>
      <c r="S135" s="24">
        <f t="shared" si="56"/>
        <v>259.63</v>
      </c>
      <c r="T135" s="24">
        <f t="shared" si="57"/>
        <v>9.74</v>
      </c>
      <c r="U135" s="27">
        <f t="shared" si="58"/>
        <v>104.57</v>
      </c>
      <c r="V135" s="27">
        <f t="shared" si="59"/>
        <v>0</v>
      </c>
      <c r="W135" s="27">
        <f t="shared" si="60"/>
        <v>89.5</v>
      </c>
      <c r="X135" s="24">
        <f t="shared" si="63"/>
        <v>463.44</v>
      </c>
      <c r="Y135" s="24">
        <f t="shared" si="61"/>
        <v>1571.609</v>
      </c>
      <c r="Z135" s="24"/>
      <c r="AD135" s="127"/>
    </row>
    <row r="136" s="9" customFormat="1" ht="20" customHeight="1" spans="1:30">
      <c r="A136" s="23">
        <f t="shared" si="48"/>
        <v>133</v>
      </c>
      <c r="B136" s="39" t="s">
        <v>97</v>
      </c>
      <c r="C136" s="25" t="s">
        <v>360</v>
      </c>
      <c r="D136" s="24" t="s">
        <v>361</v>
      </c>
      <c r="E136" s="24">
        <v>3245.4</v>
      </c>
      <c r="F136" s="24">
        <f>VLOOKUP(C136,'[1]9月'!$B:$Q,16,0)</f>
        <v>3245.4</v>
      </c>
      <c r="G136" s="24">
        <v>3245.4</v>
      </c>
      <c r="H136" s="27">
        <v>5228.42</v>
      </c>
      <c r="I136" s="27"/>
      <c r="J136" s="27">
        <v>1790</v>
      </c>
      <c r="K136" s="34">
        <f t="shared" si="49"/>
        <v>58.4172</v>
      </c>
      <c r="L136" s="35">
        <f t="shared" si="50"/>
        <v>519.264</v>
      </c>
      <c r="M136" s="24">
        <f t="shared" si="51"/>
        <v>22.7178</v>
      </c>
      <c r="N136" s="27">
        <f t="shared" si="52"/>
        <v>418.27</v>
      </c>
      <c r="O136" s="27">
        <f t="shared" si="53"/>
        <v>0</v>
      </c>
      <c r="P136" s="27">
        <f t="shared" si="54"/>
        <v>89.5</v>
      </c>
      <c r="Q136" s="27">
        <f t="shared" si="62"/>
        <v>1108.169</v>
      </c>
      <c r="R136" s="24">
        <f t="shared" si="55"/>
        <v>0</v>
      </c>
      <c r="S136" s="24">
        <f t="shared" si="56"/>
        <v>259.63</v>
      </c>
      <c r="T136" s="24">
        <f t="shared" si="57"/>
        <v>9.74</v>
      </c>
      <c r="U136" s="27">
        <f t="shared" si="58"/>
        <v>104.57</v>
      </c>
      <c r="V136" s="27">
        <f t="shared" si="59"/>
        <v>0</v>
      </c>
      <c r="W136" s="27">
        <f t="shared" si="60"/>
        <v>89.5</v>
      </c>
      <c r="X136" s="24">
        <f t="shared" si="63"/>
        <v>463.44</v>
      </c>
      <c r="Y136" s="24">
        <f t="shared" si="61"/>
        <v>1571.609</v>
      </c>
      <c r="Z136" s="24"/>
      <c r="AD136" s="127"/>
    </row>
    <row r="137" s="9" customFormat="1" ht="20" customHeight="1" spans="1:30">
      <c r="A137" s="23">
        <f t="shared" si="48"/>
        <v>134</v>
      </c>
      <c r="B137" s="39" t="s">
        <v>97</v>
      </c>
      <c r="C137" s="25" t="s">
        <v>362</v>
      </c>
      <c r="D137" s="24" t="s">
        <v>363</v>
      </c>
      <c r="E137" s="24">
        <v>3245.4</v>
      </c>
      <c r="F137" s="24">
        <f>VLOOKUP(C137,'[1]9月'!$B:$Q,16,0)</f>
        <v>3245.4</v>
      </c>
      <c r="G137" s="24">
        <v>3245.4</v>
      </c>
      <c r="H137" s="27">
        <v>5228.42</v>
      </c>
      <c r="I137" s="27"/>
      <c r="J137" s="27">
        <v>1790</v>
      </c>
      <c r="K137" s="34">
        <f t="shared" si="49"/>
        <v>58.4172</v>
      </c>
      <c r="L137" s="35">
        <f t="shared" si="50"/>
        <v>519.264</v>
      </c>
      <c r="M137" s="24">
        <f t="shared" si="51"/>
        <v>22.7178</v>
      </c>
      <c r="N137" s="27">
        <f t="shared" si="52"/>
        <v>418.27</v>
      </c>
      <c r="O137" s="27">
        <f t="shared" si="53"/>
        <v>0</v>
      </c>
      <c r="P137" s="27">
        <f t="shared" si="54"/>
        <v>89.5</v>
      </c>
      <c r="Q137" s="27">
        <f t="shared" si="62"/>
        <v>1108.169</v>
      </c>
      <c r="R137" s="24">
        <f t="shared" si="55"/>
        <v>0</v>
      </c>
      <c r="S137" s="24">
        <f t="shared" si="56"/>
        <v>259.63</v>
      </c>
      <c r="T137" s="24">
        <f t="shared" si="57"/>
        <v>9.74</v>
      </c>
      <c r="U137" s="27">
        <f t="shared" si="58"/>
        <v>104.57</v>
      </c>
      <c r="V137" s="27">
        <f t="shared" si="59"/>
        <v>0</v>
      </c>
      <c r="W137" s="27">
        <f t="shared" si="60"/>
        <v>89.5</v>
      </c>
      <c r="X137" s="24">
        <f t="shared" si="63"/>
        <v>463.44</v>
      </c>
      <c r="Y137" s="24">
        <f t="shared" si="61"/>
        <v>1571.609</v>
      </c>
      <c r="Z137" s="24"/>
      <c r="AD137" s="127"/>
    </row>
    <row r="138" s="9" customFormat="1" ht="20" customHeight="1" spans="1:30">
      <c r="A138" s="23">
        <f t="shared" si="48"/>
        <v>135</v>
      </c>
      <c r="B138" s="39" t="s">
        <v>97</v>
      </c>
      <c r="C138" s="25" t="s">
        <v>364</v>
      </c>
      <c r="D138" s="24" t="s">
        <v>365</v>
      </c>
      <c r="E138" s="24">
        <v>3245.4</v>
      </c>
      <c r="F138" s="24">
        <f>VLOOKUP(C138,'[1]9月'!$B:$Q,16,0)</f>
        <v>3245.4</v>
      </c>
      <c r="G138" s="24">
        <v>3245.4</v>
      </c>
      <c r="H138" s="27">
        <v>5228.42</v>
      </c>
      <c r="I138" s="27"/>
      <c r="J138" s="27">
        <v>1790</v>
      </c>
      <c r="K138" s="34">
        <f t="shared" si="49"/>
        <v>58.4172</v>
      </c>
      <c r="L138" s="35">
        <f t="shared" si="50"/>
        <v>519.264</v>
      </c>
      <c r="M138" s="24">
        <f t="shared" si="51"/>
        <v>22.7178</v>
      </c>
      <c r="N138" s="27">
        <f t="shared" si="52"/>
        <v>418.27</v>
      </c>
      <c r="O138" s="27">
        <f t="shared" si="53"/>
        <v>0</v>
      </c>
      <c r="P138" s="27">
        <f t="shared" si="54"/>
        <v>89.5</v>
      </c>
      <c r="Q138" s="27">
        <f t="shared" si="62"/>
        <v>1108.169</v>
      </c>
      <c r="R138" s="24">
        <f t="shared" si="55"/>
        <v>0</v>
      </c>
      <c r="S138" s="24">
        <f t="shared" si="56"/>
        <v>259.63</v>
      </c>
      <c r="T138" s="24">
        <f t="shared" si="57"/>
        <v>9.74</v>
      </c>
      <c r="U138" s="27">
        <f t="shared" si="58"/>
        <v>104.57</v>
      </c>
      <c r="V138" s="27">
        <f t="shared" si="59"/>
        <v>0</v>
      </c>
      <c r="W138" s="27">
        <f t="shared" si="60"/>
        <v>89.5</v>
      </c>
      <c r="X138" s="24">
        <f t="shared" si="63"/>
        <v>463.44</v>
      </c>
      <c r="Y138" s="24">
        <f t="shared" si="61"/>
        <v>1571.609</v>
      </c>
      <c r="Z138" s="24"/>
      <c r="AD138" s="127"/>
    </row>
    <row r="139" s="9" customFormat="1" ht="20" customHeight="1" spans="1:30">
      <c r="A139" s="23">
        <f t="shared" si="48"/>
        <v>136</v>
      </c>
      <c r="B139" s="39" t="s">
        <v>97</v>
      </c>
      <c r="C139" s="25" t="s">
        <v>366</v>
      </c>
      <c r="D139" s="24" t="s">
        <v>367</v>
      </c>
      <c r="E139" s="24">
        <v>3245.4</v>
      </c>
      <c r="F139" s="24">
        <f>VLOOKUP(C139,'[1]9月'!$B:$Q,16,0)</f>
        <v>3245.4</v>
      </c>
      <c r="G139" s="24">
        <v>3245.4</v>
      </c>
      <c r="H139" s="27">
        <v>5228.42</v>
      </c>
      <c r="I139" s="27"/>
      <c r="J139" s="27">
        <v>1790</v>
      </c>
      <c r="K139" s="34">
        <f t="shared" si="49"/>
        <v>58.4172</v>
      </c>
      <c r="L139" s="35">
        <f t="shared" si="50"/>
        <v>519.264</v>
      </c>
      <c r="M139" s="24">
        <f t="shared" si="51"/>
        <v>22.7178</v>
      </c>
      <c r="N139" s="27">
        <f t="shared" si="52"/>
        <v>418.27</v>
      </c>
      <c r="O139" s="27">
        <f t="shared" si="53"/>
        <v>0</v>
      </c>
      <c r="P139" s="27">
        <f t="shared" si="54"/>
        <v>89.5</v>
      </c>
      <c r="Q139" s="27">
        <f t="shared" si="62"/>
        <v>1108.169</v>
      </c>
      <c r="R139" s="24">
        <f t="shared" si="55"/>
        <v>0</v>
      </c>
      <c r="S139" s="24">
        <f t="shared" si="56"/>
        <v>259.63</v>
      </c>
      <c r="T139" s="24">
        <f t="shared" si="57"/>
        <v>9.74</v>
      </c>
      <c r="U139" s="27">
        <f t="shared" si="58"/>
        <v>104.57</v>
      </c>
      <c r="V139" s="27">
        <f t="shared" si="59"/>
        <v>0</v>
      </c>
      <c r="W139" s="27">
        <f t="shared" si="60"/>
        <v>89.5</v>
      </c>
      <c r="X139" s="24">
        <f t="shared" si="63"/>
        <v>463.44</v>
      </c>
      <c r="Y139" s="24">
        <f t="shared" si="61"/>
        <v>1571.609</v>
      </c>
      <c r="Z139" s="24"/>
      <c r="AD139" s="127"/>
    </row>
    <row r="140" s="9" customFormat="1" ht="20" customHeight="1" spans="1:30">
      <c r="A140" s="23">
        <f t="shared" si="48"/>
        <v>137</v>
      </c>
      <c r="B140" s="39" t="s">
        <v>97</v>
      </c>
      <c r="C140" s="25" t="s">
        <v>368</v>
      </c>
      <c r="D140" s="275" t="s">
        <v>369</v>
      </c>
      <c r="E140" s="24">
        <v>3245.4</v>
      </c>
      <c r="F140" s="24">
        <f>VLOOKUP(C140,'[1]9月'!$B:$Q,16,0)</f>
        <v>3245.4</v>
      </c>
      <c r="G140" s="24">
        <v>3245.4</v>
      </c>
      <c r="H140" s="27">
        <v>5228.42</v>
      </c>
      <c r="I140" s="27"/>
      <c r="J140" s="27">
        <v>1790</v>
      </c>
      <c r="K140" s="34">
        <f t="shared" si="49"/>
        <v>58.4172</v>
      </c>
      <c r="L140" s="35">
        <f t="shared" si="50"/>
        <v>519.264</v>
      </c>
      <c r="M140" s="24">
        <f t="shared" si="51"/>
        <v>22.7178</v>
      </c>
      <c r="N140" s="27">
        <f t="shared" si="52"/>
        <v>418.27</v>
      </c>
      <c r="O140" s="27">
        <f t="shared" si="53"/>
        <v>0</v>
      </c>
      <c r="P140" s="27">
        <f t="shared" si="54"/>
        <v>89.5</v>
      </c>
      <c r="Q140" s="27">
        <f t="shared" si="62"/>
        <v>1108.169</v>
      </c>
      <c r="R140" s="24">
        <f t="shared" si="55"/>
        <v>0</v>
      </c>
      <c r="S140" s="24">
        <f t="shared" si="56"/>
        <v>259.63</v>
      </c>
      <c r="T140" s="24">
        <f t="shared" si="57"/>
        <v>9.74</v>
      </c>
      <c r="U140" s="27">
        <f t="shared" si="58"/>
        <v>104.57</v>
      </c>
      <c r="V140" s="27">
        <f t="shared" si="59"/>
        <v>0</v>
      </c>
      <c r="W140" s="27">
        <f t="shared" si="60"/>
        <v>89.5</v>
      </c>
      <c r="X140" s="24">
        <f t="shared" si="63"/>
        <v>463.44</v>
      </c>
      <c r="Y140" s="24">
        <f t="shared" si="61"/>
        <v>1571.609</v>
      </c>
      <c r="Z140" s="24"/>
      <c r="AD140" s="127"/>
    </row>
    <row r="141" s="9" customFormat="1" ht="20" customHeight="1" spans="1:30">
      <c r="A141" s="23">
        <f t="shared" si="48"/>
        <v>138</v>
      </c>
      <c r="B141" s="39" t="s">
        <v>97</v>
      </c>
      <c r="C141" s="25" t="s">
        <v>370</v>
      </c>
      <c r="D141" s="24" t="s">
        <v>371</v>
      </c>
      <c r="E141" s="24">
        <v>3245.4</v>
      </c>
      <c r="F141" s="24">
        <f>VLOOKUP(C141,'[1]9月'!$B:$Q,16,0)</f>
        <v>3245.4</v>
      </c>
      <c r="G141" s="24">
        <v>3245.4</v>
      </c>
      <c r="H141" s="27">
        <v>5228.42</v>
      </c>
      <c r="I141" s="27"/>
      <c r="J141" s="27">
        <v>2544</v>
      </c>
      <c r="K141" s="34">
        <f t="shared" si="49"/>
        <v>58.4172</v>
      </c>
      <c r="L141" s="35">
        <f t="shared" si="50"/>
        <v>519.264</v>
      </c>
      <c r="M141" s="24">
        <f t="shared" si="51"/>
        <v>22.7178</v>
      </c>
      <c r="N141" s="27">
        <f t="shared" si="52"/>
        <v>418.27</v>
      </c>
      <c r="O141" s="27">
        <f t="shared" si="53"/>
        <v>0</v>
      </c>
      <c r="P141" s="27">
        <f t="shared" si="54"/>
        <v>127.2</v>
      </c>
      <c r="Q141" s="27">
        <f t="shared" si="62"/>
        <v>1145.869</v>
      </c>
      <c r="R141" s="24">
        <f t="shared" si="55"/>
        <v>0</v>
      </c>
      <c r="S141" s="24">
        <f t="shared" si="56"/>
        <v>259.63</v>
      </c>
      <c r="T141" s="24">
        <f t="shared" si="57"/>
        <v>9.74</v>
      </c>
      <c r="U141" s="27">
        <f t="shared" si="58"/>
        <v>104.57</v>
      </c>
      <c r="V141" s="27">
        <f t="shared" si="59"/>
        <v>0</v>
      </c>
      <c r="W141" s="27">
        <f t="shared" si="60"/>
        <v>127.2</v>
      </c>
      <c r="X141" s="24">
        <f t="shared" si="63"/>
        <v>501.14</v>
      </c>
      <c r="Y141" s="24">
        <f t="shared" si="61"/>
        <v>1647.009</v>
      </c>
      <c r="Z141" s="24"/>
      <c r="AD141" s="127"/>
    </row>
    <row r="142" s="9" customFormat="1" ht="20" customHeight="1" spans="1:30">
      <c r="A142" s="23">
        <f t="shared" si="48"/>
        <v>139</v>
      </c>
      <c r="B142" s="39" t="s">
        <v>97</v>
      </c>
      <c r="C142" s="25" t="s">
        <v>372</v>
      </c>
      <c r="D142" s="24" t="s">
        <v>373</v>
      </c>
      <c r="E142" s="24">
        <v>3245.4</v>
      </c>
      <c r="F142" s="24">
        <f>VLOOKUP(C142,'[1]9月'!$B:$Q,16,0)</f>
        <v>3245.4</v>
      </c>
      <c r="G142" s="24">
        <v>3245.4</v>
      </c>
      <c r="H142" s="27">
        <v>5228.42</v>
      </c>
      <c r="I142" s="27"/>
      <c r="J142" s="27">
        <v>1790</v>
      </c>
      <c r="K142" s="34">
        <f t="shared" si="49"/>
        <v>58.4172</v>
      </c>
      <c r="L142" s="35">
        <f t="shared" si="50"/>
        <v>519.264</v>
      </c>
      <c r="M142" s="24">
        <f t="shared" si="51"/>
        <v>22.7178</v>
      </c>
      <c r="N142" s="27">
        <f t="shared" si="52"/>
        <v>418.27</v>
      </c>
      <c r="O142" s="27">
        <f t="shared" si="53"/>
        <v>0</v>
      </c>
      <c r="P142" s="27">
        <f t="shared" si="54"/>
        <v>89.5</v>
      </c>
      <c r="Q142" s="27">
        <f t="shared" si="62"/>
        <v>1108.169</v>
      </c>
      <c r="R142" s="24">
        <f t="shared" si="55"/>
        <v>0</v>
      </c>
      <c r="S142" s="24">
        <f t="shared" si="56"/>
        <v>259.63</v>
      </c>
      <c r="T142" s="24">
        <f t="shared" si="57"/>
        <v>9.74</v>
      </c>
      <c r="U142" s="27">
        <f t="shared" si="58"/>
        <v>104.57</v>
      </c>
      <c r="V142" s="27">
        <f t="shared" si="59"/>
        <v>0</v>
      </c>
      <c r="W142" s="27">
        <f t="shared" si="60"/>
        <v>89.5</v>
      </c>
      <c r="X142" s="24">
        <f t="shared" si="63"/>
        <v>463.44</v>
      </c>
      <c r="Y142" s="24">
        <f t="shared" si="61"/>
        <v>1571.609</v>
      </c>
      <c r="Z142" s="24"/>
      <c r="AD142" s="127"/>
    </row>
    <row r="143" s="9" customFormat="1" ht="20" customHeight="1" spans="1:30">
      <c r="A143" s="23">
        <f t="shared" si="48"/>
        <v>140</v>
      </c>
      <c r="B143" s="39" t="s">
        <v>97</v>
      </c>
      <c r="C143" s="25" t="s">
        <v>374</v>
      </c>
      <c r="D143" s="24" t="s">
        <v>375</v>
      </c>
      <c r="E143" s="24">
        <v>3245.4</v>
      </c>
      <c r="F143" s="24">
        <f>VLOOKUP(C143,'[1]9月'!$B:$Q,16,0)</f>
        <v>3245.4</v>
      </c>
      <c r="G143" s="24">
        <v>3245.4</v>
      </c>
      <c r="H143" s="27">
        <v>5228.42</v>
      </c>
      <c r="I143" s="27"/>
      <c r="J143" s="27">
        <v>1790</v>
      </c>
      <c r="K143" s="34">
        <f t="shared" si="49"/>
        <v>58.4172</v>
      </c>
      <c r="L143" s="35">
        <f t="shared" si="50"/>
        <v>519.264</v>
      </c>
      <c r="M143" s="24">
        <f t="shared" si="51"/>
        <v>22.7178</v>
      </c>
      <c r="N143" s="27">
        <f t="shared" si="52"/>
        <v>418.27</v>
      </c>
      <c r="O143" s="27">
        <f t="shared" si="53"/>
        <v>0</v>
      </c>
      <c r="P143" s="27">
        <f t="shared" si="54"/>
        <v>89.5</v>
      </c>
      <c r="Q143" s="27">
        <f t="shared" si="62"/>
        <v>1108.169</v>
      </c>
      <c r="R143" s="24">
        <f t="shared" si="55"/>
        <v>0</v>
      </c>
      <c r="S143" s="24">
        <f t="shared" si="56"/>
        <v>259.63</v>
      </c>
      <c r="T143" s="24">
        <f t="shared" si="57"/>
        <v>9.74</v>
      </c>
      <c r="U143" s="27">
        <f t="shared" si="58"/>
        <v>104.57</v>
      </c>
      <c r="V143" s="27">
        <f t="shared" si="59"/>
        <v>0</v>
      </c>
      <c r="W143" s="27">
        <f t="shared" si="60"/>
        <v>89.5</v>
      </c>
      <c r="X143" s="24">
        <f t="shared" si="63"/>
        <v>463.44</v>
      </c>
      <c r="Y143" s="24">
        <f t="shared" si="61"/>
        <v>1571.609</v>
      </c>
      <c r="Z143" s="24"/>
      <c r="AD143" s="127"/>
    </row>
    <row r="144" s="9" customFormat="1" ht="20" customHeight="1" spans="1:30">
      <c r="A144" s="23">
        <f t="shared" si="48"/>
        <v>141</v>
      </c>
      <c r="B144" s="39" t="s">
        <v>97</v>
      </c>
      <c r="C144" s="25" t="s">
        <v>376</v>
      </c>
      <c r="D144" s="24" t="s">
        <v>377</v>
      </c>
      <c r="E144" s="24">
        <v>3245.4</v>
      </c>
      <c r="F144" s="24">
        <f>VLOOKUP(C144,'[1]9月'!$B:$Q,16,0)</f>
        <v>3245.4</v>
      </c>
      <c r="G144" s="24">
        <v>3245.4</v>
      </c>
      <c r="H144" s="27">
        <v>5228.42</v>
      </c>
      <c r="I144" s="27"/>
      <c r="J144" s="27">
        <v>2544</v>
      </c>
      <c r="K144" s="34">
        <f t="shared" si="49"/>
        <v>58.4172</v>
      </c>
      <c r="L144" s="35">
        <f t="shared" si="50"/>
        <v>519.264</v>
      </c>
      <c r="M144" s="24">
        <f t="shared" si="51"/>
        <v>22.7178</v>
      </c>
      <c r="N144" s="27">
        <f t="shared" si="52"/>
        <v>418.27</v>
      </c>
      <c r="O144" s="27">
        <f t="shared" si="53"/>
        <v>0</v>
      </c>
      <c r="P144" s="27">
        <f t="shared" si="54"/>
        <v>127.2</v>
      </c>
      <c r="Q144" s="27">
        <f t="shared" si="62"/>
        <v>1145.869</v>
      </c>
      <c r="R144" s="24">
        <f t="shared" si="55"/>
        <v>0</v>
      </c>
      <c r="S144" s="24">
        <f t="shared" si="56"/>
        <v>259.63</v>
      </c>
      <c r="T144" s="24">
        <f t="shared" si="57"/>
        <v>9.74</v>
      </c>
      <c r="U144" s="27">
        <f t="shared" si="58"/>
        <v>104.57</v>
      </c>
      <c r="V144" s="27">
        <f t="shared" si="59"/>
        <v>0</v>
      </c>
      <c r="W144" s="27">
        <f t="shared" si="60"/>
        <v>127.2</v>
      </c>
      <c r="X144" s="24">
        <f t="shared" si="63"/>
        <v>501.14</v>
      </c>
      <c r="Y144" s="24">
        <f t="shared" si="61"/>
        <v>1647.009</v>
      </c>
      <c r="Z144" s="24"/>
      <c r="AD144" s="127"/>
    </row>
    <row r="145" s="9" customFormat="1" ht="20" customHeight="1" spans="1:30">
      <c r="A145" s="23">
        <f t="shared" si="48"/>
        <v>142</v>
      </c>
      <c r="B145" s="39" t="s">
        <v>97</v>
      </c>
      <c r="C145" s="25" t="s">
        <v>378</v>
      </c>
      <c r="D145" s="24" t="s">
        <v>379</v>
      </c>
      <c r="E145" s="24">
        <v>3245.4</v>
      </c>
      <c r="F145" s="24">
        <f>VLOOKUP(C145,'[1]9月'!$B:$Q,16,0)</f>
        <v>3245.4</v>
      </c>
      <c r="G145" s="24">
        <v>3245.4</v>
      </c>
      <c r="H145" s="27">
        <v>5228.42</v>
      </c>
      <c r="I145" s="27"/>
      <c r="J145" s="27">
        <v>2544</v>
      </c>
      <c r="K145" s="34">
        <f t="shared" si="49"/>
        <v>58.4172</v>
      </c>
      <c r="L145" s="35">
        <f t="shared" si="50"/>
        <v>519.264</v>
      </c>
      <c r="M145" s="24">
        <f t="shared" si="51"/>
        <v>22.7178</v>
      </c>
      <c r="N145" s="27">
        <f t="shared" si="52"/>
        <v>418.27</v>
      </c>
      <c r="O145" s="27">
        <f t="shared" si="53"/>
        <v>0</v>
      </c>
      <c r="P145" s="27">
        <f t="shared" si="54"/>
        <v>127.2</v>
      </c>
      <c r="Q145" s="27">
        <f t="shared" si="62"/>
        <v>1145.869</v>
      </c>
      <c r="R145" s="24">
        <f t="shared" si="55"/>
        <v>0</v>
      </c>
      <c r="S145" s="24">
        <f t="shared" si="56"/>
        <v>259.63</v>
      </c>
      <c r="T145" s="24">
        <f t="shared" si="57"/>
        <v>9.74</v>
      </c>
      <c r="U145" s="27">
        <f t="shared" si="58"/>
        <v>104.57</v>
      </c>
      <c r="V145" s="27">
        <f t="shared" si="59"/>
        <v>0</v>
      </c>
      <c r="W145" s="27">
        <f t="shared" si="60"/>
        <v>127.2</v>
      </c>
      <c r="X145" s="24">
        <f t="shared" si="63"/>
        <v>501.14</v>
      </c>
      <c r="Y145" s="24">
        <f t="shared" si="61"/>
        <v>1647.009</v>
      </c>
      <c r="Z145" s="24"/>
      <c r="AD145" s="127"/>
    </row>
    <row r="146" s="9" customFormat="1" ht="20" customHeight="1" spans="1:30">
      <c r="A146" s="23">
        <f t="shared" si="48"/>
        <v>143</v>
      </c>
      <c r="B146" s="39" t="s">
        <v>97</v>
      </c>
      <c r="C146" s="25" t="s">
        <v>380</v>
      </c>
      <c r="D146" s="24" t="s">
        <v>381</v>
      </c>
      <c r="E146" s="24">
        <v>3245.4</v>
      </c>
      <c r="F146" s="24">
        <f>VLOOKUP(C146,'[1]9月'!$B:$Q,16,0)</f>
        <v>3245.4</v>
      </c>
      <c r="G146" s="24">
        <v>3245.4</v>
      </c>
      <c r="H146" s="27">
        <v>5228.42</v>
      </c>
      <c r="I146" s="27"/>
      <c r="J146" s="27">
        <v>2544</v>
      </c>
      <c r="K146" s="34">
        <f t="shared" si="49"/>
        <v>58.4172</v>
      </c>
      <c r="L146" s="35">
        <f t="shared" si="50"/>
        <v>519.264</v>
      </c>
      <c r="M146" s="24">
        <f t="shared" si="51"/>
        <v>22.7178</v>
      </c>
      <c r="N146" s="27">
        <f t="shared" si="52"/>
        <v>418.27</v>
      </c>
      <c r="O146" s="27">
        <f t="shared" si="53"/>
        <v>0</v>
      </c>
      <c r="P146" s="27">
        <f t="shared" si="54"/>
        <v>127.2</v>
      </c>
      <c r="Q146" s="27">
        <f t="shared" si="62"/>
        <v>1145.869</v>
      </c>
      <c r="R146" s="24">
        <f t="shared" si="55"/>
        <v>0</v>
      </c>
      <c r="S146" s="24">
        <f t="shared" si="56"/>
        <v>259.63</v>
      </c>
      <c r="T146" s="24">
        <f t="shared" si="57"/>
        <v>9.74</v>
      </c>
      <c r="U146" s="27">
        <f t="shared" si="58"/>
        <v>104.57</v>
      </c>
      <c r="V146" s="27">
        <f t="shared" si="59"/>
        <v>0</v>
      </c>
      <c r="W146" s="27">
        <f t="shared" si="60"/>
        <v>127.2</v>
      </c>
      <c r="X146" s="24">
        <f t="shared" si="63"/>
        <v>501.14</v>
      </c>
      <c r="Y146" s="24">
        <f t="shared" si="61"/>
        <v>1647.009</v>
      </c>
      <c r="Z146" s="24"/>
      <c r="AD146" s="127"/>
    </row>
    <row r="147" s="9" customFormat="1" ht="20" customHeight="1" spans="1:30">
      <c r="A147" s="23">
        <f t="shared" si="48"/>
        <v>144</v>
      </c>
      <c r="B147" s="39" t="s">
        <v>97</v>
      </c>
      <c r="C147" s="25" t="s">
        <v>382</v>
      </c>
      <c r="D147" s="24" t="s">
        <v>383</v>
      </c>
      <c r="E147" s="24">
        <v>3245.4</v>
      </c>
      <c r="F147" s="24">
        <f>VLOOKUP(C147,'[1]9月'!$B:$Q,16,0)</f>
        <v>3245.4</v>
      </c>
      <c r="G147" s="24">
        <v>3245.4</v>
      </c>
      <c r="H147" s="27">
        <v>5228.42</v>
      </c>
      <c r="I147" s="27"/>
      <c r="J147" s="27">
        <v>2544</v>
      </c>
      <c r="K147" s="34">
        <f t="shared" si="49"/>
        <v>58.4172</v>
      </c>
      <c r="L147" s="35">
        <f t="shared" si="50"/>
        <v>519.264</v>
      </c>
      <c r="M147" s="24">
        <f t="shared" si="51"/>
        <v>22.7178</v>
      </c>
      <c r="N147" s="27">
        <f t="shared" si="52"/>
        <v>418.27</v>
      </c>
      <c r="O147" s="27">
        <f t="shared" si="53"/>
        <v>0</v>
      </c>
      <c r="P147" s="27">
        <f t="shared" si="54"/>
        <v>127.2</v>
      </c>
      <c r="Q147" s="27">
        <f t="shared" si="62"/>
        <v>1145.869</v>
      </c>
      <c r="R147" s="24">
        <f t="shared" si="55"/>
        <v>0</v>
      </c>
      <c r="S147" s="24">
        <f t="shared" si="56"/>
        <v>259.63</v>
      </c>
      <c r="T147" s="24">
        <f t="shared" si="57"/>
        <v>9.74</v>
      </c>
      <c r="U147" s="27">
        <f t="shared" si="58"/>
        <v>104.57</v>
      </c>
      <c r="V147" s="27">
        <f t="shared" si="59"/>
        <v>0</v>
      </c>
      <c r="W147" s="27">
        <f t="shared" si="60"/>
        <v>127.2</v>
      </c>
      <c r="X147" s="24">
        <f t="shared" si="63"/>
        <v>501.14</v>
      </c>
      <c r="Y147" s="24">
        <f t="shared" si="61"/>
        <v>1647.009</v>
      </c>
      <c r="Z147" s="24"/>
      <c r="AD147" s="127"/>
    </row>
    <row r="148" s="9" customFormat="1" ht="20" customHeight="1" spans="1:30">
      <c r="A148" s="23">
        <f t="shared" si="48"/>
        <v>145</v>
      </c>
      <c r="B148" s="39" t="s">
        <v>97</v>
      </c>
      <c r="C148" s="25" t="s">
        <v>384</v>
      </c>
      <c r="D148" s="24" t="s">
        <v>385</v>
      </c>
      <c r="E148" s="24">
        <v>3245.4</v>
      </c>
      <c r="F148" s="24">
        <f>VLOOKUP(C148,'[1]9月'!$B:$Q,16,0)</f>
        <v>3245.4</v>
      </c>
      <c r="G148" s="24">
        <v>3245.4</v>
      </c>
      <c r="H148" s="27">
        <v>5228.42</v>
      </c>
      <c r="I148" s="27"/>
      <c r="J148" s="27">
        <v>3180</v>
      </c>
      <c r="K148" s="34">
        <f t="shared" si="49"/>
        <v>58.4172</v>
      </c>
      <c r="L148" s="35">
        <f t="shared" si="50"/>
        <v>519.264</v>
      </c>
      <c r="M148" s="24">
        <f t="shared" si="51"/>
        <v>22.7178</v>
      </c>
      <c r="N148" s="27">
        <f t="shared" si="52"/>
        <v>418.27</v>
      </c>
      <c r="O148" s="27">
        <f t="shared" si="53"/>
        <v>0</v>
      </c>
      <c r="P148" s="27">
        <f t="shared" si="54"/>
        <v>159</v>
      </c>
      <c r="Q148" s="27">
        <f t="shared" si="62"/>
        <v>1177.669</v>
      </c>
      <c r="R148" s="24">
        <f t="shared" si="55"/>
        <v>0</v>
      </c>
      <c r="S148" s="24">
        <f t="shared" si="56"/>
        <v>259.63</v>
      </c>
      <c r="T148" s="24">
        <f t="shared" si="57"/>
        <v>9.74</v>
      </c>
      <c r="U148" s="27">
        <f t="shared" si="58"/>
        <v>104.57</v>
      </c>
      <c r="V148" s="27">
        <f t="shared" si="59"/>
        <v>0</v>
      </c>
      <c r="W148" s="27">
        <f t="shared" si="60"/>
        <v>159</v>
      </c>
      <c r="X148" s="24">
        <f t="shared" si="63"/>
        <v>532.94</v>
      </c>
      <c r="Y148" s="24">
        <f t="shared" si="61"/>
        <v>1710.609</v>
      </c>
      <c r="Z148" s="24"/>
      <c r="AD148" s="127"/>
    </row>
    <row r="149" s="9" customFormat="1" ht="20" customHeight="1" spans="1:30">
      <c r="A149" s="23">
        <f t="shared" si="48"/>
        <v>146</v>
      </c>
      <c r="B149" s="39" t="s">
        <v>97</v>
      </c>
      <c r="C149" s="25" t="s">
        <v>386</v>
      </c>
      <c r="D149" s="24" t="s">
        <v>387</v>
      </c>
      <c r="E149" s="24">
        <v>3245.4</v>
      </c>
      <c r="F149" s="24">
        <f>VLOOKUP(C149,'[1]9月'!$B:$Q,16,0)</f>
        <v>3245.4</v>
      </c>
      <c r="G149" s="24">
        <v>3245.4</v>
      </c>
      <c r="H149" s="27">
        <v>5228.42</v>
      </c>
      <c r="I149" s="27"/>
      <c r="J149" s="27">
        <v>1790</v>
      </c>
      <c r="K149" s="34">
        <f t="shared" si="49"/>
        <v>58.4172</v>
      </c>
      <c r="L149" s="35">
        <f t="shared" si="50"/>
        <v>519.264</v>
      </c>
      <c r="M149" s="24">
        <f t="shared" si="51"/>
        <v>22.7178</v>
      </c>
      <c r="N149" s="27">
        <f t="shared" si="52"/>
        <v>418.27</v>
      </c>
      <c r="O149" s="27">
        <f t="shared" si="53"/>
        <v>0</v>
      </c>
      <c r="P149" s="27">
        <f t="shared" si="54"/>
        <v>89.5</v>
      </c>
      <c r="Q149" s="27">
        <f t="shared" si="62"/>
        <v>1108.169</v>
      </c>
      <c r="R149" s="24">
        <f t="shared" si="55"/>
        <v>0</v>
      </c>
      <c r="S149" s="24">
        <f t="shared" si="56"/>
        <v>259.63</v>
      </c>
      <c r="T149" s="24">
        <f t="shared" si="57"/>
        <v>9.74</v>
      </c>
      <c r="U149" s="27">
        <f t="shared" si="58"/>
        <v>104.57</v>
      </c>
      <c r="V149" s="27">
        <f t="shared" si="59"/>
        <v>0</v>
      </c>
      <c r="W149" s="27">
        <f t="shared" si="60"/>
        <v>89.5</v>
      </c>
      <c r="X149" s="24">
        <f t="shared" si="63"/>
        <v>463.44</v>
      </c>
      <c r="Y149" s="24">
        <f t="shared" si="61"/>
        <v>1571.609</v>
      </c>
      <c r="Z149" s="24"/>
      <c r="AD149" s="127"/>
    </row>
    <row r="150" s="9" customFormat="1" ht="20" customHeight="1" spans="1:30">
      <c r="A150" s="23">
        <f t="shared" si="48"/>
        <v>147</v>
      </c>
      <c r="B150" s="39" t="s">
        <v>97</v>
      </c>
      <c r="C150" s="25" t="s">
        <v>388</v>
      </c>
      <c r="D150" s="47">
        <v>1.30983199105203e+17</v>
      </c>
      <c r="E150" s="24">
        <v>3245.4</v>
      </c>
      <c r="F150" s="24">
        <f>VLOOKUP(C150,'[1]9月'!$B:$Q,16,0)</f>
        <v>3245.4</v>
      </c>
      <c r="G150" s="24">
        <v>3245.4</v>
      </c>
      <c r="H150" s="27">
        <v>5228.42</v>
      </c>
      <c r="I150" s="27"/>
      <c r="J150" s="27">
        <v>0</v>
      </c>
      <c r="K150" s="34">
        <f t="shared" si="49"/>
        <v>58.4172</v>
      </c>
      <c r="L150" s="35">
        <f t="shared" si="50"/>
        <v>519.264</v>
      </c>
      <c r="M150" s="24">
        <f t="shared" si="51"/>
        <v>22.7178</v>
      </c>
      <c r="N150" s="27">
        <f t="shared" si="52"/>
        <v>418.27</v>
      </c>
      <c r="O150" s="27">
        <f t="shared" si="53"/>
        <v>0</v>
      </c>
      <c r="P150" s="27">
        <f t="shared" si="54"/>
        <v>0</v>
      </c>
      <c r="Q150" s="27">
        <f t="shared" si="62"/>
        <v>1018.669</v>
      </c>
      <c r="R150" s="24">
        <f t="shared" si="55"/>
        <v>0</v>
      </c>
      <c r="S150" s="24">
        <f t="shared" si="56"/>
        <v>259.63</v>
      </c>
      <c r="T150" s="24">
        <f t="shared" si="57"/>
        <v>9.74</v>
      </c>
      <c r="U150" s="27">
        <f t="shared" si="58"/>
        <v>104.57</v>
      </c>
      <c r="V150" s="27">
        <f t="shared" si="59"/>
        <v>0</v>
      </c>
      <c r="W150" s="27">
        <f t="shared" si="60"/>
        <v>0</v>
      </c>
      <c r="X150" s="24">
        <f t="shared" si="63"/>
        <v>373.94</v>
      </c>
      <c r="Y150" s="24">
        <f t="shared" si="61"/>
        <v>1392.609</v>
      </c>
      <c r="Z150" s="24"/>
      <c r="AD150" s="127"/>
    </row>
    <row r="151" s="9" customFormat="1" ht="20" customHeight="1" spans="1:30">
      <c r="A151" s="23">
        <f t="shared" si="48"/>
        <v>148</v>
      </c>
      <c r="B151" s="39" t="s">
        <v>97</v>
      </c>
      <c r="C151" s="25" t="s">
        <v>390</v>
      </c>
      <c r="D151" s="46" t="s">
        <v>391</v>
      </c>
      <c r="E151" s="24">
        <v>3245.4</v>
      </c>
      <c r="F151" s="24">
        <f>VLOOKUP(C151,'[1]9月'!$B:$Q,16,0)</f>
        <v>3245.4</v>
      </c>
      <c r="G151" s="24">
        <v>3245.4</v>
      </c>
      <c r="H151" s="27">
        <v>5228.42</v>
      </c>
      <c r="I151" s="27"/>
      <c r="J151" s="27">
        <v>1790</v>
      </c>
      <c r="K151" s="34">
        <f t="shared" si="49"/>
        <v>58.4172</v>
      </c>
      <c r="L151" s="35">
        <f t="shared" si="50"/>
        <v>519.264</v>
      </c>
      <c r="M151" s="24">
        <f t="shared" si="51"/>
        <v>22.7178</v>
      </c>
      <c r="N151" s="27">
        <f t="shared" si="52"/>
        <v>418.27</v>
      </c>
      <c r="O151" s="27">
        <f t="shared" si="53"/>
        <v>0</v>
      </c>
      <c r="P151" s="27">
        <f t="shared" si="54"/>
        <v>89.5</v>
      </c>
      <c r="Q151" s="27">
        <f t="shared" si="62"/>
        <v>1108.169</v>
      </c>
      <c r="R151" s="24">
        <f t="shared" si="55"/>
        <v>0</v>
      </c>
      <c r="S151" s="24">
        <f t="shared" si="56"/>
        <v>259.63</v>
      </c>
      <c r="T151" s="24">
        <f t="shared" si="57"/>
        <v>9.74</v>
      </c>
      <c r="U151" s="27">
        <f t="shared" si="58"/>
        <v>104.57</v>
      </c>
      <c r="V151" s="27">
        <f t="shared" si="59"/>
        <v>0</v>
      </c>
      <c r="W151" s="27">
        <f t="shared" si="60"/>
        <v>89.5</v>
      </c>
      <c r="X151" s="24">
        <f t="shared" si="63"/>
        <v>463.44</v>
      </c>
      <c r="Y151" s="24">
        <f t="shared" si="61"/>
        <v>1571.609</v>
      </c>
      <c r="Z151" s="24"/>
      <c r="AD151" s="127"/>
    </row>
    <row r="152" s="9" customFormat="1" ht="20" customHeight="1" spans="1:30">
      <c r="A152" s="23">
        <f t="shared" si="48"/>
        <v>149</v>
      </c>
      <c r="B152" s="39" t="s">
        <v>97</v>
      </c>
      <c r="C152" s="25" t="s">
        <v>392</v>
      </c>
      <c r="D152" s="269" t="s">
        <v>393</v>
      </c>
      <c r="E152" s="24">
        <v>3245.4</v>
      </c>
      <c r="F152" s="24">
        <f>VLOOKUP(C152,'[1]9月'!$B:$Q,16,0)</f>
        <v>3245.4</v>
      </c>
      <c r="G152" s="24">
        <v>3245.4</v>
      </c>
      <c r="H152" s="27">
        <v>5228.42</v>
      </c>
      <c r="I152" s="27"/>
      <c r="J152" s="27">
        <v>1790</v>
      </c>
      <c r="K152" s="34">
        <f t="shared" si="49"/>
        <v>58.4172</v>
      </c>
      <c r="L152" s="35">
        <f t="shared" si="50"/>
        <v>519.264</v>
      </c>
      <c r="M152" s="24">
        <f t="shared" si="51"/>
        <v>22.7178</v>
      </c>
      <c r="N152" s="27">
        <f t="shared" si="52"/>
        <v>418.27</v>
      </c>
      <c r="O152" s="27">
        <f t="shared" si="53"/>
        <v>0</v>
      </c>
      <c r="P152" s="27">
        <f t="shared" si="54"/>
        <v>89.5</v>
      </c>
      <c r="Q152" s="27">
        <f t="shared" si="62"/>
        <v>1108.169</v>
      </c>
      <c r="R152" s="24">
        <f t="shared" si="55"/>
        <v>0</v>
      </c>
      <c r="S152" s="24">
        <f t="shared" si="56"/>
        <v>259.63</v>
      </c>
      <c r="T152" s="24">
        <f t="shared" si="57"/>
        <v>9.74</v>
      </c>
      <c r="U152" s="27">
        <f t="shared" si="58"/>
        <v>104.57</v>
      </c>
      <c r="V152" s="27">
        <f t="shared" si="59"/>
        <v>0</v>
      </c>
      <c r="W152" s="27">
        <f t="shared" si="60"/>
        <v>89.5</v>
      </c>
      <c r="X152" s="24">
        <f t="shared" si="63"/>
        <v>463.44</v>
      </c>
      <c r="Y152" s="24">
        <f t="shared" si="61"/>
        <v>1571.609</v>
      </c>
      <c r="Z152" s="24"/>
      <c r="AD152" s="127"/>
    </row>
    <row r="153" s="9" customFormat="1" ht="20" customHeight="1" spans="1:30">
      <c r="A153" s="23">
        <f t="shared" si="48"/>
        <v>150</v>
      </c>
      <c r="B153" s="39" t="s">
        <v>97</v>
      </c>
      <c r="C153" s="25" t="s">
        <v>394</v>
      </c>
      <c r="D153" s="269" t="s">
        <v>395</v>
      </c>
      <c r="E153" s="24">
        <v>3245.4</v>
      </c>
      <c r="F153" s="24">
        <f>VLOOKUP(C153,'[1]9月'!$B:$Q,16,0)</f>
        <v>3245.4</v>
      </c>
      <c r="G153" s="24">
        <v>3245.4</v>
      </c>
      <c r="H153" s="27">
        <v>0</v>
      </c>
      <c r="I153" s="27"/>
      <c r="J153" s="27">
        <v>0</v>
      </c>
      <c r="K153" s="34">
        <f t="shared" si="49"/>
        <v>58.4172</v>
      </c>
      <c r="L153" s="35">
        <f t="shared" si="50"/>
        <v>519.264</v>
      </c>
      <c r="M153" s="24">
        <f t="shared" si="51"/>
        <v>22.7178</v>
      </c>
      <c r="N153" s="27">
        <f t="shared" si="52"/>
        <v>0</v>
      </c>
      <c r="O153" s="27">
        <f t="shared" si="53"/>
        <v>0</v>
      </c>
      <c r="P153" s="27">
        <f t="shared" si="54"/>
        <v>0</v>
      </c>
      <c r="Q153" s="27">
        <f t="shared" si="62"/>
        <v>600.399</v>
      </c>
      <c r="R153" s="24">
        <f t="shared" si="55"/>
        <v>0</v>
      </c>
      <c r="S153" s="24">
        <f t="shared" si="56"/>
        <v>259.63</v>
      </c>
      <c r="T153" s="24">
        <f t="shared" si="57"/>
        <v>9.74</v>
      </c>
      <c r="U153" s="27">
        <f t="shared" si="58"/>
        <v>0</v>
      </c>
      <c r="V153" s="27">
        <f t="shared" si="59"/>
        <v>0</v>
      </c>
      <c r="W153" s="27">
        <f t="shared" si="60"/>
        <v>0</v>
      </c>
      <c r="X153" s="24">
        <f t="shared" si="63"/>
        <v>269.37</v>
      </c>
      <c r="Y153" s="24">
        <f t="shared" si="61"/>
        <v>869.769</v>
      </c>
      <c r="Z153" s="24"/>
      <c r="AD153" s="127"/>
    </row>
    <row r="154" s="9" customFormat="1" ht="20" customHeight="1" spans="1:30">
      <c r="A154" s="23">
        <f t="shared" si="48"/>
        <v>151</v>
      </c>
      <c r="B154" s="39" t="s">
        <v>97</v>
      </c>
      <c r="C154" s="25" t="s">
        <v>396</v>
      </c>
      <c r="D154" s="46" t="s">
        <v>397</v>
      </c>
      <c r="E154" s="24">
        <v>3245.4</v>
      </c>
      <c r="F154" s="24">
        <f>VLOOKUP(C154,'[1]9月'!$B:$Q,16,0)</f>
        <v>3245.4</v>
      </c>
      <c r="G154" s="24">
        <v>3245.4</v>
      </c>
      <c r="H154" s="27">
        <v>5228.42</v>
      </c>
      <c r="I154" s="27"/>
      <c r="J154" s="27">
        <v>1790</v>
      </c>
      <c r="K154" s="34">
        <f t="shared" si="49"/>
        <v>58.4172</v>
      </c>
      <c r="L154" s="35">
        <f t="shared" si="50"/>
        <v>519.264</v>
      </c>
      <c r="M154" s="24">
        <f t="shared" si="51"/>
        <v>22.7178</v>
      </c>
      <c r="N154" s="27">
        <f t="shared" si="52"/>
        <v>418.27</v>
      </c>
      <c r="O154" s="27">
        <f t="shared" si="53"/>
        <v>0</v>
      </c>
      <c r="P154" s="27">
        <f t="shared" si="54"/>
        <v>89.5</v>
      </c>
      <c r="Q154" s="27">
        <f t="shared" si="62"/>
        <v>1108.169</v>
      </c>
      <c r="R154" s="24">
        <f t="shared" si="55"/>
        <v>0</v>
      </c>
      <c r="S154" s="24">
        <f t="shared" si="56"/>
        <v>259.63</v>
      </c>
      <c r="T154" s="24">
        <f t="shared" si="57"/>
        <v>9.74</v>
      </c>
      <c r="U154" s="27">
        <f t="shared" si="58"/>
        <v>104.57</v>
      </c>
      <c r="V154" s="27">
        <f t="shared" si="59"/>
        <v>0</v>
      </c>
      <c r="W154" s="27">
        <f t="shared" si="60"/>
        <v>89.5</v>
      </c>
      <c r="X154" s="24">
        <f t="shared" si="63"/>
        <v>463.44</v>
      </c>
      <c r="Y154" s="24">
        <f t="shared" si="61"/>
        <v>1571.609</v>
      </c>
      <c r="Z154" s="24"/>
      <c r="AD154" s="127"/>
    </row>
    <row r="155" s="9" customFormat="1" ht="20" customHeight="1" spans="1:30">
      <c r="A155" s="23">
        <f t="shared" si="48"/>
        <v>152</v>
      </c>
      <c r="B155" s="39" t="s">
        <v>293</v>
      </c>
      <c r="C155" s="25" t="s">
        <v>398</v>
      </c>
      <c r="D155" s="46" t="s">
        <v>399</v>
      </c>
      <c r="E155" s="24">
        <v>3245.4</v>
      </c>
      <c r="F155" s="24">
        <f>VLOOKUP(C155,'[1]9月'!$B:$Q,16,0)</f>
        <v>3245.4</v>
      </c>
      <c r="G155" s="24">
        <v>3245.4</v>
      </c>
      <c r="H155" s="27">
        <v>5228.42</v>
      </c>
      <c r="I155" s="27"/>
      <c r="J155" s="27">
        <v>2544</v>
      </c>
      <c r="K155" s="34">
        <f t="shared" si="49"/>
        <v>58.4172</v>
      </c>
      <c r="L155" s="35">
        <f t="shared" si="50"/>
        <v>519.264</v>
      </c>
      <c r="M155" s="24">
        <f t="shared" si="51"/>
        <v>22.7178</v>
      </c>
      <c r="N155" s="27">
        <f t="shared" si="52"/>
        <v>418.27</v>
      </c>
      <c r="O155" s="27">
        <f t="shared" si="53"/>
        <v>0</v>
      </c>
      <c r="P155" s="27">
        <f t="shared" si="54"/>
        <v>127.2</v>
      </c>
      <c r="Q155" s="27">
        <f t="shared" si="62"/>
        <v>1145.869</v>
      </c>
      <c r="R155" s="24">
        <f t="shared" si="55"/>
        <v>0</v>
      </c>
      <c r="S155" s="24">
        <f t="shared" si="56"/>
        <v>259.63</v>
      </c>
      <c r="T155" s="24">
        <f t="shared" si="57"/>
        <v>9.74</v>
      </c>
      <c r="U155" s="27">
        <f t="shared" si="58"/>
        <v>104.57</v>
      </c>
      <c r="V155" s="27">
        <f t="shared" si="59"/>
        <v>0</v>
      </c>
      <c r="W155" s="27">
        <f t="shared" si="60"/>
        <v>127.2</v>
      </c>
      <c r="X155" s="24">
        <f t="shared" si="63"/>
        <v>501.14</v>
      </c>
      <c r="Y155" s="24">
        <f t="shared" si="61"/>
        <v>1647.009</v>
      </c>
      <c r="Z155" s="24"/>
      <c r="AD155" s="127"/>
    </row>
    <row r="156" s="9" customFormat="1" ht="20" customHeight="1" spans="1:30">
      <c r="A156" s="23">
        <f t="shared" si="48"/>
        <v>153</v>
      </c>
      <c r="B156" s="39" t="s">
        <v>97</v>
      </c>
      <c r="C156" s="25" t="s">
        <v>400</v>
      </c>
      <c r="D156" s="46" t="s">
        <v>401</v>
      </c>
      <c r="E156" s="24">
        <v>3245.4</v>
      </c>
      <c r="F156" s="24">
        <f>VLOOKUP(C156,'[1]9月'!$B:$Q,16,0)</f>
        <v>3245.4</v>
      </c>
      <c r="G156" s="24">
        <v>3245.4</v>
      </c>
      <c r="H156" s="27">
        <v>5228.42</v>
      </c>
      <c r="I156" s="27"/>
      <c r="J156" s="27">
        <v>2544</v>
      </c>
      <c r="K156" s="34">
        <f t="shared" si="49"/>
        <v>58.4172</v>
      </c>
      <c r="L156" s="35">
        <f t="shared" si="50"/>
        <v>519.264</v>
      </c>
      <c r="M156" s="24">
        <f t="shared" si="51"/>
        <v>22.7178</v>
      </c>
      <c r="N156" s="27">
        <f t="shared" si="52"/>
        <v>418.27</v>
      </c>
      <c r="O156" s="27">
        <f t="shared" si="53"/>
        <v>0</v>
      </c>
      <c r="P156" s="27">
        <f t="shared" si="54"/>
        <v>127.2</v>
      </c>
      <c r="Q156" s="27">
        <f t="shared" si="62"/>
        <v>1145.869</v>
      </c>
      <c r="R156" s="24">
        <f t="shared" si="55"/>
        <v>0</v>
      </c>
      <c r="S156" s="24">
        <f t="shared" si="56"/>
        <v>259.63</v>
      </c>
      <c r="T156" s="24">
        <f t="shared" si="57"/>
        <v>9.74</v>
      </c>
      <c r="U156" s="27">
        <f t="shared" si="58"/>
        <v>104.57</v>
      </c>
      <c r="V156" s="27">
        <f t="shared" si="59"/>
        <v>0</v>
      </c>
      <c r="W156" s="27">
        <f t="shared" si="60"/>
        <v>127.2</v>
      </c>
      <c r="X156" s="24">
        <f t="shared" si="63"/>
        <v>501.14</v>
      </c>
      <c r="Y156" s="24">
        <f t="shared" si="61"/>
        <v>1647.009</v>
      </c>
      <c r="Z156" s="24"/>
      <c r="AD156" s="127"/>
    </row>
    <row r="157" s="9" customFormat="1" ht="20" customHeight="1" spans="1:30">
      <c r="A157" s="23">
        <f t="shared" si="48"/>
        <v>154</v>
      </c>
      <c r="B157" s="39" t="s">
        <v>71</v>
      </c>
      <c r="C157" s="29" t="s">
        <v>404</v>
      </c>
      <c r="D157" s="30" t="s">
        <v>405</v>
      </c>
      <c r="E157" s="24">
        <v>3245.4</v>
      </c>
      <c r="F157" s="24">
        <f>VLOOKUP(C157,'[1]9月'!$B:$Q,16,0)</f>
        <v>3245.4</v>
      </c>
      <c r="G157" s="24">
        <v>3245.4</v>
      </c>
      <c r="H157" s="27">
        <v>5228.42</v>
      </c>
      <c r="I157" s="27"/>
      <c r="J157" s="27">
        <v>1790</v>
      </c>
      <c r="K157" s="34">
        <f t="shared" si="49"/>
        <v>58.4172</v>
      </c>
      <c r="L157" s="35">
        <f t="shared" si="50"/>
        <v>519.264</v>
      </c>
      <c r="M157" s="24">
        <f t="shared" si="51"/>
        <v>22.7178</v>
      </c>
      <c r="N157" s="27">
        <f t="shared" si="52"/>
        <v>418.27</v>
      </c>
      <c r="O157" s="27">
        <f t="shared" si="53"/>
        <v>0</v>
      </c>
      <c r="P157" s="27">
        <f t="shared" si="54"/>
        <v>89.5</v>
      </c>
      <c r="Q157" s="27">
        <f t="shared" si="62"/>
        <v>1108.169</v>
      </c>
      <c r="R157" s="24">
        <f t="shared" si="55"/>
        <v>0</v>
      </c>
      <c r="S157" s="24">
        <f t="shared" si="56"/>
        <v>259.63</v>
      </c>
      <c r="T157" s="24">
        <f t="shared" si="57"/>
        <v>9.74</v>
      </c>
      <c r="U157" s="27">
        <f t="shared" si="58"/>
        <v>104.57</v>
      </c>
      <c r="V157" s="27">
        <f t="shared" si="59"/>
        <v>0</v>
      </c>
      <c r="W157" s="27">
        <f t="shared" si="60"/>
        <v>89.5</v>
      </c>
      <c r="X157" s="24">
        <f t="shared" si="63"/>
        <v>463.44</v>
      </c>
      <c r="Y157" s="24">
        <f t="shared" si="61"/>
        <v>1571.609</v>
      </c>
      <c r="Z157" s="24"/>
      <c r="AD157" s="127"/>
    </row>
    <row r="158" s="9" customFormat="1" ht="20" customHeight="1" spans="1:30">
      <c r="A158" s="23">
        <f t="shared" si="48"/>
        <v>155</v>
      </c>
      <c r="B158" s="39" t="s">
        <v>97</v>
      </c>
      <c r="C158" s="29" t="s">
        <v>406</v>
      </c>
      <c r="D158" s="30" t="s">
        <v>407</v>
      </c>
      <c r="E158" s="24">
        <v>3245.4</v>
      </c>
      <c r="F158" s="24">
        <f>VLOOKUP(C158,'[1]9月'!$B:$Q,16,0)</f>
        <v>3245.4</v>
      </c>
      <c r="G158" s="24">
        <v>3245.4</v>
      </c>
      <c r="H158" s="27">
        <v>5228.42</v>
      </c>
      <c r="I158" s="27"/>
      <c r="J158" s="27">
        <v>1790</v>
      </c>
      <c r="K158" s="34">
        <f t="shared" si="49"/>
        <v>58.4172</v>
      </c>
      <c r="L158" s="35">
        <f t="shared" si="50"/>
        <v>519.264</v>
      </c>
      <c r="M158" s="24">
        <f t="shared" si="51"/>
        <v>22.7178</v>
      </c>
      <c r="N158" s="27">
        <f t="shared" si="52"/>
        <v>418.27</v>
      </c>
      <c r="O158" s="27">
        <f t="shared" si="53"/>
        <v>0</v>
      </c>
      <c r="P158" s="27">
        <f t="shared" si="54"/>
        <v>89.5</v>
      </c>
      <c r="Q158" s="27">
        <f t="shared" si="62"/>
        <v>1108.169</v>
      </c>
      <c r="R158" s="24">
        <f t="shared" si="55"/>
        <v>0</v>
      </c>
      <c r="S158" s="24">
        <f t="shared" si="56"/>
        <v>259.63</v>
      </c>
      <c r="T158" s="24">
        <f t="shared" si="57"/>
        <v>9.74</v>
      </c>
      <c r="U158" s="27">
        <f t="shared" si="58"/>
        <v>104.57</v>
      </c>
      <c r="V158" s="27">
        <f t="shared" si="59"/>
        <v>0</v>
      </c>
      <c r="W158" s="27">
        <f t="shared" si="60"/>
        <v>89.5</v>
      </c>
      <c r="X158" s="24">
        <f t="shared" si="63"/>
        <v>463.44</v>
      </c>
      <c r="Y158" s="24">
        <f t="shared" si="61"/>
        <v>1571.609</v>
      </c>
      <c r="Z158" s="24"/>
      <c r="AD158" s="127"/>
    </row>
    <row r="159" s="9" customFormat="1" ht="20" customHeight="1" spans="1:30">
      <c r="A159" s="23">
        <f t="shared" si="48"/>
        <v>156</v>
      </c>
      <c r="B159" s="39" t="s">
        <v>97</v>
      </c>
      <c r="C159" s="29" t="s">
        <v>408</v>
      </c>
      <c r="D159" s="30" t="s">
        <v>409</v>
      </c>
      <c r="E159" s="24">
        <v>3245.4</v>
      </c>
      <c r="F159" s="24">
        <f>VLOOKUP(C159,'[1]9月'!$B:$Q,16,0)</f>
        <v>3245.4</v>
      </c>
      <c r="G159" s="24">
        <v>3245.4</v>
      </c>
      <c r="H159" s="27">
        <v>5228.42</v>
      </c>
      <c r="I159" s="27"/>
      <c r="J159" s="27">
        <v>1790</v>
      </c>
      <c r="K159" s="34">
        <f t="shared" si="49"/>
        <v>58.4172</v>
      </c>
      <c r="L159" s="35">
        <f t="shared" si="50"/>
        <v>519.264</v>
      </c>
      <c r="M159" s="24">
        <f t="shared" si="51"/>
        <v>22.7178</v>
      </c>
      <c r="N159" s="27">
        <f t="shared" si="52"/>
        <v>418.27</v>
      </c>
      <c r="O159" s="27">
        <f t="shared" si="53"/>
        <v>0</v>
      </c>
      <c r="P159" s="27">
        <f t="shared" si="54"/>
        <v>89.5</v>
      </c>
      <c r="Q159" s="27">
        <f t="shared" si="62"/>
        <v>1108.169</v>
      </c>
      <c r="R159" s="24">
        <f t="shared" si="55"/>
        <v>0</v>
      </c>
      <c r="S159" s="24">
        <f t="shared" si="56"/>
        <v>259.63</v>
      </c>
      <c r="T159" s="24">
        <f t="shared" si="57"/>
        <v>9.74</v>
      </c>
      <c r="U159" s="27">
        <f t="shared" si="58"/>
        <v>104.57</v>
      </c>
      <c r="V159" s="27">
        <f t="shared" si="59"/>
        <v>0</v>
      </c>
      <c r="W159" s="27">
        <f t="shared" si="60"/>
        <v>89.5</v>
      </c>
      <c r="X159" s="24">
        <f t="shared" si="63"/>
        <v>463.44</v>
      </c>
      <c r="Y159" s="24">
        <f t="shared" si="61"/>
        <v>1571.609</v>
      </c>
      <c r="Z159" s="24"/>
      <c r="AD159" s="127"/>
    </row>
    <row r="160" s="9" customFormat="1" ht="20" customHeight="1" spans="1:30">
      <c r="A160" s="23">
        <f t="shared" si="48"/>
        <v>157</v>
      </c>
      <c r="B160" s="39" t="s">
        <v>97</v>
      </c>
      <c r="C160" s="29" t="s">
        <v>410</v>
      </c>
      <c r="D160" s="30" t="s">
        <v>411</v>
      </c>
      <c r="E160" s="24">
        <v>3245.4</v>
      </c>
      <c r="F160" s="24">
        <f>VLOOKUP(C160,'[1]9月'!$B:$Q,16,0)</f>
        <v>3245.4</v>
      </c>
      <c r="G160" s="24">
        <v>3245.4</v>
      </c>
      <c r="H160" s="27">
        <v>5228.42</v>
      </c>
      <c r="I160" s="27"/>
      <c r="J160" s="27">
        <v>1790</v>
      </c>
      <c r="K160" s="34">
        <f t="shared" si="49"/>
        <v>58.4172</v>
      </c>
      <c r="L160" s="35">
        <f t="shared" si="50"/>
        <v>519.264</v>
      </c>
      <c r="M160" s="24">
        <f t="shared" si="51"/>
        <v>22.7178</v>
      </c>
      <c r="N160" s="27">
        <f t="shared" si="52"/>
        <v>418.27</v>
      </c>
      <c r="O160" s="27">
        <f t="shared" si="53"/>
        <v>0</v>
      </c>
      <c r="P160" s="27">
        <f t="shared" si="54"/>
        <v>89.5</v>
      </c>
      <c r="Q160" s="27">
        <f t="shared" si="62"/>
        <v>1108.169</v>
      </c>
      <c r="R160" s="24">
        <f t="shared" si="55"/>
        <v>0</v>
      </c>
      <c r="S160" s="24">
        <f t="shared" si="56"/>
        <v>259.63</v>
      </c>
      <c r="T160" s="24">
        <f t="shared" si="57"/>
        <v>9.74</v>
      </c>
      <c r="U160" s="27">
        <f t="shared" si="58"/>
        <v>104.57</v>
      </c>
      <c r="V160" s="27">
        <f t="shared" si="59"/>
        <v>0</v>
      </c>
      <c r="W160" s="27">
        <f t="shared" si="60"/>
        <v>89.5</v>
      </c>
      <c r="X160" s="24">
        <f t="shared" si="63"/>
        <v>463.44</v>
      </c>
      <c r="Y160" s="24">
        <f t="shared" si="61"/>
        <v>1571.609</v>
      </c>
      <c r="Z160" s="24"/>
      <c r="AD160" s="127"/>
    </row>
    <row r="161" s="9" customFormat="1" ht="20" customHeight="1" spans="1:30">
      <c r="A161" s="23">
        <f t="shared" si="48"/>
        <v>158</v>
      </c>
      <c r="B161" s="39" t="s">
        <v>97</v>
      </c>
      <c r="C161" s="29" t="s">
        <v>414</v>
      </c>
      <c r="D161" s="28" t="s">
        <v>415</v>
      </c>
      <c r="E161" s="24">
        <v>3245.4</v>
      </c>
      <c r="F161" s="24">
        <v>3245.4</v>
      </c>
      <c r="G161" s="24">
        <v>3245.4</v>
      </c>
      <c r="H161" s="27">
        <v>5228.42</v>
      </c>
      <c r="I161" s="27"/>
      <c r="J161" s="27">
        <v>1790</v>
      </c>
      <c r="K161" s="34">
        <f t="shared" si="49"/>
        <v>58.4172</v>
      </c>
      <c r="L161" s="35">
        <f t="shared" si="50"/>
        <v>519.264</v>
      </c>
      <c r="M161" s="24">
        <f t="shared" si="51"/>
        <v>22.7178</v>
      </c>
      <c r="N161" s="27">
        <f t="shared" si="52"/>
        <v>418.27</v>
      </c>
      <c r="O161" s="27">
        <f t="shared" si="53"/>
        <v>0</v>
      </c>
      <c r="P161" s="27">
        <f t="shared" si="54"/>
        <v>89.5</v>
      </c>
      <c r="Q161" s="27">
        <f t="shared" si="62"/>
        <v>1108.169</v>
      </c>
      <c r="R161" s="24">
        <f t="shared" si="55"/>
        <v>0</v>
      </c>
      <c r="S161" s="24">
        <f t="shared" si="56"/>
        <v>259.63</v>
      </c>
      <c r="T161" s="24">
        <f t="shared" si="57"/>
        <v>9.74</v>
      </c>
      <c r="U161" s="27">
        <f t="shared" si="58"/>
        <v>104.57</v>
      </c>
      <c r="V161" s="27">
        <f t="shared" si="59"/>
        <v>0</v>
      </c>
      <c r="W161" s="27">
        <f t="shared" si="60"/>
        <v>89.5</v>
      </c>
      <c r="X161" s="24">
        <f t="shared" si="63"/>
        <v>463.44</v>
      </c>
      <c r="Y161" s="24">
        <f t="shared" si="61"/>
        <v>1571.609</v>
      </c>
      <c r="Z161" s="24"/>
      <c r="AD161" s="127"/>
    </row>
    <row r="162" s="9" customFormat="1" ht="20" customHeight="1" spans="1:30">
      <c r="A162" s="23">
        <f t="shared" si="48"/>
        <v>159</v>
      </c>
      <c r="B162" s="39" t="s">
        <v>416</v>
      </c>
      <c r="C162" s="25" t="s">
        <v>417</v>
      </c>
      <c r="D162" s="24" t="s">
        <v>418</v>
      </c>
      <c r="E162" s="24">
        <v>3245.4</v>
      </c>
      <c r="F162" s="24">
        <f>VLOOKUP(C162,'[1]9月'!$B:$Q,16,0)</f>
        <v>3245.4</v>
      </c>
      <c r="G162" s="24">
        <v>3245.4</v>
      </c>
      <c r="H162" s="27">
        <v>5228.42</v>
      </c>
      <c r="I162" s="27"/>
      <c r="J162" s="27">
        <v>1790</v>
      </c>
      <c r="K162" s="34">
        <f t="shared" si="49"/>
        <v>58.4172</v>
      </c>
      <c r="L162" s="35">
        <f t="shared" si="50"/>
        <v>519.264</v>
      </c>
      <c r="M162" s="24">
        <f t="shared" si="51"/>
        <v>22.7178</v>
      </c>
      <c r="N162" s="27">
        <f t="shared" si="52"/>
        <v>418.27</v>
      </c>
      <c r="O162" s="27">
        <f t="shared" si="53"/>
        <v>0</v>
      </c>
      <c r="P162" s="27">
        <f t="shared" si="54"/>
        <v>89.5</v>
      </c>
      <c r="Q162" s="27">
        <f t="shared" si="62"/>
        <v>1108.169</v>
      </c>
      <c r="R162" s="24">
        <f t="shared" si="55"/>
        <v>0</v>
      </c>
      <c r="S162" s="24">
        <f t="shared" si="56"/>
        <v>259.63</v>
      </c>
      <c r="T162" s="24">
        <f t="shared" si="57"/>
        <v>9.74</v>
      </c>
      <c r="U162" s="27">
        <f t="shared" si="58"/>
        <v>104.57</v>
      </c>
      <c r="V162" s="27">
        <f t="shared" si="59"/>
        <v>0</v>
      </c>
      <c r="W162" s="27">
        <f t="shared" si="60"/>
        <v>89.5</v>
      </c>
      <c r="X162" s="24">
        <f t="shared" si="63"/>
        <v>463.44</v>
      </c>
      <c r="Y162" s="24">
        <f t="shared" si="61"/>
        <v>1571.609</v>
      </c>
      <c r="Z162" s="24"/>
      <c r="AD162" s="127"/>
    </row>
    <row r="163" s="9" customFormat="1" ht="20" customHeight="1" spans="1:30">
      <c r="A163" s="23">
        <f t="shared" si="48"/>
        <v>160</v>
      </c>
      <c r="B163" s="39" t="s">
        <v>416</v>
      </c>
      <c r="C163" s="25" t="s">
        <v>419</v>
      </c>
      <c r="D163" s="24" t="s">
        <v>420</v>
      </c>
      <c r="E163" s="24">
        <v>3245.4</v>
      </c>
      <c r="F163" s="24">
        <f>VLOOKUP(C163,'[1]9月'!$B:$Q,16,0)</f>
        <v>3245.4</v>
      </c>
      <c r="G163" s="24">
        <v>3245.4</v>
      </c>
      <c r="H163" s="27">
        <v>5228.42</v>
      </c>
      <c r="I163" s="27"/>
      <c r="J163" s="27">
        <v>1790</v>
      </c>
      <c r="K163" s="34">
        <f t="shared" si="49"/>
        <v>58.4172</v>
      </c>
      <c r="L163" s="35">
        <f t="shared" si="50"/>
        <v>519.264</v>
      </c>
      <c r="M163" s="24">
        <f t="shared" si="51"/>
        <v>22.7178</v>
      </c>
      <c r="N163" s="27">
        <f t="shared" si="52"/>
        <v>418.27</v>
      </c>
      <c r="O163" s="27">
        <f t="shared" si="53"/>
        <v>0</v>
      </c>
      <c r="P163" s="27">
        <f t="shared" si="54"/>
        <v>89.5</v>
      </c>
      <c r="Q163" s="27">
        <f t="shared" si="62"/>
        <v>1108.169</v>
      </c>
      <c r="R163" s="24">
        <f t="shared" si="55"/>
        <v>0</v>
      </c>
      <c r="S163" s="24">
        <f t="shared" si="56"/>
        <v>259.63</v>
      </c>
      <c r="T163" s="24">
        <f t="shared" si="57"/>
        <v>9.74</v>
      </c>
      <c r="U163" s="27">
        <f t="shared" si="58"/>
        <v>104.57</v>
      </c>
      <c r="V163" s="27">
        <f t="shared" si="59"/>
        <v>0</v>
      </c>
      <c r="W163" s="27">
        <f t="shared" si="60"/>
        <v>89.5</v>
      </c>
      <c r="X163" s="24">
        <f t="shared" si="63"/>
        <v>463.44</v>
      </c>
      <c r="Y163" s="24">
        <f t="shared" si="61"/>
        <v>1571.609</v>
      </c>
      <c r="Z163" s="24"/>
      <c r="AD163" s="127"/>
    </row>
    <row r="164" s="9" customFormat="1" ht="20" customHeight="1" spans="1:30">
      <c r="A164" s="23">
        <f t="shared" si="48"/>
        <v>161</v>
      </c>
      <c r="B164" s="39" t="s">
        <v>416</v>
      </c>
      <c r="C164" s="25" t="s">
        <v>421</v>
      </c>
      <c r="D164" s="24" t="s">
        <v>422</v>
      </c>
      <c r="E164" s="24">
        <v>3245.4</v>
      </c>
      <c r="F164" s="24">
        <f>VLOOKUP(C164,'[1]9月'!$B:$Q,16,0)</f>
        <v>3245.4</v>
      </c>
      <c r="G164" s="24">
        <v>3245.4</v>
      </c>
      <c r="H164" s="27">
        <v>5228.42</v>
      </c>
      <c r="I164" s="27"/>
      <c r="J164" s="27">
        <v>1790</v>
      </c>
      <c r="K164" s="34">
        <f t="shared" si="49"/>
        <v>58.4172</v>
      </c>
      <c r="L164" s="35">
        <f t="shared" si="50"/>
        <v>519.264</v>
      </c>
      <c r="M164" s="24">
        <f t="shared" si="51"/>
        <v>22.7178</v>
      </c>
      <c r="N164" s="27">
        <f t="shared" si="52"/>
        <v>418.27</v>
      </c>
      <c r="O164" s="27">
        <f t="shared" si="53"/>
        <v>0</v>
      </c>
      <c r="P164" s="27">
        <f t="shared" si="54"/>
        <v>89.5</v>
      </c>
      <c r="Q164" s="27">
        <f t="shared" si="62"/>
        <v>1108.169</v>
      </c>
      <c r="R164" s="24">
        <f t="shared" si="55"/>
        <v>0</v>
      </c>
      <c r="S164" s="24">
        <f t="shared" si="56"/>
        <v>259.63</v>
      </c>
      <c r="T164" s="24">
        <f t="shared" si="57"/>
        <v>9.74</v>
      </c>
      <c r="U164" s="27">
        <f t="shared" si="58"/>
        <v>104.57</v>
      </c>
      <c r="V164" s="27">
        <f t="shared" si="59"/>
        <v>0</v>
      </c>
      <c r="W164" s="27">
        <f t="shared" si="60"/>
        <v>89.5</v>
      </c>
      <c r="X164" s="24">
        <f t="shared" si="63"/>
        <v>463.44</v>
      </c>
      <c r="Y164" s="24">
        <f t="shared" si="61"/>
        <v>1571.609</v>
      </c>
      <c r="Z164" s="24"/>
      <c r="AD164" s="127"/>
    </row>
    <row r="165" s="9" customFormat="1" ht="20" customHeight="1" spans="1:30">
      <c r="A165" s="23">
        <f t="shared" si="48"/>
        <v>162</v>
      </c>
      <c r="B165" s="39" t="s">
        <v>416</v>
      </c>
      <c r="C165" s="25" t="s">
        <v>423</v>
      </c>
      <c r="D165" s="24" t="s">
        <v>424</v>
      </c>
      <c r="E165" s="24">
        <v>3245.4</v>
      </c>
      <c r="F165" s="24">
        <f>VLOOKUP(C165,'[1]9月'!$B:$Q,16,0)</f>
        <v>3245.4</v>
      </c>
      <c r="G165" s="24">
        <v>3245.4</v>
      </c>
      <c r="H165" s="27">
        <v>5228.42</v>
      </c>
      <c r="I165" s="27"/>
      <c r="J165" s="27">
        <v>1790</v>
      </c>
      <c r="K165" s="34">
        <f t="shared" si="49"/>
        <v>58.4172</v>
      </c>
      <c r="L165" s="35">
        <f t="shared" si="50"/>
        <v>519.264</v>
      </c>
      <c r="M165" s="24">
        <f t="shared" si="51"/>
        <v>22.7178</v>
      </c>
      <c r="N165" s="27">
        <f t="shared" si="52"/>
        <v>418.27</v>
      </c>
      <c r="O165" s="27">
        <f t="shared" si="53"/>
        <v>0</v>
      </c>
      <c r="P165" s="27">
        <f t="shared" si="54"/>
        <v>89.5</v>
      </c>
      <c r="Q165" s="27">
        <f t="shared" si="62"/>
        <v>1108.169</v>
      </c>
      <c r="R165" s="24">
        <f t="shared" si="55"/>
        <v>0</v>
      </c>
      <c r="S165" s="24">
        <f t="shared" si="56"/>
        <v>259.63</v>
      </c>
      <c r="T165" s="24">
        <f t="shared" si="57"/>
        <v>9.74</v>
      </c>
      <c r="U165" s="27">
        <f t="shared" si="58"/>
        <v>104.57</v>
      </c>
      <c r="V165" s="27">
        <f t="shared" si="59"/>
        <v>0</v>
      </c>
      <c r="W165" s="27">
        <f t="shared" si="60"/>
        <v>89.5</v>
      </c>
      <c r="X165" s="24">
        <f t="shared" si="63"/>
        <v>463.44</v>
      </c>
      <c r="Y165" s="24">
        <f t="shared" si="61"/>
        <v>1571.609</v>
      </c>
      <c r="Z165" s="24"/>
      <c r="AD165" s="127"/>
    </row>
    <row r="166" s="9" customFormat="1" ht="20" customHeight="1" spans="1:30">
      <c r="A166" s="23">
        <f t="shared" si="48"/>
        <v>163</v>
      </c>
      <c r="B166" s="39" t="s">
        <v>416</v>
      </c>
      <c r="C166" s="25" t="s">
        <v>425</v>
      </c>
      <c r="D166" s="24" t="s">
        <v>426</v>
      </c>
      <c r="E166" s="24">
        <v>3245.4</v>
      </c>
      <c r="F166" s="24">
        <f>VLOOKUP(C166,'[1]9月'!$B:$Q,16,0)</f>
        <v>3245.4</v>
      </c>
      <c r="G166" s="24">
        <v>3245.4</v>
      </c>
      <c r="H166" s="27">
        <v>5228.42</v>
      </c>
      <c r="I166" s="27"/>
      <c r="J166" s="27">
        <v>1790</v>
      </c>
      <c r="K166" s="34">
        <f t="shared" si="49"/>
        <v>58.4172</v>
      </c>
      <c r="L166" s="35">
        <f t="shared" si="50"/>
        <v>519.264</v>
      </c>
      <c r="M166" s="24">
        <f t="shared" si="51"/>
        <v>22.7178</v>
      </c>
      <c r="N166" s="27">
        <f t="shared" si="52"/>
        <v>418.27</v>
      </c>
      <c r="O166" s="27">
        <f t="shared" si="53"/>
        <v>0</v>
      </c>
      <c r="P166" s="27">
        <f t="shared" si="54"/>
        <v>89.5</v>
      </c>
      <c r="Q166" s="27">
        <f t="shared" si="62"/>
        <v>1108.169</v>
      </c>
      <c r="R166" s="24">
        <f t="shared" si="55"/>
        <v>0</v>
      </c>
      <c r="S166" s="24">
        <f t="shared" si="56"/>
        <v>259.63</v>
      </c>
      <c r="T166" s="24">
        <f t="shared" si="57"/>
        <v>9.74</v>
      </c>
      <c r="U166" s="27">
        <f t="shared" si="58"/>
        <v>104.57</v>
      </c>
      <c r="V166" s="27">
        <f t="shared" si="59"/>
        <v>0</v>
      </c>
      <c r="W166" s="27">
        <f t="shared" si="60"/>
        <v>89.5</v>
      </c>
      <c r="X166" s="24">
        <f t="shared" si="63"/>
        <v>463.44</v>
      </c>
      <c r="Y166" s="24">
        <f t="shared" si="61"/>
        <v>1571.609</v>
      </c>
      <c r="Z166" s="24"/>
      <c r="AD166" s="127"/>
    </row>
    <row r="167" s="9" customFormat="1" ht="20" customHeight="1" spans="1:30">
      <c r="A167" s="23">
        <f t="shared" si="48"/>
        <v>164</v>
      </c>
      <c r="B167" s="39" t="s">
        <v>416</v>
      </c>
      <c r="C167" s="25" t="s">
        <v>427</v>
      </c>
      <c r="D167" s="24" t="s">
        <v>428</v>
      </c>
      <c r="E167" s="24">
        <v>3245.4</v>
      </c>
      <c r="F167" s="24">
        <f>VLOOKUP(C167,'[1]9月'!$B:$Q,16,0)</f>
        <v>3245.4</v>
      </c>
      <c r="G167" s="24">
        <v>3245.4</v>
      </c>
      <c r="H167" s="27">
        <v>5228.42</v>
      </c>
      <c r="I167" s="27"/>
      <c r="J167" s="27">
        <v>1790</v>
      </c>
      <c r="K167" s="34">
        <f t="shared" si="49"/>
        <v>58.4172</v>
      </c>
      <c r="L167" s="35">
        <f t="shared" si="50"/>
        <v>519.264</v>
      </c>
      <c r="M167" s="24">
        <f t="shared" si="51"/>
        <v>22.7178</v>
      </c>
      <c r="N167" s="27">
        <f t="shared" si="52"/>
        <v>418.27</v>
      </c>
      <c r="O167" s="27">
        <f t="shared" si="53"/>
        <v>0</v>
      </c>
      <c r="P167" s="27">
        <f t="shared" si="54"/>
        <v>89.5</v>
      </c>
      <c r="Q167" s="27">
        <f t="shared" si="62"/>
        <v>1108.169</v>
      </c>
      <c r="R167" s="24">
        <f t="shared" si="55"/>
        <v>0</v>
      </c>
      <c r="S167" s="24">
        <f t="shared" si="56"/>
        <v>259.63</v>
      </c>
      <c r="T167" s="24">
        <f t="shared" si="57"/>
        <v>9.74</v>
      </c>
      <c r="U167" s="27">
        <f t="shared" si="58"/>
        <v>104.57</v>
      </c>
      <c r="V167" s="27">
        <f t="shared" si="59"/>
        <v>0</v>
      </c>
      <c r="W167" s="27">
        <f t="shared" si="60"/>
        <v>89.5</v>
      </c>
      <c r="X167" s="24">
        <f t="shared" si="63"/>
        <v>463.44</v>
      </c>
      <c r="Y167" s="24">
        <f t="shared" si="61"/>
        <v>1571.609</v>
      </c>
      <c r="Z167" s="24"/>
      <c r="AD167" s="127"/>
    </row>
    <row r="168" s="9" customFormat="1" ht="20" customHeight="1" spans="1:30">
      <c r="A168" s="23">
        <f t="shared" si="48"/>
        <v>165</v>
      </c>
      <c r="B168" s="39" t="s">
        <v>416</v>
      </c>
      <c r="C168" s="25" t="s">
        <v>429</v>
      </c>
      <c r="D168" s="24" t="s">
        <v>430</v>
      </c>
      <c r="E168" s="24">
        <v>3245.4</v>
      </c>
      <c r="F168" s="24">
        <f>VLOOKUP(C168,'[1]9月'!$B:$Q,16,0)</f>
        <v>3245.4</v>
      </c>
      <c r="G168" s="24">
        <v>3245.4</v>
      </c>
      <c r="H168" s="27">
        <v>5228.42</v>
      </c>
      <c r="I168" s="27"/>
      <c r="J168" s="27">
        <v>1790</v>
      </c>
      <c r="K168" s="34">
        <f t="shared" si="49"/>
        <v>58.4172</v>
      </c>
      <c r="L168" s="35">
        <f t="shared" si="50"/>
        <v>519.264</v>
      </c>
      <c r="M168" s="24">
        <f t="shared" si="51"/>
        <v>22.7178</v>
      </c>
      <c r="N168" s="27">
        <f t="shared" si="52"/>
        <v>418.27</v>
      </c>
      <c r="O168" s="27">
        <f t="shared" si="53"/>
        <v>0</v>
      </c>
      <c r="P168" s="27">
        <f t="shared" si="54"/>
        <v>89.5</v>
      </c>
      <c r="Q168" s="27">
        <f t="shared" si="62"/>
        <v>1108.169</v>
      </c>
      <c r="R168" s="24">
        <f t="shared" si="55"/>
        <v>0</v>
      </c>
      <c r="S168" s="24">
        <f t="shared" si="56"/>
        <v>259.63</v>
      </c>
      <c r="T168" s="24">
        <f t="shared" si="57"/>
        <v>9.74</v>
      </c>
      <c r="U168" s="27">
        <f t="shared" si="58"/>
        <v>104.57</v>
      </c>
      <c r="V168" s="27">
        <f t="shared" si="59"/>
        <v>0</v>
      </c>
      <c r="W168" s="27">
        <f t="shared" si="60"/>
        <v>89.5</v>
      </c>
      <c r="X168" s="24">
        <f t="shared" si="63"/>
        <v>463.44</v>
      </c>
      <c r="Y168" s="24">
        <f t="shared" si="61"/>
        <v>1571.609</v>
      </c>
      <c r="Z168" s="24"/>
      <c r="AD168" s="127"/>
    </row>
    <row r="169" s="9" customFormat="1" ht="20" customHeight="1" spans="1:30">
      <c r="A169" s="23">
        <f t="shared" si="48"/>
        <v>166</v>
      </c>
      <c r="B169" s="39" t="s">
        <v>416</v>
      </c>
      <c r="C169" s="25" t="s">
        <v>431</v>
      </c>
      <c r="D169" s="24" t="s">
        <v>432</v>
      </c>
      <c r="E169" s="24">
        <v>3245.4</v>
      </c>
      <c r="F169" s="24">
        <f>VLOOKUP(C169,'[1]9月'!$B:$Q,16,0)</f>
        <v>3245.4</v>
      </c>
      <c r="G169" s="24">
        <v>3245.4</v>
      </c>
      <c r="H169" s="27">
        <v>5228.42</v>
      </c>
      <c r="I169" s="27"/>
      <c r="J169" s="27">
        <v>1790</v>
      </c>
      <c r="K169" s="34">
        <f t="shared" si="49"/>
        <v>58.4172</v>
      </c>
      <c r="L169" s="35">
        <f t="shared" si="50"/>
        <v>519.264</v>
      </c>
      <c r="M169" s="24">
        <f t="shared" si="51"/>
        <v>22.7178</v>
      </c>
      <c r="N169" s="27">
        <f t="shared" si="52"/>
        <v>418.27</v>
      </c>
      <c r="O169" s="27">
        <f t="shared" si="53"/>
        <v>0</v>
      </c>
      <c r="P169" s="27">
        <f t="shared" si="54"/>
        <v>89.5</v>
      </c>
      <c r="Q169" s="27">
        <f t="shared" si="62"/>
        <v>1108.169</v>
      </c>
      <c r="R169" s="24">
        <f t="shared" si="55"/>
        <v>0</v>
      </c>
      <c r="S169" s="24">
        <f t="shared" si="56"/>
        <v>259.63</v>
      </c>
      <c r="T169" s="24">
        <f t="shared" si="57"/>
        <v>9.74</v>
      </c>
      <c r="U169" s="27">
        <f t="shared" si="58"/>
        <v>104.57</v>
      </c>
      <c r="V169" s="27">
        <f t="shared" si="59"/>
        <v>0</v>
      </c>
      <c r="W169" s="27">
        <f t="shared" si="60"/>
        <v>89.5</v>
      </c>
      <c r="X169" s="24">
        <f t="shared" si="63"/>
        <v>463.44</v>
      </c>
      <c r="Y169" s="24">
        <f t="shared" si="61"/>
        <v>1571.609</v>
      </c>
      <c r="Z169" s="24"/>
      <c r="AD169" s="127"/>
    </row>
    <row r="170" s="9" customFormat="1" ht="20" customHeight="1" spans="1:30">
      <c r="A170" s="23">
        <f t="shared" si="48"/>
        <v>167</v>
      </c>
      <c r="B170" s="39" t="s">
        <v>416</v>
      </c>
      <c r="C170" s="25" t="s">
        <v>433</v>
      </c>
      <c r="D170" s="24" t="s">
        <v>434</v>
      </c>
      <c r="E170" s="24">
        <v>3245.4</v>
      </c>
      <c r="F170" s="24">
        <f>VLOOKUP(C170,'[1]9月'!$B:$Q,16,0)</f>
        <v>3245.4</v>
      </c>
      <c r="G170" s="24">
        <v>3245.4</v>
      </c>
      <c r="H170" s="27">
        <v>5228.42</v>
      </c>
      <c r="I170" s="27"/>
      <c r="J170" s="27">
        <v>1790</v>
      </c>
      <c r="K170" s="34">
        <f t="shared" si="49"/>
        <v>58.4172</v>
      </c>
      <c r="L170" s="35">
        <f t="shared" si="50"/>
        <v>519.264</v>
      </c>
      <c r="M170" s="24">
        <f t="shared" si="51"/>
        <v>22.7178</v>
      </c>
      <c r="N170" s="27">
        <f t="shared" si="52"/>
        <v>418.27</v>
      </c>
      <c r="O170" s="27">
        <f t="shared" si="53"/>
        <v>0</v>
      </c>
      <c r="P170" s="27">
        <f t="shared" si="54"/>
        <v>89.5</v>
      </c>
      <c r="Q170" s="27">
        <f t="shared" si="62"/>
        <v>1108.169</v>
      </c>
      <c r="R170" s="24">
        <f t="shared" si="55"/>
        <v>0</v>
      </c>
      <c r="S170" s="24">
        <f t="shared" si="56"/>
        <v>259.63</v>
      </c>
      <c r="T170" s="24">
        <f t="shared" si="57"/>
        <v>9.74</v>
      </c>
      <c r="U170" s="27">
        <f t="shared" si="58"/>
        <v>104.57</v>
      </c>
      <c r="V170" s="27">
        <f t="shared" si="59"/>
        <v>0</v>
      </c>
      <c r="W170" s="27">
        <f t="shared" si="60"/>
        <v>89.5</v>
      </c>
      <c r="X170" s="24">
        <f t="shared" si="63"/>
        <v>463.44</v>
      </c>
      <c r="Y170" s="24">
        <f t="shared" si="61"/>
        <v>1571.609</v>
      </c>
      <c r="Z170" s="24"/>
      <c r="AD170" s="127"/>
    </row>
    <row r="171" s="9" customFormat="1" ht="20" customHeight="1" spans="1:30">
      <c r="A171" s="23">
        <f t="shared" si="48"/>
        <v>168</v>
      </c>
      <c r="B171" s="39" t="s">
        <v>416</v>
      </c>
      <c r="C171" s="25" t="s">
        <v>435</v>
      </c>
      <c r="D171" s="24" t="s">
        <v>436</v>
      </c>
      <c r="E171" s="24">
        <v>3245.4</v>
      </c>
      <c r="F171" s="24">
        <f>VLOOKUP(C171,'[1]9月'!$B:$Q,16,0)</f>
        <v>3245.4</v>
      </c>
      <c r="G171" s="24">
        <v>3245.4</v>
      </c>
      <c r="H171" s="27">
        <v>5228.42</v>
      </c>
      <c r="I171" s="27"/>
      <c r="J171" s="27">
        <v>1790</v>
      </c>
      <c r="K171" s="34">
        <f t="shared" si="49"/>
        <v>58.4172</v>
      </c>
      <c r="L171" s="35">
        <f t="shared" si="50"/>
        <v>519.264</v>
      </c>
      <c r="M171" s="24">
        <f t="shared" si="51"/>
        <v>22.7178</v>
      </c>
      <c r="N171" s="27">
        <f t="shared" si="52"/>
        <v>418.27</v>
      </c>
      <c r="O171" s="27">
        <f t="shared" si="53"/>
        <v>0</v>
      </c>
      <c r="P171" s="27">
        <f t="shared" si="54"/>
        <v>89.5</v>
      </c>
      <c r="Q171" s="27">
        <f t="shared" si="62"/>
        <v>1108.169</v>
      </c>
      <c r="R171" s="24">
        <f t="shared" si="55"/>
        <v>0</v>
      </c>
      <c r="S171" s="24">
        <f t="shared" si="56"/>
        <v>259.63</v>
      </c>
      <c r="T171" s="24">
        <f t="shared" si="57"/>
        <v>9.74</v>
      </c>
      <c r="U171" s="27">
        <f t="shared" si="58"/>
        <v>104.57</v>
      </c>
      <c r="V171" s="27">
        <f t="shared" si="59"/>
        <v>0</v>
      </c>
      <c r="W171" s="27">
        <f t="shared" si="60"/>
        <v>89.5</v>
      </c>
      <c r="X171" s="24">
        <f t="shared" si="63"/>
        <v>463.44</v>
      </c>
      <c r="Y171" s="24">
        <f t="shared" si="61"/>
        <v>1571.609</v>
      </c>
      <c r="Z171" s="24"/>
      <c r="AD171" s="127"/>
    </row>
    <row r="172" s="9" customFormat="1" ht="20" customHeight="1" spans="1:30">
      <c r="A172" s="23">
        <f t="shared" si="48"/>
        <v>169</v>
      </c>
      <c r="B172" s="39" t="s">
        <v>416</v>
      </c>
      <c r="C172" s="25" t="s">
        <v>437</v>
      </c>
      <c r="D172" s="24" t="s">
        <v>438</v>
      </c>
      <c r="E172" s="24">
        <v>3245.4</v>
      </c>
      <c r="F172" s="24">
        <f>VLOOKUP(C172,'[1]9月'!$B:$Q,16,0)</f>
        <v>3245.4</v>
      </c>
      <c r="G172" s="24">
        <v>3245.4</v>
      </c>
      <c r="H172" s="27">
        <v>5228.42</v>
      </c>
      <c r="I172" s="27"/>
      <c r="J172" s="27">
        <v>1790</v>
      </c>
      <c r="K172" s="34">
        <f t="shared" si="49"/>
        <v>58.4172</v>
      </c>
      <c r="L172" s="35">
        <f t="shared" si="50"/>
        <v>519.264</v>
      </c>
      <c r="M172" s="24">
        <f t="shared" si="51"/>
        <v>22.7178</v>
      </c>
      <c r="N172" s="27">
        <f t="shared" si="52"/>
        <v>418.27</v>
      </c>
      <c r="O172" s="27">
        <f t="shared" si="53"/>
        <v>0</v>
      </c>
      <c r="P172" s="27">
        <f t="shared" si="54"/>
        <v>89.5</v>
      </c>
      <c r="Q172" s="27">
        <f t="shared" si="62"/>
        <v>1108.169</v>
      </c>
      <c r="R172" s="24">
        <f t="shared" si="55"/>
        <v>0</v>
      </c>
      <c r="S172" s="24">
        <f t="shared" si="56"/>
        <v>259.63</v>
      </c>
      <c r="T172" s="24">
        <f t="shared" si="57"/>
        <v>9.74</v>
      </c>
      <c r="U172" s="27">
        <f t="shared" si="58"/>
        <v>104.57</v>
      </c>
      <c r="V172" s="27">
        <f t="shared" si="59"/>
        <v>0</v>
      </c>
      <c r="W172" s="27">
        <f t="shared" si="60"/>
        <v>89.5</v>
      </c>
      <c r="X172" s="24">
        <f t="shared" si="63"/>
        <v>463.44</v>
      </c>
      <c r="Y172" s="24">
        <f t="shared" si="61"/>
        <v>1571.609</v>
      </c>
      <c r="Z172" s="24"/>
      <c r="AD172" s="127"/>
    </row>
    <row r="173" s="9" customFormat="1" ht="20" customHeight="1" spans="1:30">
      <c r="A173" s="23">
        <f t="shared" si="48"/>
        <v>170</v>
      </c>
      <c r="B173" s="39" t="s">
        <v>416</v>
      </c>
      <c r="C173" s="25" t="s">
        <v>439</v>
      </c>
      <c r="D173" s="24" t="s">
        <v>440</v>
      </c>
      <c r="E173" s="24">
        <v>3245.4</v>
      </c>
      <c r="F173" s="24">
        <f>VLOOKUP(C173,'[1]9月'!$B:$Q,16,0)</f>
        <v>3245.4</v>
      </c>
      <c r="G173" s="24">
        <v>3245.4</v>
      </c>
      <c r="H173" s="27">
        <v>5228.42</v>
      </c>
      <c r="I173" s="27"/>
      <c r="J173" s="27">
        <v>1790</v>
      </c>
      <c r="K173" s="34">
        <f t="shared" si="49"/>
        <v>58.4172</v>
      </c>
      <c r="L173" s="35">
        <f t="shared" si="50"/>
        <v>519.264</v>
      </c>
      <c r="M173" s="24">
        <f t="shared" si="51"/>
        <v>22.7178</v>
      </c>
      <c r="N173" s="27">
        <f t="shared" si="52"/>
        <v>418.27</v>
      </c>
      <c r="O173" s="27">
        <f t="shared" si="53"/>
        <v>0</v>
      </c>
      <c r="P173" s="27">
        <f t="shared" si="54"/>
        <v>89.5</v>
      </c>
      <c r="Q173" s="27">
        <f t="shared" si="62"/>
        <v>1108.169</v>
      </c>
      <c r="R173" s="24">
        <f t="shared" si="55"/>
        <v>0</v>
      </c>
      <c r="S173" s="24">
        <f t="shared" si="56"/>
        <v>259.63</v>
      </c>
      <c r="T173" s="24">
        <f t="shared" si="57"/>
        <v>9.74</v>
      </c>
      <c r="U173" s="27">
        <f t="shared" si="58"/>
        <v>104.57</v>
      </c>
      <c r="V173" s="27">
        <f t="shared" si="59"/>
        <v>0</v>
      </c>
      <c r="W173" s="27">
        <f t="shared" si="60"/>
        <v>89.5</v>
      </c>
      <c r="X173" s="24">
        <f t="shared" si="63"/>
        <v>463.44</v>
      </c>
      <c r="Y173" s="24">
        <f t="shared" si="61"/>
        <v>1571.609</v>
      </c>
      <c r="Z173" s="24"/>
      <c r="AD173" s="127"/>
    </row>
    <row r="174" s="9" customFormat="1" ht="20" customHeight="1" spans="1:30">
      <c r="A174" s="23">
        <f t="shared" si="48"/>
        <v>171</v>
      </c>
      <c r="B174" s="39" t="s">
        <v>416</v>
      </c>
      <c r="C174" s="25" t="s">
        <v>441</v>
      </c>
      <c r="D174" s="275" t="s">
        <v>442</v>
      </c>
      <c r="E174" s="24">
        <v>3245.4</v>
      </c>
      <c r="F174" s="24">
        <f>VLOOKUP(C174,'[1]9月'!$B:$Q,16,0)</f>
        <v>3245.4</v>
      </c>
      <c r="G174" s="24">
        <v>3245.4</v>
      </c>
      <c r="H174" s="27">
        <v>5228.42</v>
      </c>
      <c r="I174" s="27"/>
      <c r="J174" s="36">
        <v>1790</v>
      </c>
      <c r="K174" s="34">
        <f t="shared" si="49"/>
        <v>58.4172</v>
      </c>
      <c r="L174" s="35">
        <f t="shared" si="50"/>
        <v>519.264</v>
      </c>
      <c r="M174" s="24">
        <f t="shared" si="51"/>
        <v>22.7178</v>
      </c>
      <c r="N174" s="27">
        <f t="shared" si="52"/>
        <v>418.27</v>
      </c>
      <c r="O174" s="27">
        <f t="shared" si="53"/>
        <v>0</v>
      </c>
      <c r="P174" s="27">
        <f t="shared" si="54"/>
        <v>89.5</v>
      </c>
      <c r="Q174" s="27">
        <f t="shared" si="62"/>
        <v>1108.169</v>
      </c>
      <c r="R174" s="24">
        <f t="shared" si="55"/>
        <v>0</v>
      </c>
      <c r="S174" s="24">
        <f t="shared" si="56"/>
        <v>259.63</v>
      </c>
      <c r="T174" s="24">
        <f t="shared" si="57"/>
        <v>9.74</v>
      </c>
      <c r="U174" s="27">
        <f t="shared" si="58"/>
        <v>104.57</v>
      </c>
      <c r="V174" s="27">
        <f t="shared" si="59"/>
        <v>0</v>
      </c>
      <c r="W174" s="27">
        <f t="shared" si="60"/>
        <v>89.5</v>
      </c>
      <c r="X174" s="24">
        <f t="shared" si="63"/>
        <v>463.44</v>
      </c>
      <c r="Y174" s="24">
        <f t="shared" si="61"/>
        <v>1571.609</v>
      </c>
      <c r="Z174" s="24"/>
      <c r="AD174" s="127"/>
    </row>
    <row r="175" s="9" customFormat="1" ht="20" customHeight="1" spans="1:30">
      <c r="A175" s="23">
        <f t="shared" si="48"/>
        <v>172</v>
      </c>
      <c r="B175" s="39" t="s">
        <v>443</v>
      </c>
      <c r="C175" s="29" t="s">
        <v>444</v>
      </c>
      <c r="D175" s="47" t="s">
        <v>445</v>
      </c>
      <c r="E175" s="24">
        <v>3245.4</v>
      </c>
      <c r="F175" s="24">
        <v>3245.4</v>
      </c>
      <c r="G175" s="24">
        <v>3245.4</v>
      </c>
      <c r="H175" s="27">
        <v>5228.42</v>
      </c>
      <c r="I175" s="27"/>
      <c r="J175" s="36">
        <v>1790</v>
      </c>
      <c r="K175" s="34">
        <f t="shared" si="49"/>
        <v>58.4172</v>
      </c>
      <c r="L175" s="35">
        <f t="shared" si="50"/>
        <v>519.264</v>
      </c>
      <c r="M175" s="24">
        <f t="shared" si="51"/>
        <v>22.7178</v>
      </c>
      <c r="N175" s="27">
        <f t="shared" si="52"/>
        <v>418.27</v>
      </c>
      <c r="O175" s="27">
        <f t="shared" si="53"/>
        <v>0</v>
      </c>
      <c r="P175" s="27">
        <f t="shared" si="54"/>
        <v>89.5</v>
      </c>
      <c r="Q175" s="27">
        <f t="shared" si="62"/>
        <v>1108.169</v>
      </c>
      <c r="R175" s="24">
        <f t="shared" si="55"/>
        <v>0</v>
      </c>
      <c r="S175" s="24">
        <f t="shared" si="56"/>
        <v>259.63</v>
      </c>
      <c r="T175" s="24">
        <f t="shared" si="57"/>
        <v>9.74</v>
      </c>
      <c r="U175" s="27">
        <f t="shared" si="58"/>
        <v>104.57</v>
      </c>
      <c r="V175" s="27">
        <f t="shared" si="59"/>
        <v>0</v>
      </c>
      <c r="W175" s="27">
        <f t="shared" si="60"/>
        <v>89.5</v>
      </c>
      <c r="X175" s="24">
        <f t="shared" si="63"/>
        <v>463.44</v>
      </c>
      <c r="Y175" s="24">
        <f t="shared" si="61"/>
        <v>1571.609</v>
      </c>
      <c r="Z175" s="37"/>
      <c r="AD175" s="127"/>
    </row>
    <row r="176" s="9" customFormat="1" ht="20" customHeight="1" spans="1:30">
      <c r="A176" s="23">
        <f t="shared" si="48"/>
        <v>173</v>
      </c>
      <c r="B176" s="39" t="s">
        <v>416</v>
      </c>
      <c r="C176" s="29" t="s">
        <v>446</v>
      </c>
      <c r="D176" s="47" t="s">
        <v>447</v>
      </c>
      <c r="E176" s="24">
        <v>3245.4</v>
      </c>
      <c r="F176" s="24">
        <v>3245.4</v>
      </c>
      <c r="G176" s="24">
        <v>3245.4</v>
      </c>
      <c r="H176" s="27">
        <v>5228.42</v>
      </c>
      <c r="I176" s="27"/>
      <c r="J176" s="36">
        <v>1790</v>
      </c>
      <c r="K176" s="34">
        <f t="shared" si="49"/>
        <v>58.4172</v>
      </c>
      <c r="L176" s="35">
        <f t="shared" si="50"/>
        <v>519.264</v>
      </c>
      <c r="M176" s="24">
        <f t="shared" si="51"/>
        <v>22.7178</v>
      </c>
      <c r="N176" s="27">
        <f t="shared" si="52"/>
        <v>418.27</v>
      </c>
      <c r="O176" s="27">
        <f t="shared" si="53"/>
        <v>0</v>
      </c>
      <c r="P176" s="27">
        <f t="shared" si="54"/>
        <v>89.5</v>
      </c>
      <c r="Q176" s="27">
        <f t="shared" si="62"/>
        <v>1108.169</v>
      </c>
      <c r="R176" s="24">
        <f t="shared" si="55"/>
        <v>0</v>
      </c>
      <c r="S176" s="24">
        <f t="shared" si="56"/>
        <v>259.63</v>
      </c>
      <c r="T176" s="24">
        <f t="shared" si="57"/>
        <v>9.74</v>
      </c>
      <c r="U176" s="27">
        <f t="shared" si="58"/>
        <v>104.57</v>
      </c>
      <c r="V176" s="27">
        <f t="shared" si="59"/>
        <v>0</v>
      </c>
      <c r="W176" s="27">
        <f t="shared" si="60"/>
        <v>89.5</v>
      </c>
      <c r="X176" s="24">
        <f t="shared" si="63"/>
        <v>463.44</v>
      </c>
      <c r="Y176" s="24">
        <f t="shared" si="61"/>
        <v>1571.609</v>
      </c>
      <c r="Z176" s="37"/>
      <c r="AD176" s="127"/>
    </row>
    <row r="177" s="9" customFormat="1" ht="20" customHeight="1" spans="1:30">
      <c r="A177" s="23">
        <f t="shared" si="48"/>
        <v>174</v>
      </c>
      <c r="B177" s="39" t="s">
        <v>416</v>
      </c>
      <c r="C177" s="29" t="s">
        <v>448</v>
      </c>
      <c r="D177" s="277" t="s">
        <v>449</v>
      </c>
      <c r="E177" s="24">
        <v>3245.4</v>
      </c>
      <c r="F177" s="24">
        <v>3245.4</v>
      </c>
      <c r="G177" s="24">
        <v>3245.4</v>
      </c>
      <c r="H177" s="27">
        <v>0</v>
      </c>
      <c r="I177" s="27"/>
      <c r="J177" s="36">
        <v>1790</v>
      </c>
      <c r="K177" s="34">
        <f t="shared" si="49"/>
        <v>58.4172</v>
      </c>
      <c r="L177" s="35">
        <f t="shared" si="50"/>
        <v>519.264</v>
      </c>
      <c r="M177" s="24">
        <f t="shared" si="51"/>
        <v>22.7178</v>
      </c>
      <c r="N177" s="27">
        <f t="shared" si="52"/>
        <v>0</v>
      </c>
      <c r="O177" s="27">
        <f t="shared" si="53"/>
        <v>0</v>
      </c>
      <c r="P177" s="27">
        <f t="shared" si="54"/>
        <v>89.5</v>
      </c>
      <c r="Q177" s="27">
        <f t="shared" si="62"/>
        <v>689.899</v>
      </c>
      <c r="R177" s="24">
        <f t="shared" si="55"/>
        <v>0</v>
      </c>
      <c r="S177" s="24">
        <f t="shared" si="56"/>
        <v>259.63</v>
      </c>
      <c r="T177" s="24">
        <f t="shared" si="57"/>
        <v>9.74</v>
      </c>
      <c r="U177" s="27">
        <f t="shared" si="58"/>
        <v>0</v>
      </c>
      <c r="V177" s="27">
        <f t="shared" si="59"/>
        <v>0</v>
      </c>
      <c r="W177" s="27">
        <f t="shared" si="60"/>
        <v>89.5</v>
      </c>
      <c r="X177" s="24">
        <f t="shared" si="63"/>
        <v>358.87</v>
      </c>
      <c r="Y177" s="24">
        <f t="shared" si="61"/>
        <v>1048.769</v>
      </c>
      <c r="Z177" s="37"/>
      <c r="AD177" s="127"/>
    </row>
    <row r="178" s="9" customFormat="1" ht="20" customHeight="1" spans="1:30">
      <c r="A178" s="23">
        <f t="shared" si="48"/>
        <v>175</v>
      </c>
      <c r="B178" s="39" t="s">
        <v>416</v>
      </c>
      <c r="C178" s="29" t="s">
        <v>450</v>
      </c>
      <c r="D178" s="28" t="s">
        <v>451</v>
      </c>
      <c r="E178" s="24">
        <v>3245.4</v>
      </c>
      <c r="F178" s="24">
        <v>3245.4</v>
      </c>
      <c r="G178" s="24">
        <v>3245.4</v>
      </c>
      <c r="H178" s="27">
        <v>5228.42</v>
      </c>
      <c r="I178" s="27"/>
      <c r="J178" s="27">
        <v>0</v>
      </c>
      <c r="K178" s="34">
        <f t="shared" si="49"/>
        <v>58.4172</v>
      </c>
      <c r="L178" s="35">
        <f t="shared" si="50"/>
        <v>519.264</v>
      </c>
      <c r="M178" s="24">
        <f t="shared" si="51"/>
        <v>22.7178</v>
      </c>
      <c r="N178" s="27">
        <f t="shared" si="52"/>
        <v>418.27</v>
      </c>
      <c r="O178" s="27">
        <f t="shared" si="53"/>
        <v>0</v>
      </c>
      <c r="P178" s="27">
        <f t="shared" si="54"/>
        <v>0</v>
      </c>
      <c r="Q178" s="27">
        <f t="shared" si="62"/>
        <v>1018.669</v>
      </c>
      <c r="R178" s="24">
        <f t="shared" si="55"/>
        <v>0</v>
      </c>
      <c r="S178" s="24">
        <f t="shared" si="56"/>
        <v>259.63</v>
      </c>
      <c r="T178" s="24">
        <f t="shared" si="57"/>
        <v>9.74</v>
      </c>
      <c r="U178" s="27">
        <f t="shared" si="58"/>
        <v>104.57</v>
      </c>
      <c r="V178" s="27">
        <f t="shared" si="59"/>
        <v>0</v>
      </c>
      <c r="W178" s="27">
        <f t="shared" si="60"/>
        <v>0</v>
      </c>
      <c r="X178" s="24">
        <f t="shared" si="63"/>
        <v>373.94</v>
      </c>
      <c r="Y178" s="24">
        <f t="shared" si="61"/>
        <v>1392.609</v>
      </c>
      <c r="Z178" s="37"/>
      <c r="AD178" s="127"/>
    </row>
    <row r="179" s="9" customFormat="1" ht="20" customHeight="1" spans="1:30">
      <c r="A179" s="23">
        <f t="shared" si="48"/>
        <v>176</v>
      </c>
      <c r="B179" s="39" t="s">
        <v>416</v>
      </c>
      <c r="C179" s="29" t="s">
        <v>452</v>
      </c>
      <c r="D179" s="28" t="s">
        <v>453</v>
      </c>
      <c r="E179" s="24">
        <v>3245.4</v>
      </c>
      <c r="F179" s="24">
        <v>3245.4</v>
      </c>
      <c r="G179" s="24">
        <v>3245.4</v>
      </c>
      <c r="H179" s="27">
        <v>5228.42</v>
      </c>
      <c r="I179" s="27"/>
      <c r="J179" s="27">
        <v>1790</v>
      </c>
      <c r="K179" s="34">
        <f t="shared" si="49"/>
        <v>58.4172</v>
      </c>
      <c r="L179" s="35">
        <f t="shared" si="50"/>
        <v>519.264</v>
      </c>
      <c r="M179" s="24">
        <f t="shared" si="51"/>
        <v>22.7178</v>
      </c>
      <c r="N179" s="27">
        <f t="shared" si="52"/>
        <v>418.27</v>
      </c>
      <c r="O179" s="27">
        <f t="shared" si="53"/>
        <v>0</v>
      </c>
      <c r="P179" s="27">
        <f t="shared" si="54"/>
        <v>89.5</v>
      </c>
      <c r="Q179" s="27">
        <f t="shared" si="62"/>
        <v>1108.169</v>
      </c>
      <c r="R179" s="24">
        <f t="shared" si="55"/>
        <v>0</v>
      </c>
      <c r="S179" s="24">
        <f t="shared" si="56"/>
        <v>259.63</v>
      </c>
      <c r="T179" s="24">
        <f t="shared" si="57"/>
        <v>9.74</v>
      </c>
      <c r="U179" s="27">
        <f t="shared" si="58"/>
        <v>104.57</v>
      </c>
      <c r="V179" s="27">
        <f t="shared" si="59"/>
        <v>0</v>
      </c>
      <c r="W179" s="27">
        <f t="shared" si="60"/>
        <v>89.5</v>
      </c>
      <c r="X179" s="24">
        <f t="shared" si="63"/>
        <v>463.44</v>
      </c>
      <c r="Y179" s="24">
        <f t="shared" si="61"/>
        <v>1571.609</v>
      </c>
      <c r="Z179" s="37"/>
      <c r="AD179" s="127"/>
    </row>
    <row r="180" s="9" customFormat="1" ht="20" customHeight="1" spans="1:30">
      <c r="A180" s="23">
        <f t="shared" si="48"/>
        <v>177</v>
      </c>
      <c r="B180" s="39" t="s">
        <v>443</v>
      </c>
      <c r="C180" s="25" t="s">
        <v>454</v>
      </c>
      <c r="D180" s="24" t="s">
        <v>455</v>
      </c>
      <c r="E180" s="24">
        <v>3245.4</v>
      </c>
      <c r="F180" s="24">
        <f>VLOOKUP(C180,'[1]9月'!$B:$Q,16,0)</f>
        <v>3245.4</v>
      </c>
      <c r="G180" s="24">
        <v>3245.4</v>
      </c>
      <c r="H180" s="27">
        <v>5228.42</v>
      </c>
      <c r="I180" s="27"/>
      <c r="J180" s="27">
        <v>1790</v>
      </c>
      <c r="K180" s="34">
        <f t="shared" si="49"/>
        <v>58.4172</v>
      </c>
      <c r="L180" s="35">
        <f t="shared" si="50"/>
        <v>519.264</v>
      </c>
      <c r="M180" s="24">
        <f t="shared" si="51"/>
        <v>22.7178</v>
      </c>
      <c r="N180" s="27">
        <f t="shared" si="52"/>
        <v>418.27</v>
      </c>
      <c r="O180" s="27">
        <f t="shared" si="53"/>
        <v>0</v>
      </c>
      <c r="P180" s="27">
        <f t="shared" si="54"/>
        <v>89.5</v>
      </c>
      <c r="Q180" s="27">
        <f t="shared" si="62"/>
        <v>1108.169</v>
      </c>
      <c r="R180" s="24">
        <f t="shared" si="55"/>
        <v>0</v>
      </c>
      <c r="S180" s="24">
        <f t="shared" si="56"/>
        <v>259.63</v>
      </c>
      <c r="T180" s="24">
        <f t="shared" si="57"/>
        <v>9.74</v>
      </c>
      <c r="U180" s="27">
        <f t="shared" si="58"/>
        <v>104.57</v>
      </c>
      <c r="V180" s="27">
        <f t="shared" si="59"/>
        <v>0</v>
      </c>
      <c r="W180" s="27">
        <f t="shared" si="60"/>
        <v>89.5</v>
      </c>
      <c r="X180" s="24">
        <f t="shared" si="63"/>
        <v>463.44</v>
      </c>
      <c r="Y180" s="24">
        <f t="shared" si="61"/>
        <v>1571.609</v>
      </c>
      <c r="Z180" s="24"/>
      <c r="AD180" s="127"/>
    </row>
    <row r="181" s="9" customFormat="1" ht="20" customHeight="1" spans="1:30">
      <c r="A181" s="23">
        <f t="shared" si="48"/>
        <v>178</v>
      </c>
      <c r="B181" s="39" t="s">
        <v>443</v>
      </c>
      <c r="C181" s="25" t="s">
        <v>456</v>
      </c>
      <c r="D181" s="24" t="s">
        <v>457</v>
      </c>
      <c r="E181" s="24">
        <v>3245.4</v>
      </c>
      <c r="F181" s="24">
        <f>VLOOKUP(C181,'[1]9月'!$B:$Q,16,0)</f>
        <v>3245.4</v>
      </c>
      <c r="G181" s="24">
        <v>3245.4</v>
      </c>
      <c r="H181" s="27">
        <v>5228.42</v>
      </c>
      <c r="I181" s="27"/>
      <c r="J181" s="27">
        <v>1790</v>
      </c>
      <c r="K181" s="34">
        <f t="shared" si="49"/>
        <v>58.4172</v>
      </c>
      <c r="L181" s="35">
        <f t="shared" si="50"/>
        <v>519.264</v>
      </c>
      <c r="M181" s="24">
        <f t="shared" si="51"/>
        <v>22.7178</v>
      </c>
      <c r="N181" s="27">
        <f t="shared" si="52"/>
        <v>418.27</v>
      </c>
      <c r="O181" s="27">
        <f t="shared" si="53"/>
        <v>0</v>
      </c>
      <c r="P181" s="27">
        <f t="shared" si="54"/>
        <v>89.5</v>
      </c>
      <c r="Q181" s="27">
        <f t="shared" si="62"/>
        <v>1108.169</v>
      </c>
      <c r="R181" s="24">
        <f t="shared" si="55"/>
        <v>0</v>
      </c>
      <c r="S181" s="24">
        <f t="shared" si="56"/>
        <v>259.63</v>
      </c>
      <c r="T181" s="24">
        <f t="shared" si="57"/>
        <v>9.74</v>
      </c>
      <c r="U181" s="27">
        <f t="shared" si="58"/>
        <v>104.57</v>
      </c>
      <c r="V181" s="27">
        <f t="shared" si="59"/>
        <v>0</v>
      </c>
      <c r="W181" s="27">
        <f t="shared" si="60"/>
        <v>89.5</v>
      </c>
      <c r="X181" s="24">
        <f t="shared" si="63"/>
        <v>463.44</v>
      </c>
      <c r="Y181" s="24">
        <f t="shared" si="61"/>
        <v>1571.609</v>
      </c>
      <c r="Z181" s="24"/>
      <c r="AD181" s="127"/>
    </row>
    <row r="182" s="9" customFormat="1" ht="20" customHeight="1" spans="1:30">
      <c r="A182" s="23">
        <f t="shared" si="48"/>
        <v>179</v>
      </c>
      <c r="B182" s="39" t="s">
        <v>443</v>
      </c>
      <c r="C182" s="25" t="s">
        <v>458</v>
      </c>
      <c r="D182" s="24" t="s">
        <v>459</v>
      </c>
      <c r="E182" s="24">
        <v>3245.4</v>
      </c>
      <c r="F182" s="24">
        <f>VLOOKUP(C182,'[1]9月'!$B:$Q,16,0)</f>
        <v>3245.4</v>
      </c>
      <c r="G182" s="24">
        <v>3245.4</v>
      </c>
      <c r="H182" s="27">
        <v>5228.42</v>
      </c>
      <c r="I182" s="27"/>
      <c r="J182" s="27">
        <v>1790</v>
      </c>
      <c r="K182" s="34">
        <f t="shared" si="49"/>
        <v>58.4172</v>
      </c>
      <c r="L182" s="35">
        <f t="shared" si="50"/>
        <v>519.264</v>
      </c>
      <c r="M182" s="24">
        <f t="shared" si="51"/>
        <v>22.7178</v>
      </c>
      <c r="N182" s="27">
        <f t="shared" si="52"/>
        <v>418.27</v>
      </c>
      <c r="O182" s="27">
        <f t="shared" si="53"/>
        <v>0</v>
      </c>
      <c r="P182" s="27">
        <f t="shared" si="54"/>
        <v>89.5</v>
      </c>
      <c r="Q182" s="27">
        <f t="shared" si="62"/>
        <v>1108.169</v>
      </c>
      <c r="R182" s="24">
        <f t="shared" si="55"/>
        <v>0</v>
      </c>
      <c r="S182" s="24">
        <f t="shared" si="56"/>
        <v>259.63</v>
      </c>
      <c r="T182" s="24">
        <f t="shared" si="57"/>
        <v>9.74</v>
      </c>
      <c r="U182" s="27">
        <f t="shared" si="58"/>
        <v>104.57</v>
      </c>
      <c r="V182" s="27">
        <f t="shared" si="59"/>
        <v>0</v>
      </c>
      <c r="W182" s="27">
        <f t="shared" si="60"/>
        <v>89.5</v>
      </c>
      <c r="X182" s="24">
        <f t="shared" si="63"/>
        <v>463.44</v>
      </c>
      <c r="Y182" s="24">
        <f t="shared" si="61"/>
        <v>1571.609</v>
      </c>
      <c r="Z182" s="24"/>
      <c r="AD182" s="127"/>
    </row>
    <row r="183" s="9" customFormat="1" ht="20" customHeight="1" spans="1:30">
      <c r="A183" s="23">
        <f t="shared" si="48"/>
        <v>180</v>
      </c>
      <c r="B183" s="39" t="s">
        <v>443</v>
      </c>
      <c r="C183" s="25" t="s">
        <v>460</v>
      </c>
      <c r="D183" s="24" t="s">
        <v>461</v>
      </c>
      <c r="E183" s="24">
        <v>3245.4</v>
      </c>
      <c r="F183" s="24">
        <f>VLOOKUP(C183,'[1]9月'!$B:$Q,16,0)</f>
        <v>3245.4</v>
      </c>
      <c r="G183" s="24">
        <v>3245.4</v>
      </c>
      <c r="H183" s="27">
        <v>5228.42</v>
      </c>
      <c r="I183" s="27"/>
      <c r="J183" s="27">
        <v>1790</v>
      </c>
      <c r="K183" s="34">
        <f t="shared" si="49"/>
        <v>58.4172</v>
      </c>
      <c r="L183" s="35">
        <f t="shared" si="50"/>
        <v>519.264</v>
      </c>
      <c r="M183" s="24">
        <f t="shared" si="51"/>
        <v>22.7178</v>
      </c>
      <c r="N183" s="27">
        <f t="shared" si="52"/>
        <v>418.27</v>
      </c>
      <c r="O183" s="27">
        <f t="shared" si="53"/>
        <v>0</v>
      </c>
      <c r="P183" s="27">
        <f t="shared" si="54"/>
        <v>89.5</v>
      </c>
      <c r="Q183" s="27">
        <f t="shared" si="62"/>
        <v>1108.169</v>
      </c>
      <c r="R183" s="24">
        <f t="shared" si="55"/>
        <v>0</v>
      </c>
      <c r="S183" s="24">
        <f t="shared" si="56"/>
        <v>259.63</v>
      </c>
      <c r="T183" s="24">
        <f t="shared" si="57"/>
        <v>9.74</v>
      </c>
      <c r="U183" s="27">
        <f t="shared" si="58"/>
        <v>104.57</v>
      </c>
      <c r="V183" s="27">
        <f t="shared" si="59"/>
        <v>0</v>
      </c>
      <c r="W183" s="27">
        <f t="shared" si="60"/>
        <v>89.5</v>
      </c>
      <c r="X183" s="24">
        <f t="shared" si="63"/>
        <v>463.44</v>
      </c>
      <c r="Y183" s="24">
        <f t="shared" si="61"/>
        <v>1571.609</v>
      </c>
      <c r="Z183" s="24"/>
      <c r="AD183" s="127"/>
    </row>
    <row r="184" s="9" customFormat="1" ht="20" customHeight="1" spans="1:30">
      <c r="A184" s="23">
        <f t="shared" si="48"/>
        <v>181</v>
      </c>
      <c r="B184" s="39" t="s">
        <v>211</v>
      </c>
      <c r="C184" s="25" t="s">
        <v>462</v>
      </c>
      <c r="D184" s="24" t="s">
        <v>463</v>
      </c>
      <c r="E184" s="24">
        <v>3245.4</v>
      </c>
      <c r="F184" s="24">
        <f>VLOOKUP(C184,'[1]9月'!$B:$Q,16,0)</f>
        <v>3245.4</v>
      </c>
      <c r="G184" s="24">
        <v>3245.4</v>
      </c>
      <c r="H184" s="27">
        <v>5228.42</v>
      </c>
      <c r="I184" s="27"/>
      <c r="J184" s="27">
        <v>1790</v>
      </c>
      <c r="K184" s="34">
        <f t="shared" si="49"/>
        <v>58.4172</v>
      </c>
      <c r="L184" s="35">
        <f t="shared" si="50"/>
        <v>519.264</v>
      </c>
      <c r="M184" s="24">
        <f t="shared" si="51"/>
        <v>22.7178</v>
      </c>
      <c r="N184" s="27">
        <f t="shared" si="52"/>
        <v>418.27</v>
      </c>
      <c r="O184" s="27">
        <f t="shared" si="53"/>
        <v>0</v>
      </c>
      <c r="P184" s="27">
        <f t="shared" si="54"/>
        <v>89.5</v>
      </c>
      <c r="Q184" s="27">
        <f t="shared" si="62"/>
        <v>1108.169</v>
      </c>
      <c r="R184" s="24">
        <f t="shared" si="55"/>
        <v>0</v>
      </c>
      <c r="S184" s="24">
        <f t="shared" si="56"/>
        <v>259.63</v>
      </c>
      <c r="T184" s="24">
        <f t="shared" si="57"/>
        <v>9.74</v>
      </c>
      <c r="U184" s="27">
        <f t="shared" si="58"/>
        <v>104.57</v>
      </c>
      <c r="V184" s="27">
        <f t="shared" si="59"/>
        <v>0</v>
      </c>
      <c r="W184" s="27">
        <f t="shared" si="60"/>
        <v>89.5</v>
      </c>
      <c r="X184" s="24">
        <f t="shared" si="63"/>
        <v>463.44</v>
      </c>
      <c r="Y184" s="24">
        <f t="shared" si="61"/>
        <v>1571.609</v>
      </c>
      <c r="Z184" s="24"/>
      <c r="AD184" s="127"/>
    </row>
    <row r="185" s="9" customFormat="1" ht="20" customHeight="1" spans="1:30">
      <c r="A185" s="23">
        <f t="shared" si="48"/>
        <v>182</v>
      </c>
      <c r="B185" s="39" t="s">
        <v>211</v>
      </c>
      <c r="C185" s="25" t="s">
        <v>464</v>
      </c>
      <c r="D185" s="24" t="s">
        <v>465</v>
      </c>
      <c r="E185" s="24">
        <v>3245.4</v>
      </c>
      <c r="F185" s="24">
        <f>VLOOKUP(C185,'[1]9月'!$B:$Q,16,0)</f>
        <v>3245.4</v>
      </c>
      <c r="G185" s="24">
        <v>3245.4</v>
      </c>
      <c r="H185" s="27">
        <v>5228.42</v>
      </c>
      <c r="I185" s="27"/>
      <c r="J185" s="27">
        <v>1790</v>
      </c>
      <c r="K185" s="34">
        <f t="shared" si="49"/>
        <v>58.4172</v>
      </c>
      <c r="L185" s="35">
        <f t="shared" si="50"/>
        <v>519.264</v>
      </c>
      <c r="M185" s="24">
        <f t="shared" si="51"/>
        <v>22.7178</v>
      </c>
      <c r="N185" s="27">
        <f t="shared" si="52"/>
        <v>418.27</v>
      </c>
      <c r="O185" s="27">
        <f t="shared" si="53"/>
        <v>0</v>
      </c>
      <c r="P185" s="27">
        <f t="shared" si="54"/>
        <v>89.5</v>
      </c>
      <c r="Q185" s="27">
        <f t="shared" si="62"/>
        <v>1108.169</v>
      </c>
      <c r="R185" s="24">
        <f t="shared" si="55"/>
        <v>0</v>
      </c>
      <c r="S185" s="24">
        <f t="shared" si="56"/>
        <v>259.63</v>
      </c>
      <c r="T185" s="24">
        <f t="shared" si="57"/>
        <v>9.74</v>
      </c>
      <c r="U185" s="27">
        <f t="shared" si="58"/>
        <v>104.57</v>
      </c>
      <c r="V185" s="27">
        <f t="shared" si="59"/>
        <v>0</v>
      </c>
      <c r="W185" s="27">
        <f t="shared" si="60"/>
        <v>89.5</v>
      </c>
      <c r="X185" s="24">
        <f t="shared" si="63"/>
        <v>463.44</v>
      </c>
      <c r="Y185" s="24">
        <f t="shared" si="61"/>
        <v>1571.609</v>
      </c>
      <c r="Z185" s="24"/>
      <c r="AD185" s="127"/>
    </row>
    <row r="186" s="9" customFormat="1" ht="20" customHeight="1" spans="1:30">
      <c r="A186" s="23">
        <f t="shared" si="48"/>
        <v>183</v>
      </c>
      <c r="B186" s="39" t="s">
        <v>211</v>
      </c>
      <c r="C186" s="25" t="s">
        <v>466</v>
      </c>
      <c r="D186" s="24" t="s">
        <v>467</v>
      </c>
      <c r="E186" s="24">
        <v>3245.4</v>
      </c>
      <c r="F186" s="24">
        <f>VLOOKUP(C186,'[1]9月'!$B:$Q,16,0)</f>
        <v>3245.4</v>
      </c>
      <c r="G186" s="24">
        <v>3245.4</v>
      </c>
      <c r="H186" s="27">
        <v>5228.42</v>
      </c>
      <c r="I186" s="27"/>
      <c r="J186" s="27">
        <v>1790</v>
      </c>
      <c r="K186" s="34">
        <f t="shared" si="49"/>
        <v>58.4172</v>
      </c>
      <c r="L186" s="35">
        <f t="shared" si="50"/>
        <v>519.264</v>
      </c>
      <c r="M186" s="24">
        <f t="shared" si="51"/>
        <v>22.7178</v>
      </c>
      <c r="N186" s="27">
        <f t="shared" si="52"/>
        <v>418.27</v>
      </c>
      <c r="O186" s="27">
        <f t="shared" si="53"/>
        <v>0</v>
      </c>
      <c r="P186" s="27">
        <f t="shared" si="54"/>
        <v>89.5</v>
      </c>
      <c r="Q186" s="27">
        <f t="shared" si="62"/>
        <v>1108.169</v>
      </c>
      <c r="R186" s="24">
        <f t="shared" si="55"/>
        <v>0</v>
      </c>
      <c r="S186" s="24">
        <f t="shared" si="56"/>
        <v>259.63</v>
      </c>
      <c r="T186" s="24">
        <f t="shared" si="57"/>
        <v>9.74</v>
      </c>
      <c r="U186" s="27">
        <f t="shared" si="58"/>
        <v>104.57</v>
      </c>
      <c r="V186" s="27">
        <f t="shared" si="59"/>
        <v>0</v>
      </c>
      <c r="W186" s="27">
        <f t="shared" si="60"/>
        <v>89.5</v>
      </c>
      <c r="X186" s="24">
        <f t="shared" si="63"/>
        <v>463.44</v>
      </c>
      <c r="Y186" s="24">
        <f t="shared" si="61"/>
        <v>1571.609</v>
      </c>
      <c r="Z186" s="24"/>
      <c r="AD186" s="127"/>
    </row>
    <row r="187" s="9" customFormat="1" ht="20" customHeight="1" spans="1:30">
      <c r="A187" s="23">
        <f t="shared" si="48"/>
        <v>184</v>
      </c>
      <c r="B187" s="39" t="s">
        <v>211</v>
      </c>
      <c r="C187" s="25" t="s">
        <v>468</v>
      </c>
      <c r="D187" s="24" t="s">
        <v>469</v>
      </c>
      <c r="E187" s="24">
        <v>3245.4</v>
      </c>
      <c r="F187" s="24">
        <f>VLOOKUP(C187,'[1]9月'!$B:$Q,16,0)</f>
        <v>3245.4</v>
      </c>
      <c r="G187" s="24">
        <v>3245.4</v>
      </c>
      <c r="H187" s="27">
        <v>5228.42</v>
      </c>
      <c r="I187" s="27"/>
      <c r="J187" s="27">
        <v>1790</v>
      </c>
      <c r="K187" s="34">
        <f t="shared" si="49"/>
        <v>58.4172</v>
      </c>
      <c r="L187" s="35">
        <f t="shared" si="50"/>
        <v>519.264</v>
      </c>
      <c r="M187" s="24">
        <f t="shared" si="51"/>
        <v>22.7178</v>
      </c>
      <c r="N187" s="27">
        <f t="shared" si="52"/>
        <v>418.27</v>
      </c>
      <c r="O187" s="27">
        <f t="shared" si="53"/>
        <v>0</v>
      </c>
      <c r="P187" s="27">
        <f t="shared" si="54"/>
        <v>89.5</v>
      </c>
      <c r="Q187" s="27">
        <f t="shared" si="62"/>
        <v>1108.169</v>
      </c>
      <c r="R187" s="24">
        <f t="shared" si="55"/>
        <v>0</v>
      </c>
      <c r="S187" s="24">
        <f t="shared" si="56"/>
        <v>259.63</v>
      </c>
      <c r="T187" s="24">
        <f t="shared" si="57"/>
        <v>9.74</v>
      </c>
      <c r="U187" s="27">
        <f t="shared" si="58"/>
        <v>104.57</v>
      </c>
      <c r="V187" s="27">
        <f t="shared" si="59"/>
        <v>0</v>
      </c>
      <c r="W187" s="27">
        <f t="shared" si="60"/>
        <v>89.5</v>
      </c>
      <c r="X187" s="24">
        <f t="shared" si="63"/>
        <v>463.44</v>
      </c>
      <c r="Y187" s="24">
        <f t="shared" si="61"/>
        <v>1571.609</v>
      </c>
      <c r="Z187" s="24"/>
      <c r="AD187" s="127"/>
    </row>
    <row r="188" s="9" customFormat="1" ht="18" customHeight="1" spans="1:26">
      <c r="A188" s="23">
        <f t="shared" si="48"/>
        <v>185</v>
      </c>
      <c r="B188" s="39" t="s">
        <v>211</v>
      </c>
      <c r="C188" s="29" t="s">
        <v>472</v>
      </c>
      <c r="D188" s="30" t="s">
        <v>473</v>
      </c>
      <c r="E188" s="24">
        <v>3245.4</v>
      </c>
      <c r="F188" s="24">
        <f>VLOOKUP(C188,'[1]9月'!$B:$Q,16,0)</f>
        <v>3245.4</v>
      </c>
      <c r="G188" s="24">
        <v>3245.4</v>
      </c>
      <c r="H188" s="27">
        <v>5228.42</v>
      </c>
      <c r="I188" s="27"/>
      <c r="J188" s="27">
        <v>1790</v>
      </c>
      <c r="K188" s="34">
        <f t="shared" si="49"/>
        <v>58.4172</v>
      </c>
      <c r="L188" s="35">
        <f t="shared" si="50"/>
        <v>519.264</v>
      </c>
      <c r="M188" s="24">
        <f t="shared" si="51"/>
        <v>22.7178</v>
      </c>
      <c r="N188" s="27">
        <f t="shared" si="52"/>
        <v>418.27</v>
      </c>
      <c r="O188" s="27">
        <f t="shared" si="53"/>
        <v>0</v>
      </c>
      <c r="P188" s="27">
        <f t="shared" si="54"/>
        <v>89.5</v>
      </c>
      <c r="Q188" s="27">
        <f t="shared" si="62"/>
        <v>1108.169</v>
      </c>
      <c r="R188" s="24">
        <f t="shared" si="55"/>
        <v>0</v>
      </c>
      <c r="S188" s="24">
        <f t="shared" si="56"/>
        <v>259.63</v>
      </c>
      <c r="T188" s="24">
        <f t="shared" si="57"/>
        <v>9.74</v>
      </c>
      <c r="U188" s="27">
        <f t="shared" si="58"/>
        <v>104.57</v>
      </c>
      <c r="V188" s="27">
        <f t="shared" si="59"/>
        <v>0</v>
      </c>
      <c r="W188" s="27">
        <f t="shared" si="60"/>
        <v>89.5</v>
      </c>
      <c r="X188" s="24">
        <f t="shared" si="63"/>
        <v>463.44</v>
      </c>
      <c r="Y188" s="24">
        <f t="shared" si="61"/>
        <v>1571.609</v>
      </c>
      <c r="Z188" s="37"/>
    </row>
    <row r="189" s="9" customFormat="1" ht="18" customHeight="1" spans="1:26">
      <c r="A189" s="23">
        <f t="shared" si="48"/>
        <v>186</v>
      </c>
      <c r="B189" s="39" t="s">
        <v>211</v>
      </c>
      <c r="C189" s="29" t="s">
        <v>474</v>
      </c>
      <c r="D189" s="28" t="s">
        <v>475</v>
      </c>
      <c r="E189" s="24">
        <v>3245.4</v>
      </c>
      <c r="F189" s="24">
        <f>VLOOKUP(C189,'[1]9月'!$B:$Q,16,0)</f>
        <v>3245.4</v>
      </c>
      <c r="G189" s="24">
        <v>3245.4</v>
      </c>
      <c r="H189" s="27">
        <v>5228.42</v>
      </c>
      <c r="I189" s="27"/>
      <c r="J189" s="27">
        <v>1790</v>
      </c>
      <c r="K189" s="34">
        <f t="shared" si="49"/>
        <v>58.4172</v>
      </c>
      <c r="L189" s="35">
        <f t="shared" si="50"/>
        <v>519.264</v>
      </c>
      <c r="M189" s="24">
        <f t="shared" si="51"/>
        <v>22.7178</v>
      </c>
      <c r="N189" s="27">
        <f t="shared" si="52"/>
        <v>418.27</v>
      </c>
      <c r="O189" s="27">
        <f t="shared" si="53"/>
        <v>0</v>
      </c>
      <c r="P189" s="27">
        <f t="shared" si="54"/>
        <v>89.5</v>
      </c>
      <c r="Q189" s="27">
        <f t="shared" si="62"/>
        <v>1108.169</v>
      </c>
      <c r="R189" s="24">
        <f t="shared" si="55"/>
        <v>0</v>
      </c>
      <c r="S189" s="24">
        <f t="shared" si="56"/>
        <v>259.63</v>
      </c>
      <c r="T189" s="24">
        <f t="shared" si="57"/>
        <v>9.74</v>
      </c>
      <c r="U189" s="27">
        <f t="shared" si="58"/>
        <v>104.57</v>
      </c>
      <c r="V189" s="27">
        <f t="shared" si="59"/>
        <v>0</v>
      </c>
      <c r="W189" s="27">
        <f t="shared" si="60"/>
        <v>89.5</v>
      </c>
      <c r="X189" s="24">
        <f t="shared" si="63"/>
        <v>463.44</v>
      </c>
      <c r="Y189" s="24">
        <f t="shared" si="61"/>
        <v>1571.609</v>
      </c>
      <c r="Z189" s="37"/>
    </row>
    <row r="190" s="9" customFormat="1" ht="18" customHeight="1" spans="1:30">
      <c r="A190" s="23">
        <f t="shared" si="48"/>
        <v>187</v>
      </c>
      <c r="B190" s="39" t="s">
        <v>476</v>
      </c>
      <c r="C190" s="25" t="s">
        <v>477</v>
      </c>
      <c r="D190" s="24" t="s">
        <v>478</v>
      </c>
      <c r="E190" s="24">
        <v>3245.4</v>
      </c>
      <c r="F190" s="24">
        <f>VLOOKUP(C190,'[1]9月'!$B:$Q,16,0)</f>
        <v>3245.4</v>
      </c>
      <c r="G190" s="24">
        <v>3245.4</v>
      </c>
      <c r="H190" s="27">
        <v>5228.42</v>
      </c>
      <c r="I190" s="27"/>
      <c r="J190" s="27">
        <v>1790</v>
      </c>
      <c r="K190" s="34">
        <f t="shared" si="49"/>
        <v>58.4172</v>
      </c>
      <c r="L190" s="35">
        <f t="shared" si="50"/>
        <v>519.264</v>
      </c>
      <c r="M190" s="24">
        <f t="shared" si="51"/>
        <v>22.7178</v>
      </c>
      <c r="N190" s="27">
        <f t="shared" si="52"/>
        <v>418.27</v>
      </c>
      <c r="O190" s="27">
        <f t="shared" si="53"/>
        <v>0</v>
      </c>
      <c r="P190" s="27">
        <f t="shared" si="54"/>
        <v>89.5</v>
      </c>
      <c r="Q190" s="27">
        <f t="shared" si="62"/>
        <v>1108.169</v>
      </c>
      <c r="R190" s="24">
        <f t="shared" si="55"/>
        <v>0</v>
      </c>
      <c r="S190" s="24">
        <f t="shared" si="56"/>
        <v>259.63</v>
      </c>
      <c r="T190" s="24">
        <f t="shared" si="57"/>
        <v>9.74</v>
      </c>
      <c r="U190" s="27">
        <f t="shared" si="58"/>
        <v>104.57</v>
      </c>
      <c r="V190" s="27">
        <f t="shared" si="59"/>
        <v>0</v>
      </c>
      <c r="W190" s="27">
        <f t="shared" si="60"/>
        <v>89.5</v>
      </c>
      <c r="X190" s="24">
        <f t="shared" si="63"/>
        <v>463.44</v>
      </c>
      <c r="Y190" s="24">
        <f t="shared" si="61"/>
        <v>1571.609</v>
      </c>
      <c r="Z190" s="24"/>
      <c r="AD190" s="127"/>
    </row>
    <row r="191" s="9" customFormat="1" ht="20" customHeight="1" spans="1:30">
      <c r="A191" s="23">
        <f t="shared" si="48"/>
        <v>188</v>
      </c>
      <c r="B191" s="39" t="s">
        <v>476</v>
      </c>
      <c r="C191" s="25" t="s">
        <v>479</v>
      </c>
      <c r="D191" s="24" t="s">
        <v>480</v>
      </c>
      <c r="E191" s="24">
        <v>3245.4</v>
      </c>
      <c r="F191" s="24">
        <f>VLOOKUP(C191,'[1]9月'!$B:$Q,16,0)</f>
        <v>3245.4</v>
      </c>
      <c r="G191" s="24">
        <v>3245.4</v>
      </c>
      <c r="H191" s="27">
        <v>5228.42</v>
      </c>
      <c r="I191" s="27"/>
      <c r="J191" s="27">
        <v>1790</v>
      </c>
      <c r="K191" s="34">
        <f t="shared" si="49"/>
        <v>58.4172</v>
      </c>
      <c r="L191" s="35">
        <f t="shared" si="50"/>
        <v>519.264</v>
      </c>
      <c r="M191" s="24">
        <f t="shared" si="51"/>
        <v>22.7178</v>
      </c>
      <c r="N191" s="27">
        <f t="shared" si="52"/>
        <v>418.27</v>
      </c>
      <c r="O191" s="27">
        <f t="shared" si="53"/>
        <v>0</v>
      </c>
      <c r="P191" s="27">
        <f t="shared" si="54"/>
        <v>89.5</v>
      </c>
      <c r="Q191" s="27">
        <f t="shared" si="62"/>
        <v>1108.169</v>
      </c>
      <c r="R191" s="24">
        <f t="shared" si="55"/>
        <v>0</v>
      </c>
      <c r="S191" s="24">
        <f t="shared" si="56"/>
        <v>259.63</v>
      </c>
      <c r="T191" s="24">
        <f t="shared" si="57"/>
        <v>9.74</v>
      </c>
      <c r="U191" s="27">
        <f t="shared" si="58"/>
        <v>104.57</v>
      </c>
      <c r="V191" s="27">
        <f t="shared" si="59"/>
        <v>0</v>
      </c>
      <c r="W191" s="27">
        <f t="shared" si="60"/>
        <v>89.5</v>
      </c>
      <c r="X191" s="24">
        <f t="shared" si="63"/>
        <v>463.44</v>
      </c>
      <c r="Y191" s="24">
        <f t="shared" si="61"/>
        <v>1571.609</v>
      </c>
      <c r="Z191" s="24"/>
      <c r="AD191" s="127"/>
    </row>
    <row r="192" s="9" customFormat="1" ht="20" customHeight="1" spans="1:30">
      <c r="A192" s="23">
        <f t="shared" si="48"/>
        <v>189</v>
      </c>
      <c r="B192" s="39" t="s">
        <v>476</v>
      </c>
      <c r="C192" s="25" t="s">
        <v>481</v>
      </c>
      <c r="D192" s="24" t="s">
        <v>482</v>
      </c>
      <c r="E192" s="24">
        <v>3245.4</v>
      </c>
      <c r="F192" s="24">
        <f>VLOOKUP(C192,'[1]9月'!$B:$Q,16,0)</f>
        <v>3245.4</v>
      </c>
      <c r="G192" s="24">
        <v>3245.4</v>
      </c>
      <c r="H192" s="27">
        <v>5228.42</v>
      </c>
      <c r="I192" s="27"/>
      <c r="J192" s="27">
        <v>1790</v>
      </c>
      <c r="K192" s="34">
        <f t="shared" si="49"/>
        <v>58.4172</v>
      </c>
      <c r="L192" s="35">
        <f t="shared" si="50"/>
        <v>519.264</v>
      </c>
      <c r="M192" s="24">
        <f t="shared" si="51"/>
        <v>22.7178</v>
      </c>
      <c r="N192" s="27">
        <f t="shared" si="52"/>
        <v>418.27</v>
      </c>
      <c r="O192" s="27">
        <f t="shared" si="53"/>
        <v>0</v>
      </c>
      <c r="P192" s="27">
        <f t="shared" si="54"/>
        <v>89.5</v>
      </c>
      <c r="Q192" s="27">
        <f t="shared" si="62"/>
        <v>1108.169</v>
      </c>
      <c r="R192" s="24">
        <f t="shared" si="55"/>
        <v>0</v>
      </c>
      <c r="S192" s="24">
        <f t="shared" si="56"/>
        <v>259.63</v>
      </c>
      <c r="T192" s="24">
        <f t="shared" si="57"/>
        <v>9.74</v>
      </c>
      <c r="U192" s="27">
        <f t="shared" si="58"/>
        <v>104.57</v>
      </c>
      <c r="V192" s="27">
        <f t="shared" si="59"/>
        <v>0</v>
      </c>
      <c r="W192" s="27">
        <f t="shared" si="60"/>
        <v>89.5</v>
      </c>
      <c r="X192" s="24">
        <f t="shared" si="63"/>
        <v>463.44</v>
      </c>
      <c r="Y192" s="24">
        <f t="shared" si="61"/>
        <v>1571.609</v>
      </c>
      <c r="Z192" s="24"/>
      <c r="AD192" s="127"/>
    </row>
    <row r="193" s="9" customFormat="1" ht="20" customHeight="1" spans="1:30">
      <c r="A193" s="23">
        <f t="shared" ref="A193:A256" si="64">ROW()-3</f>
        <v>190</v>
      </c>
      <c r="B193" s="39" t="s">
        <v>476</v>
      </c>
      <c r="C193" s="25" t="s">
        <v>483</v>
      </c>
      <c r="D193" s="24" t="s">
        <v>484</v>
      </c>
      <c r="E193" s="24">
        <v>3245.4</v>
      </c>
      <c r="F193" s="24">
        <f>VLOOKUP(C193,'[1]9月'!$B:$Q,16,0)</f>
        <v>3245.4</v>
      </c>
      <c r="G193" s="24">
        <v>3245.4</v>
      </c>
      <c r="H193" s="27">
        <v>5228.42</v>
      </c>
      <c r="I193" s="27"/>
      <c r="J193" s="27">
        <v>1790</v>
      </c>
      <c r="K193" s="34">
        <f t="shared" ref="K193:K256" si="65">E193*0.018</f>
        <v>58.4172</v>
      </c>
      <c r="L193" s="35">
        <f t="shared" ref="L193:L256" si="66">F193*0.16</f>
        <v>519.264</v>
      </c>
      <c r="M193" s="24">
        <f t="shared" ref="M193:M256" si="67">G193*0.007</f>
        <v>22.7178</v>
      </c>
      <c r="N193" s="27">
        <f t="shared" ref="N193:N256" si="68">ROUND(H193*0.08,2)</f>
        <v>418.27</v>
      </c>
      <c r="O193" s="27">
        <f t="shared" ref="O193:O256" si="69">I193*50%</f>
        <v>0</v>
      </c>
      <c r="P193" s="27">
        <f t="shared" ref="P193:P256" si="70">J193*5%</f>
        <v>89.5</v>
      </c>
      <c r="Q193" s="27">
        <f t="shared" si="62"/>
        <v>1108.169</v>
      </c>
      <c r="R193" s="24">
        <f t="shared" ref="R193:R256" si="71">E193*0</f>
        <v>0</v>
      </c>
      <c r="S193" s="24">
        <f t="shared" ref="S193:S256" si="72">ROUND(F193*0.08,2)</f>
        <v>259.63</v>
      </c>
      <c r="T193" s="24">
        <f t="shared" ref="T193:T256" si="73">ROUND(G193*0.003,2)</f>
        <v>9.74</v>
      </c>
      <c r="U193" s="27">
        <f t="shared" ref="U193:U256" si="74">ROUND(H193*0.02,2)</f>
        <v>104.57</v>
      </c>
      <c r="V193" s="27">
        <f t="shared" ref="V193:V256" si="75">I193*50%</f>
        <v>0</v>
      </c>
      <c r="W193" s="27">
        <f t="shared" ref="W193:W256" si="76">J193*5%</f>
        <v>89.5</v>
      </c>
      <c r="X193" s="24">
        <f t="shared" si="63"/>
        <v>463.44</v>
      </c>
      <c r="Y193" s="24">
        <f t="shared" ref="Y193:Y256" si="77">Q193+X193</f>
        <v>1571.609</v>
      </c>
      <c r="Z193" s="24"/>
      <c r="AD193" s="127"/>
    </row>
    <row r="194" s="9" customFormat="1" ht="20" customHeight="1" spans="1:30">
      <c r="A194" s="23">
        <f t="shared" si="64"/>
        <v>191</v>
      </c>
      <c r="B194" s="39" t="s">
        <v>476</v>
      </c>
      <c r="C194" s="25" t="s">
        <v>485</v>
      </c>
      <c r="D194" s="24" t="s">
        <v>486</v>
      </c>
      <c r="E194" s="24">
        <v>3245.4</v>
      </c>
      <c r="F194" s="24">
        <f>VLOOKUP(C194,'[1]9月'!$B:$Q,16,0)</f>
        <v>3245.4</v>
      </c>
      <c r="G194" s="24">
        <v>3245.4</v>
      </c>
      <c r="H194" s="27">
        <v>5228.42</v>
      </c>
      <c r="I194" s="27"/>
      <c r="J194" s="27">
        <v>1790</v>
      </c>
      <c r="K194" s="34">
        <f t="shared" si="65"/>
        <v>58.4172</v>
      </c>
      <c r="L194" s="35">
        <f t="shared" si="66"/>
        <v>519.264</v>
      </c>
      <c r="M194" s="24">
        <f t="shared" si="67"/>
        <v>22.7178</v>
      </c>
      <c r="N194" s="27">
        <f t="shared" si="68"/>
        <v>418.27</v>
      </c>
      <c r="O194" s="27">
        <f t="shared" si="69"/>
        <v>0</v>
      </c>
      <c r="P194" s="27">
        <f t="shared" si="70"/>
        <v>89.5</v>
      </c>
      <c r="Q194" s="27">
        <f t="shared" ref="Q194:Q257" si="78">SUM(K194:P194)</f>
        <v>1108.169</v>
      </c>
      <c r="R194" s="24">
        <f t="shared" si="71"/>
        <v>0</v>
      </c>
      <c r="S194" s="24">
        <f t="shared" si="72"/>
        <v>259.63</v>
      </c>
      <c r="T194" s="24">
        <f t="shared" si="73"/>
        <v>9.74</v>
      </c>
      <c r="U194" s="27">
        <f t="shared" si="74"/>
        <v>104.57</v>
      </c>
      <c r="V194" s="27">
        <f t="shared" si="75"/>
        <v>0</v>
      </c>
      <c r="W194" s="27">
        <f t="shared" si="76"/>
        <v>89.5</v>
      </c>
      <c r="X194" s="24">
        <f t="shared" ref="X194:X257" si="79">SUM(R194:W194)</f>
        <v>463.44</v>
      </c>
      <c r="Y194" s="24">
        <f t="shared" si="77"/>
        <v>1571.609</v>
      </c>
      <c r="Z194" s="24"/>
      <c r="AD194" s="127"/>
    </row>
    <row r="195" s="9" customFormat="1" ht="20" customHeight="1" spans="1:30">
      <c r="A195" s="23">
        <f t="shared" si="64"/>
        <v>192</v>
      </c>
      <c r="B195" s="39" t="s">
        <v>476</v>
      </c>
      <c r="C195" s="25" t="s">
        <v>487</v>
      </c>
      <c r="D195" s="24" t="s">
        <v>488</v>
      </c>
      <c r="E195" s="24">
        <v>3245.4</v>
      </c>
      <c r="F195" s="24">
        <f>VLOOKUP(C195,'[1]9月'!$B:$Q,16,0)</f>
        <v>3245.4</v>
      </c>
      <c r="G195" s="24">
        <v>3245.4</v>
      </c>
      <c r="H195" s="27">
        <v>5228.42</v>
      </c>
      <c r="I195" s="27"/>
      <c r="J195" s="27">
        <v>1790</v>
      </c>
      <c r="K195" s="34">
        <f t="shared" si="65"/>
        <v>58.4172</v>
      </c>
      <c r="L195" s="35">
        <f t="shared" si="66"/>
        <v>519.264</v>
      </c>
      <c r="M195" s="24">
        <f t="shared" si="67"/>
        <v>22.7178</v>
      </c>
      <c r="N195" s="27">
        <f t="shared" si="68"/>
        <v>418.27</v>
      </c>
      <c r="O195" s="27">
        <f t="shared" si="69"/>
        <v>0</v>
      </c>
      <c r="P195" s="27">
        <f t="shared" si="70"/>
        <v>89.5</v>
      </c>
      <c r="Q195" s="27">
        <f t="shared" si="78"/>
        <v>1108.169</v>
      </c>
      <c r="R195" s="24">
        <f t="shared" si="71"/>
        <v>0</v>
      </c>
      <c r="S195" s="24">
        <f t="shared" si="72"/>
        <v>259.63</v>
      </c>
      <c r="T195" s="24">
        <f t="shared" si="73"/>
        <v>9.74</v>
      </c>
      <c r="U195" s="27">
        <f t="shared" si="74"/>
        <v>104.57</v>
      </c>
      <c r="V195" s="27">
        <f t="shared" si="75"/>
        <v>0</v>
      </c>
      <c r="W195" s="27">
        <f t="shared" si="76"/>
        <v>89.5</v>
      </c>
      <c r="X195" s="24">
        <f t="shared" si="79"/>
        <v>463.44</v>
      </c>
      <c r="Y195" s="24">
        <f t="shared" si="77"/>
        <v>1571.609</v>
      </c>
      <c r="Z195" s="24"/>
      <c r="AD195" s="127"/>
    </row>
    <row r="196" s="9" customFormat="1" ht="20" customHeight="1" spans="1:30">
      <c r="A196" s="23">
        <f t="shared" si="64"/>
        <v>193</v>
      </c>
      <c r="B196" s="39" t="s">
        <v>476</v>
      </c>
      <c r="C196" s="25" t="s">
        <v>489</v>
      </c>
      <c r="D196" s="24" t="s">
        <v>490</v>
      </c>
      <c r="E196" s="24">
        <v>3245.4</v>
      </c>
      <c r="F196" s="24">
        <f>VLOOKUP(C196,'[1]9月'!$B:$Q,16,0)</f>
        <v>3245.4</v>
      </c>
      <c r="G196" s="24">
        <v>3245.4</v>
      </c>
      <c r="H196" s="27">
        <v>5228.42</v>
      </c>
      <c r="I196" s="27"/>
      <c r="J196" s="27">
        <v>1790</v>
      </c>
      <c r="K196" s="34">
        <f t="shared" si="65"/>
        <v>58.4172</v>
      </c>
      <c r="L196" s="35">
        <f t="shared" si="66"/>
        <v>519.264</v>
      </c>
      <c r="M196" s="24">
        <f t="shared" si="67"/>
        <v>22.7178</v>
      </c>
      <c r="N196" s="27">
        <f t="shared" si="68"/>
        <v>418.27</v>
      </c>
      <c r="O196" s="27">
        <f t="shared" si="69"/>
        <v>0</v>
      </c>
      <c r="P196" s="27">
        <f t="shared" si="70"/>
        <v>89.5</v>
      </c>
      <c r="Q196" s="27">
        <f t="shared" si="78"/>
        <v>1108.169</v>
      </c>
      <c r="R196" s="24">
        <f t="shared" si="71"/>
        <v>0</v>
      </c>
      <c r="S196" s="24">
        <f t="shared" si="72"/>
        <v>259.63</v>
      </c>
      <c r="T196" s="24">
        <f t="shared" si="73"/>
        <v>9.74</v>
      </c>
      <c r="U196" s="27">
        <f t="shared" si="74"/>
        <v>104.57</v>
      </c>
      <c r="V196" s="27">
        <f t="shared" si="75"/>
        <v>0</v>
      </c>
      <c r="W196" s="27">
        <f t="shared" si="76"/>
        <v>89.5</v>
      </c>
      <c r="X196" s="24">
        <f t="shared" si="79"/>
        <v>463.44</v>
      </c>
      <c r="Y196" s="24">
        <f t="shared" si="77"/>
        <v>1571.609</v>
      </c>
      <c r="Z196" s="24"/>
      <c r="AD196" s="127"/>
    </row>
    <row r="197" s="9" customFormat="1" ht="20" customHeight="1" spans="1:30">
      <c r="A197" s="23">
        <f t="shared" si="64"/>
        <v>194</v>
      </c>
      <c r="B197" s="39" t="s">
        <v>476</v>
      </c>
      <c r="C197" s="25" t="s">
        <v>491</v>
      </c>
      <c r="D197" s="24" t="s">
        <v>492</v>
      </c>
      <c r="E197" s="24">
        <v>3245.4</v>
      </c>
      <c r="F197" s="24">
        <f>VLOOKUP(C197,'[1]9月'!$B:$Q,16,0)</f>
        <v>3245.4</v>
      </c>
      <c r="G197" s="24">
        <v>3245.4</v>
      </c>
      <c r="H197" s="27">
        <v>5228.42</v>
      </c>
      <c r="I197" s="27"/>
      <c r="J197" s="27">
        <v>1790</v>
      </c>
      <c r="K197" s="34">
        <f t="shared" si="65"/>
        <v>58.4172</v>
      </c>
      <c r="L197" s="35">
        <f t="shared" si="66"/>
        <v>519.264</v>
      </c>
      <c r="M197" s="24">
        <f t="shared" si="67"/>
        <v>22.7178</v>
      </c>
      <c r="N197" s="27">
        <f t="shared" si="68"/>
        <v>418.27</v>
      </c>
      <c r="O197" s="27">
        <f t="shared" si="69"/>
        <v>0</v>
      </c>
      <c r="P197" s="27">
        <f t="shared" si="70"/>
        <v>89.5</v>
      </c>
      <c r="Q197" s="27">
        <f t="shared" si="78"/>
        <v>1108.169</v>
      </c>
      <c r="R197" s="24">
        <f t="shared" si="71"/>
        <v>0</v>
      </c>
      <c r="S197" s="24">
        <f t="shared" si="72"/>
        <v>259.63</v>
      </c>
      <c r="T197" s="24">
        <f t="shared" si="73"/>
        <v>9.74</v>
      </c>
      <c r="U197" s="27">
        <f t="shared" si="74"/>
        <v>104.57</v>
      </c>
      <c r="V197" s="27">
        <f t="shared" si="75"/>
        <v>0</v>
      </c>
      <c r="W197" s="27">
        <f t="shared" si="76"/>
        <v>89.5</v>
      </c>
      <c r="X197" s="24">
        <f t="shared" si="79"/>
        <v>463.44</v>
      </c>
      <c r="Y197" s="24">
        <f t="shared" si="77"/>
        <v>1571.609</v>
      </c>
      <c r="Z197" s="24"/>
      <c r="AD197" s="127"/>
    </row>
    <row r="198" s="9" customFormat="1" ht="20" customHeight="1" spans="1:30">
      <c r="A198" s="23">
        <f t="shared" si="64"/>
        <v>195</v>
      </c>
      <c r="B198" s="39" t="s">
        <v>476</v>
      </c>
      <c r="C198" s="25" t="s">
        <v>493</v>
      </c>
      <c r="D198" s="24" t="s">
        <v>494</v>
      </c>
      <c r="E198" s="24">
        <v>3245.4</v>
      </c>
      <c r="F198" s="24">
        <f>VLOOKUP(C198,'[1]9月'!$B:$Q,16,0)</f>
        <v>3245.4</v>
      </c>
      <c r="G198" s="24">
        <v>3245.4</v>
      </c>
      <c r="H198" s="27">
        <v>5228.42</v>
      </c>
      <c r="I198" s="27"/>
      <c r="J198" s="27">
        <v>1790</v>
      </c>
      <c r="K198" s="34">
        <f t="shared" si="65"/>
        <v>58.4172</v>
      </c>
      <c r="L198" s="35">
        <f t="shared" si="66"/>
        <v>519.264</v>
      </c>
      <c r="M198" s="24">
        <f t="shared" si="67"/>
        <v>22.7178</v>
      </c>
      <c r="N198" s="27">
        <f t="shared" si="68"/>
        <v>418.27</v>
      </c>
      <c r="O198" s="27">
        <f t="shared" si="69"/>
        <v>0</v>
      </c>
      <c r="P198" s="27">
        <f t="shared" si="70"/>
        <v>89.5</v>
      </c>
      <c r="Q198" s="27">
        <f t="shared" si="78"/>
        <v>1108.169</v>
      </c>
      <c r="R198" s="24">
        <f t="shared" si="71"/>
        <v>0</v>
      </c>
      <c r="S198" s="24">
        <f t="shared" si="72"/>
        <v>259.63</v>
      </c>
      <c r="T198" s="24">
        <f t="shared" si="73"/>
        <v>9.74</v>
      </c>
      <c r="U198" s="27">
        <f t="shared" si="74"/>
        <v>104.57</v>
      </c>
      <c r="V198" s="27">
        <f t="shared" si="75"/>
        <v>0</v>
      </c>
      <c r="W198" s="27">
        <f t="shared" si="76"/>
        <v>89.5</v>
      </c>
      <c r="X198" s="24">
        <f t="shared" si="79"/>
        <v>463.44</v>
      </c>
      <c r="Y198" s="24">
        <f t="shared" si="77"/>
        <v>1571.609</v>
      </c>
      <c r="Z198" s="24"/>
      <c r="AD198" s="127"/>
    </row>
    <row r="199" s="9" customFormat="1" ht="20" customHeight="1" spans="1:30">
      <c r="A199" s="23">
        <f t="shared" si="64"/>
        <v>196</v>
      </c>
      <c r="B199" s="39" t="s">
        <v>476</v>
      </c>
      <c r="C199" s="25" t="s">
        <v>495</v>
      </c>
      <c r="D199" s="24" t="s">
        <v>496</v>
      </c>
      <c r="E199" s="24">
        <v>3245.4</v>
      </c>
      <c r="F199" s="24">
        <f>VLOOKUP(C199,'[1]9月'!$B:$Q,16,0)</f>
        <v>3245.4</v>
      </c>
      <c r="G199" s="24">
        <v>3245.4</v>
      </c>
      <c r="H199" s="27">
        <v>5228.42</v>
      </c>
      <c r="I199" s="27"/>
      <c r="J199" s="27">
        <v>1790</v>
      </c>
      <c r="K199" s="34">
        <f t="shared" si="65"/>
        <v>58.4172</v>
      </c>
      <c r="L199" s="35">
        <f t="shared" si="66"/>
        <v>519.264</v>
      </c>
      <c r="M199" s="24">
        <f t="shared" si="67"/>
        <v>22.7178</v>
      </c>
      <c r="N199" s="27">
        <f t="shared" si="68"/>
        <v>418.27</v>
      </c>
      <c r="O199" s="27">
        <f t="shared" si="69"/>
        <v>0</v>
      </c>
      <c r="P199" s="27">
        <f t="shared" si="70"/>
        <v>89.5</v>
      </c>
      <c r="Q199" s="27">
        <f t="shared" si="78"/>
        <v>1108.169</v>
      </c>
      <c r="R199" s="24">
        <f t="shared" si="71"/>
        <v>0</v>
      </c>
      <c r="S199" s="24">
        <f t="shared" si="72"/>
        <v>259.63</v>
      </c>
      <c r="T199" s="24">
        <f t="shared" si="73"/>
        <v>9.74</v>
      </c>
      <c r="U199" s="27">
        <f t="shared" si="74"/>
        <v>104.57</v>
      </c>
      <c r="V199" s="27">
        <f t="shared" si="75"/>
        <v>0</v>
      </c>
      <c r="W199" s="27">
        <f t="shared" si="76"/>
        <v>89.5</v>
      </c>
      <c r="X199" s="24">
        <f t="shared" si="79"/>
        <v>463.44</v>
      </c>
      <c r="Y199" s="24">
        <f t="shared" si="77"/>
        <v>1571.609</v>
      </c>
      <c r="Z199" s="24"/>
      <c r="AD199" s="127"/>
    </row>
    <row r="200" s="9" customFormat="1" ht="20" customHeight="1" spans="1:30">
      <c r="A200" s="23">
        <f t="shared" si="64"/>
        <v>197</v>
      </c>
      <c r="B200" s="39" t="s">
        <v>476</v>
      </c>
      <c r="C200" s="25" t="s">
        <v>497</v>
      </c>
      <c r="D200" s="24" t="s">
        <v>498</v>
      </c>
      <c r="E200" s="24">
        <v>3245.4</v>
      </c>
      <c r="F200" s="24">
        <f>VLOOKUP(C200,'[1]9月'!$B:$Q,16,0)</f>
        <v>3245.4</v>
      </c>
      <c r="G200" s="24">
        <v>3245.4</v>
      </c>
      <c r="H200" s="27">
        <v>5228.42</v>
      </c>
      <c r="I200" s="27"/>
      <c r="J200" s="27">
        <v>1790</v>
      </c>
      <c r="K200" s="34">
        <f t="shared" si="65"/>
        <v>58.4172</v>
      </c>
      <c r="L200" s="35">
        <f t="shared" si="66"/>
        <v>519.264</v>
      </c>
      <c r="M200" s="24">
        <f t="shared" si="67"/>
        <v>22.7178</v>
      </c>
      <c r="N200" s="27">
        <f t="shared" si="68"/>
        <v>418.27</v>
      </c>
      <c r="O200" s="27">
        <f t="shared" si="69"/>
        <v>0</v>
      </c>
      <c r="P200" s="27">
        <f t="shared" si="70"/>
        <v>89.5</v>
      </c>
      <c r="Q200" s="27">
        <f t="shared" si="78"/>
        <v>1108.169</v>
      </c>
      <c r="R200" s="24">
        <f t="shared" si="71"/>
        <v>0</v>
      </c>
      <c r="S200" s="24">
        <f t="shared" si="72"/>
        <v>259.63</v>
      </c>
      <c r="T200" s="24">
        <f t="shared" si="73"/>
        <v>9.74</v>
      </c>
      <c r="U200" s="27">
        <f t="shared" si="74"/>
        <v>104.57</v>
      </c>
      <c r="V200" s="27">
        <f t="shared" si="75"/>
        <v>0</v>
      </c>
      <c r="W200" s="27">
        <f t="shared" si="76"/>
        <v>89.5</v>
      </c>
      <c r="X200" s="24">
        <f t="shared" si="79"/>
        <v>463.44</v>
      </c>
      <c r="Y200" s="24">
        <f t="shared" si="77"/>
        <v>1571.609</v>
      </c>
      <c r="Z200" s="24"/>
      <c r="AD200" s="127"/>
    </row>
    <row r="201" s="9" customFormat="1" ht="20" customHeight="1" spans="1:30">
      <c r="A201" s="23">
        <f t="shared" si="64"/>
        <v>198</v>
      </c>
      <c r="B201" s="39" t="s">
        <v>476</v>
      </c>
      <c r="C201" s="25" t="s">
        <v>499</v>
      </c>
      <c r="D201" s="24" t="s">
        <v>500</v>
      </c>
      <c r="E201" s="24">
        <v>3245.4</v>
      </c>
      <c r="F201" s="24">
        <f>VLOOKUP(C201,'[1]9月'!$B:$Q,16,0)</f>
        <v>3245.4</v>
      </c>
      <c r="G201" s="24">
        <v>3245.4</v>
      </c>
      <c r="H201" s="27">
        <v>5228.42</v>
      </c>
      <c r="I201" s="27"/>
      <c r="J201" s="27">
        <v>1790</v>
      </c>
      <c r="K201" s="34">
        <f t="shared" si="65"/>
        <v>58.4172</v>
      </c>
      <c r="L201" s="35">
        <f t="shared" si="66"/>
        <v>519.264</v>
      </c>
      <c r="M201" s="24">
        <f t="shared" si="67"/>
        <v>22.7178</v>
      </c>
      <c r="N201" s="27">
        <f t="shared" si="68"/>
        <v>418.27</v>
      </c>
      <c r="O201" s="27">
        <f t="shared" si="69"/>
        <v>0</v>
      </c>
      <c r="P201" s="27">
        <f t="shared" si="70"/>
        <v>89.5</v>
      </c>
      <c r="Q201" s="27">
        <f t="shared" si="78"/>
        <v>1108.169</v>
      </c>
      <c r="R201" s="24">
        <f t="shared" si="71"/>
        <v>0</v>
      </c>
      <c r="S201" s="24">
        <f t="shared" si="72"/>
        <v>259.63</v>
      </c>
      <c r="T201" s="24">
        <f t="shared" si="73"/>
        <v>9.74</v>
      </c>
      <c r="U201" s="27">
        <f t="shared" si="74"/>
        <v>104.57</v>
      </c>
      <c r="V201" s="27">
        <f t="shared" si="75"/>
        <v>0</v>
      </c>
      <c r="W201" s="27">
        <f t="shared" si="76"/>
        <v>89.5</v>
      </c>
      <c r="X201" s="24">
        <f t="shared" si="79"/>
        <v>463.44</v>
      </c>
      <c r="Y201" s="24">
        <f t="shared" si="77"/>
        <v>1571.609</v>
      </c>
      <c r="Z201" s="24"/>
      <c r="AD201" s="127"/>
    </row>
    <row r="202" s="9" customFormat="1" ht="20" customHeight="1" spans="1:30">
      <c r="A202" s="23">
        <f t="shared" si="64"/>
        <v>199</v>
      </c>
      <c r="B202" s="39" t="s">
        <v>476</v>
      </c>
      <c r="C202" s="25" t="s">
        <v>501</v>
      </c>
      <c r="D202" s="24" t="s">
        <v>502</v>
      </c>
      <c r="E202" s="24">
        <v>3245.4</v>
      </c>
      <c r="F202" s="24">
        <f>VLOOKUP(C202,'[1]9月'!$B:$Q,16,0)</f>
        <v>3245.4</v>
      </c>
      <c r="G202" s="24">
        <v>3245.4</v>
      </c>
      <c r="H202" s="27">
        <v>5228.42</v>
      </c>
      <c r="I202" s="27"/>
      <c r="J202" s="27">
        <v>1790</v>
      </c>
      <c r="K202" s="34">
        <f t="shared" si="65"/>
        <v>58.4172</v>
      </c>
      <c r="L202" s="35">
        <f t="shared" si="66"/>
        <v>519.264</v>
      </c>
      <c r="M202" s="24">
        <f t="shared" si="67"/>
        <v>22.7178</v>
      </c>
      <c r="N202" s="27">
        <f t="shared" si="68"/>
        <v>418.27</v>
      </c>
      <c r="O202" s="27">
        <f t="shared" si="69"/>
        <v>0</v>
      </c>
      <c r="P202" s="27">
        <f t="shared" si="70"/>
        <v>89.5</v>
      </c>
      <c r="Q202" s="27">
        <f t="shared" si="78"/>
        <v>1108.169</v>
      </c>
      <c r="R202" s="24">
        <f t="shared" si="71"/>
        <v>0</v>
      </c>
      <c r="S202" s="24">
        <f t="shared" si="72"/>
        <v>259.63</v>
      </c>
      <c r="T202" s="24">
        <f t="shared" si="73"/>
        <v>9.74</v>
      </c>
      <c r="U202" s="27">
        <f t="shared" si="74"/>
        <v>104.57</v>
      </c>
      <c r="V202" s="27">
        <f t="shared" si="75"/>
        <v>0</v>
      </c>
      <c r="W202" s="27">
        <f t="shared" si="76"/>
        <v>89.5</v>
      </c>
      <c r="X202" s="24">
        <f t="shared" si="79"/>
        <v>463.44</v>
      </c>
      <c r="Y202" s="24">
        <f t="shared" si="77"/>
        <v>1571.609</v>
      </c>
      <c r="Z202" s="24"/>
      <c r="AD202" s="127"/>
    </row>
    <row r="203" s="9" customFormat="1" ht="20" customHeight="1" spans="1:30">
      <c r="A203" s="23">
        <f t="shared" si="64"/>
        <v>200</v>
      </c>
      <c r="B203" s="39" t="s">
        <v>476</v>
      </c>
      <c r="C203" s="25" t="s">
        <v>503</v>
      </c>
      <c r="D203" s="24" t="s">
        <v>504</v>
      </c>
      <c r="E203" s="24">
        <v>3245.4</v>
      </c>
      <c r="F203" s="24">
        <f>VLOOKUP(C203,'[1]9月'!$B:$Q,16,0)</f>
        <v>3245.4</v>
      </c>
      <c r="G203" s="24">
        <v>3245.4</v>
      </c>
      <c r="H203" s="27">
        <v>5228.42</v>
      </c>
      <c r="I203" s="27"/>
      <c r="J203" s="27">
        <v>1790</v>
      </c>
      <c r="K203" s="34">
        <f t="shared" si="65"/>
        <v>58.4172</v>
      </c>
      <c r="L203" s="35">
        <f t="shared" si="66"/>
        <v>519.264</v>
      </c>
      <c r="M203" s="24">
        <f t="shared" si="67"/>
        <v>22.7178</v>
      </c>
      <c r="N203" s="27">
        <f t="shared" si="68"/>
        <v>418.27</v>
      </c>
      <c r="O203" s="27">
        <f t="shared" si="69"/>
        <v>0</v>
      </c>
      <c r="P203" s="27">
        <f t="shared" si="70"/>
        <v>89.5</v>
      </c>
      <c r="Q203" s="27">
        <f t="shared" si="78"/>
        <v>1108.169</v>
      </c>
      <c r="R203" s="24">
        <f t="shared" si="71"/>
        <v>0</v>
      </c>
      <c r="S203" s="24">
        <f t="shared" si="72"/>
        <v>259.63</v>
      </c>
      <c r="T203" s="24">
        <f t="shared" si="73"/>
        <v>9.74</v>
      </c>
      <c r="U203" s="27">
        <f t="shared" si="74"/>
        <v>104.57</v>
      </c>
      <c r="V203" s="27">
        <f t="shared" si="75"/>
        <v>0</v>
      </c>
      <c r="W203" s="27">
        <f t="shared" si="76"/>
        <v>89.5</v>
      </c>
      <c r="X203" s="24">
        <f t="shared" si="79"/>
        <v>463.44</v>
      </c>
      <c r="Y203" s="24">
        <f t="shared" si="77"/>
        <v>1571.609</v>
      </c>
      <c r="Z203" s="24"/>
      <c r="AD203" s="127"/>
    </row>
    <row r="204" s="9" customFormat="1" ht="20" customHeight="1" spans="1:30">
      <c r="A204" s="23">
        <f t="shared" si="64"/>
        <v>201</v>
      </c>
      <c r="B204" s="39" t="s">
        <v>476</v>
      </c>
      <c r="C204" s="25" t="s">
        <v>505</v>
      </c>
      <c r="D204" s="24" t="s">
        <v>506</v>
      </c>
      <c r="E204" s="24">
        <v>3245.4</v>
      </c>
      <c r="F204" s="24">
        <f>VLOOKUP(C204,'[1]9月'!$B:$Q,16,0)</f>
        <v>3245.4</v>
      </c>
      <c r="G204" s="24">
        <v>3245.4</v>
      </c>
      <c r="H204" s="27">
        <v>5228.42</v>
      </c>
      <c r="I204" s="27"/>
      <c r="J204" s="27">
        <v>1790</v>
      </c>
      <c r="K204" s="34">
        <f t="shared" si="65"/>
        <v>58.4172</v>
      </c>
      <c r="L204" s="35">
        <f t="shared" si="66"/>
        <v>519.264</v>
      </c>
      <c r="M204" s="24">
        <f t="shared" si="67"/>
        <v>22.7178</v>
      </c>
      <c r="N204" s="27">
        <f t="shared" si="68"/>
        <v>418.27</v>
      </c>
      <c r="O204" s="27">
        <f t="shared" si="69"/>
        <v>0</v>
      </c>
      <c r="P204" s="27">
        <f t="shared" si="70"/>
        <v>89.5</v>
      </c>
      <c r="Q204" s="27">
        <f t="shared" si="78"/>
        <v>1108.169</v>
      </c>
      <c r="R204" s="24">
        <f t="shared" si="71"/>
        <v>0</v>
      </c>
      <c r="S204" s="24">
        <f t="shared" si="72"/>
        <v>259.63</v>
      </c>
      <c r="T204" s="24">
        <f t="shared" si="73"/>
        <v>9.74</v>
      </c>
      <c r="U204" s="27">
        <f t="shared" si="74"/>
        <v>104.57</v>
      </c>
      <c r="V204" s="27">
        <f t="shared" si="75"/>
        <v>0</v>
      </c>
      <c r="W204" s="27">
        <f t="shared" si="76"/>
        <v>89.5</v>
      </c>
      <c r="X204" s="24">
        <f t="shared" si="79"/>
        <v>463.44</v>
      </c>
      <c r="Y204" s="24">
        <f t="shared" si="77"/>
        <v>1571.609</v>
      </c>
      <c r="Z204" s="24"/>
      <c r="AD204" s="127"/>
    </row>
    <row r="205" s="9" customFormat="1" ht="20" customHeight="1" spans="1:30">
      <c r="A205" s="23">
        <f t="shared" si="64"/>
        <v>202</v>
      </c>
      <c r="B205" s="39" t="s">
        <v>476</v>
      </c>
      <c r="C205" s="25" t="s">
        <v>507</v>
      </c>
      <c r="D205" s="24" t="s">
        <v>508</v>
      </c>
      <c r="E205" s="24">
        <v>3245.4</v>
      </c>
      <c r="F205" s="24">
        <f>VLOOKUP(C205,'[1]9月'!$B:$Q,16,0)</f>
        <v>3245.4</v>
      </c>
      <c r="G205" s="24">
        <v>3245.4</v>
      </c>
      <c r="H205" s="27">
        <v>5228.42</v>
      </c>
      <c r="I205" s="27"/>
      <c r="J205" s="27">
        <v>1790</v>
      </c>
      <c r="K205" s="34">
        <f t="shared" si="65"/>
        <v>58.4172</v>
      </c>
      <c r="L205" s="35">
        <f t="shared" si="66"/>
        <v>519.264</v>
      </c>
      <c r="M205" s="24">
        <f t="shared" si="67"/>
        <v>22.7178</v>
      </c>
      <c r="N205" s="27">
        <f t="shared" si="68"/>
        <v>418.27</v>
      </c>
      <c r="O205" s="27">
        <f t="shared" si="69"/>
        <v>0</v>
      </c>
      <c r="P205" s="27">
        <f t="shared" si="70"/>
        <v>89.5</v>
      </c>
      <c r="Q205" s="27">
        <f t="shared" si="78"/>
        <v>1108.169</v>
      </c>
      <c r="R205" s="24">
        <f t="shared" si="71"/>
        <v>0</v>
      </c>
      <c r="S205" s="24">
        <f t="shared" si="72"/>
        <v>259.63</v>
      </c>
      <c r="T205" s="24">
        <f t="shared" si="73"/>
        <v>9.74</v>
      </c>
      <c r="U205" s="27">
        <f t="shared" si="74"/>
        <v>104.57</v>
      </c>
      <c r="V205" s="27">
        <f t="shared" si="75"/>
        <v>0</v>
      </c>
      <c r="W205" s="27">
        <f t="shared" si="76"/>
        <v>89.5</v>
      </c>
      <c r="X205" s="24">
        <f t="shared" si="79"/>
        <v>463.44</v>
      </c>
      <c r="Y205" s="24">
        <f t="shared" si="77"/>
        <v>1571.609</v>
      </c>
      <c r="Z205" s="24"/>
      <c r="AD205" s="127"/>
    </row>
    <row r="206" s="9" customFormat="1" ht="20" customHeight="1" spans="1:30">
      <c r="A206" s="23">
        <f t="shared" si="64"/>
        <v>203</v>
      </c>
      <c r="B206" s="39" t="s">
        <v>476</v>
      </c>
      <c r="C206" s="25" t="s">
        <v>509</v>
      </c>
      <c r="D206" s="24" t="s">
        <v>510</v>
      </c>
      <c r="E206" s="24">
        <v>3245.4</v>
      </c>
      <c r="F206" s="24">
        <f>VLOOKUP(C206,'[1]9月'!$B:$Q,16,0)</f>
        <v>3245.4</v>
      </c>
      <c r="G206" s="24">
        <v>3245.4</v>
      </c>
      <c r="H206" s="27">
        <v>5228.42</v>
      </c>
      <c r="I206" s="27"/>
      <c r="J206" s="27">
        <v>1790</v>
      </c>
      <c r="K206" s="34">
        <f t="shared" si="65"/>
        <v>58.4172</v>
      </c>
      <c r="L206" s="35">
        <f t="shared" si="66"/>
        <v>519.264</v>
      </c>
      <c r="M206" s="24">
        <f t="shared" si="67"/>
        <v>22.7178</v>
      </c>
      <c r="N206" s="27">
        <f t="shared" si="68"/>
        <v>418.27</v>
      </c>
      <c r="O206" s="27">
        <f t="shared" si="69"/>
        <v>0</v>
      </c>
      <c r="P206" s="27">
        <f t="shared" si="70"/>
        <v>89.5</v>
      </c>
      <c r="Q206" s="27">
        <f t="shared" si="78"/>
        <v>1108.169</v>
      </c>
      <c r="R206" s="24">
        <f t="shared" si="71"/>
        <v>0</v>
      </c>
      <c r="S206" s="24">
        <f t="shared" si="72"/>
        <v>259.63</v>
      </c>
      <c r="T206" s="24">
        <f t="shared" si="73"/>
        <v>9.74</v>
      </c>
      <c r="U206" s="27">
        <f t="shared" si="74"/>
        <v>104.57</v>
      </c>
      <c r="V206" s="27">
        <f t="shared" si="75"/>
        <v>0</v>
      </c>
      <c r="W206" s="27">
        <f t="shared" si="76"/>
        <v>89.5</v>
      </c>
      <c r="X206" s="24">
        <f t="shared" si="79"/>
        <v>463.44</v>
      </c>
      <c r="Y206" s="24">
        <f t="shared" si="77"/>
        <v>1571.609</v>
      </c>
      <c r="Z206" s="24"/>
      <c r="AD206" s="127"/>
    </row>
    <row r="207" s="9" customFormat="1" ht="20" customHeight="1" spans="1:30">
      <c r="A207" s="23">
        <f t="shared" si="64"/>
        <v>204</v>
      </c>
      <c r="B207" s="39" t="s">
        <v>476</v>
      </c>
      <c r="C207" s="25" t="s">
        <v>511</v>
      </c>
      <c r="D207" s="24" t="s">
        <v>512</v>
      </c>
      <c r="E207" s="24">
        <v>3245.4</v>
      </c>
      <c r="F207" s="24">
        <f>VLOOKUP(C207,'[1]9月'!$B:$Q,16,0)</f>
        <v>3245.4</v>
      </c>
      <c r="G207" s="24">
        <v>3245.4</v>
      </c>
      <c r="H207" s="27">
        <v>5228.42</v>
      </c>
      <c r="I207" s="27"/>
      <c r="J207" s="27">
        <v>1790</v>
      </c>
      <c r="K207" s="34">
        <f t="shared" si="65"/>
        <v>58.4172</v>
      </c>
      <c r="L207" s="35">
        <f t="shared" si="66"/>
        <v>519.264</v>
      </c>
      <c r="M207" s="24">
        <f t="shared" si="67"/>
        <v>22.7178</v>
      </c>
      <c r="N207" s="27">
        <f t="shared" si="68"/>
        <v>418.27</v>
      </c>
      <c r="O207" s="27">
        <f t="shared" si="69"/>
        <v>0</v>
      </c>
      <c r="P207" s="27">
        <f t="shared" si="70"/>
        <v>89.5</v>
      </c>
      <c r="Q207" s="27">
        <f t="shared" si="78"/>
        <v>1108.169</v>
      </c>
      <c r="R207" s="24">
        <f t="shared" si="71"/>
        <v>0</v>
      </c>
      <c r="S207" s="24">
        <f t="shared" si="72"/>
        <v>259.63</v>
      </c>
      <c r="T207" s="24">
        <f t="shared" si="73"/>
        <v>9.74</v>
      </c>
      <c r="U207" s="27">
        <f t="shared" si="74"/>
        <v>104.57</v>
      </c>
      <c r="V207" s="27">
        <f t="shared" si="75"/>
        <v>0</v>
      </c>
      <c r="W207" s="27">
        <f t="shared" si="76"/>
        <v>89.5</v>
      </c>
      <c r="X207" s="24">
        <f t="shared" si="79"/>
        <v>463.44</v>
      </c>
      <c r="Y207" s="24">
        <f t="shared" si="77"/>
        <v>1571.609</v>
      </c>
      <c r="Z207" s="24"/>
      <c r="AD207" s="127"/>
    </row>
    <row r="208" s="9" customFormat="1" ht="20" customHeight="1" spans="1:30">
      <c r="A208" s="23">
        <f t="shared" si="64"/>
        <v>205</v>
      </c>
      <c r="B208" s="39" t="s">
        <v>476</v>
      </c>
      <c r="C208" s="25" t="s">
        <v>513</v>
      </c>
      <c r="D208" s="24" t="s">
        <v>514</v>
      </c>
      <c r="E208" s="24">
        <v>3245.4</v>
      </c>
      <c r="F208" s="24">
        <f>VLOOKUP(C208,'[1]9月'!$B:$Q,16,0)</f>
        <v>3245.4</v>
      </c>
      <c r="G208" s="24">
        <v>3245.4</v>
      </c>
      <c r="H208" s="27">
        <v>5228.42</v>
      </c>
      <c r="I208" s="27"/>
      <c r="J208" s="27">
        <v>1790</v>
      </c>
      <c r="K208" s="34">
        <f t="shared" si="65"/>
        <v>58.4172</v>
      </c>
      <c r="L208" s="35">
        <f t="shared" si="66"/>
        <v>519.264</v>
      </c>
      <c r="M208" s="24">
        <f t="shared" si="67"/>
        <v>22.7178</v>
      </c>
      <c r="N208" s="27">
        <f t="shared" si="68"/>
        <v>418.27</v>
      </c>
      <c r="O208" s="27">
        <f t="shared" si="69"/>
        <v>0</v>
      </c>
      <c r="P208" s="27">
        <f t="shared" si="70"/>
        <v>89.5</v>
      </c>
      <c r="Q208" s="27">
        <f t="shared" si="78"/>
        <v>1108.169</v>
      </c>
      <c r="R208" s="24">
        <f t="shared" si="71"/>
        <v>0</v>
      </c>
      <c r="S208" s="24">
        <f t="shared" si="72"/>
        <v>259.63</v>
      </c>
      <c r="T208" s="24">
        <f t="shared" si="73"/>
        <v>9.74</v>
      </c>
      <c r="U208" s="27">
        <f t="shared" si="74"/>
        <v>104.57</v>
      </c>
      <c r="V208" s="27">
        <f t="shared" si="75"/>
        <v>0</v>
      </c>
      <c r="W208" s="27">
        <f t="shared" si="76"/>
        <v>89.5</v>
      </c>
      <c r="X208" s="24">
        <f t="shared" si="79"/>
        <v>463.44</v>
      </c>
      <c r="Y208" s="24">
        <f t="shared" si="77"/>
        <v>1571.609</v>
      </c>
      <c r="Z208" s="24"/>
      <c r="AD208" s="127"/>
    </row>
    <row r="209" s="9" customFormat="1" ht="20" customHeight="1" spans="1:30">
      <c r="A209" s="23">
        <f t="shared" si="64"/>
        <v>206</v>
      </c>
      <c r="B209" s="39" t="s">
        <v>476</v>
      </c>
      <c r="C209" s="25" t="s">
        <v>515</v>
      </c>
      <c r="D209" s="24" t="s">
        <v>516</v>
      </c>
      <c r="E209" s="24">
        <v>3245.4</v>
      </c>
      <c r="F209" s="24">
        <f>VLOOKUP(C209,'[1]9月'!$B:$Q,16,0)</f>
        <v>3245.4</v>
      </c>
      <c r="G209" s="24">
        <v>3245.4</v>
      </c>
      <c r="H209" s="27">
        <v>5228.42</v>
      </c>
      <c r="I209" s="27"/>
      <c r="J209" s="27">
        <v>1790</v>
      </c>
      <c r="K209" s="34">
        <f t="shared" si="65"/>
        <v>58.4172</v>
      </c>
      <c r="L209" s="35">
        <f t="shared" si="66"/>
        <v>519.264</v>
      </c>
      <c r="M209" s="24">
        <f t="shared" si="67"/>
        <v>22.7178</v>
      </c>
      <c r="N209" s="27">
        <f t="shared" si="68"/>
        <v>418.27</v>
      </c>
      <c r="O209" s="27">
        <f t="shared" si="69"/>
        <v>0</v>
      </c>
      <c r="P209" s="27">
        <f t="shared" si="70"/>
        <v>89.5</v>
      </c>
      <c r="Q209" s="27">
        <f t="shared" si="78"/>
        <v>1108.169</v>
      </c>
      <c r="R209" s="24">
        <f t="shared" si="71"/>
        <v>0</v>
      </c>
      <c r="S209" s="24">
        <f t="shared" si="72"/>
        <v>259.63</v>
      </c>
      <c r="T209" s="24">
        <f t="shared" si="73"/>
        <v>9.74</v>
      </c>
      <c r="U209" s="27">
        <f t="shared" si="74"/>
        <v>104.57</v>
      </c>
      <c r="V209" s="27">
        <f t="shared" si="75"/>
        <v>0</v>
      </c>
      <c r="W209" s="27">
        <f t="shared" si="76"/>
        <v>89.5</v>
      </c>
      <c r="X209" s="24">
        <f t="shared" si="79"/>
        <v>463.44</v>
      </c>
      <c r="Y209" s="24">
        <f t="shared" si="77"/>
        <v>1571.609</v>
      </c>
      <c r="Z209" s="24"/>
      <c r="AD209" s="127"/>
    </row>
    <row r="210" s="9" customFormat="1" ht="20" customHeight="1" spans="1:30">
      <c r="A210" s="23">
        <f t="shared" si="64"/>
        <v>207</v>
      </c>
      <c r="B210" s="39" t="s">
        <v>476</v>
      </c>
      <c r="C210" s="25" t="s">
        <v>517</v>
      </c>
      <c r="D210" s="24" t="s">
        <v>518</v>
      </c>
      <c r="E210" s="24">
        <v>3245.4</v>
      </c>
      <c r="F210" s="24">
        <f>VLOOKUP(C210,'[1]9月'!$B:$Q,16,0)</f>
        <v>3245.4</v>
      </c>
      <c r="G210" s="24">
        <v>3245.4</v>
      </c>
      <c r="H210" s="27">
        <v>5228.42</v>
      </c>
      <c r="I210" s="27"/>
      <c r="J210" s="27">
        <v>1790</v>
      </c>
      <c r="K210" s="34">
        <f t="shared" si="65"/>
        <v>58.4172</v>
      </c>
      <c r="L210" s="35">
        <f t="shared" si="66"/>
        <v>519.264</v>
      </c>
      <c r="M210" s="24">
        <f t="shared" si="67"/>
        <v>22.7178</v>
      </c>
      <c r="N210" s="27">
        <f t="shared" si="68"/>
        <v>418.27</v>
      </c>
      <c r="O210" s="27">
        <f t="shared" si="69"/>
        <v>0</v>
      </c>
      <c r="P210" s="27">
        <f t="shared" si="70"/>
        <v>89.5</v>
      </c>
      <c r="Q210" s="27">
        <f t="shared" si="78"/>
        <v>1108.169</v>
      </c>
      <c r="R210" s="24">
        <f t="shared" si="71"/>
        <v>0</v>
      </c>
      <c r="S210" s="24">
        <f t="shared" si="72"/>
        <v>259.63</v>
      </c>
      <c r="T210" s="24">
        <f t="shared" si="73"/>
        <v>9.74</v>
      </c>
      <c r="U210" s="27">
        <f t="shared" si="74"/>
        <v>104.57</v>
      </c>
      <c r="V210" s="27">
        <f t="shared" si="75"/>
        <v>0</v>
      </c>
      <c r="W210" s="27">
        <f t="shared" si="76"/>
        <v>89.5</v>
      </c>
      <c r="X210" s="24">
        <f t="shared" si="79"/>
        <v>463.44</v>
      </c>
      <c r="Y210" s="24">
        <f t="shared" si="77"/>
        <v>1571.609</v>
      </c>
      <c r="Z210" s="24"/>
      <c r="AD210" s="127"/>
    </row>
    <row r="211" s="9" customFormat="1" ht="20" customHeight="1" spans="1:30">
      <c r="A211" s="23">
        <f t="shared" si="64"/>
        <v>208</v>
      </c>
      <c r="B211" s="39" t="s">
        <v>476</v>
      </c>
      <c r="C211" s="25" t="s">
        <v>519</v>
      </c>
      <c r="D211" s="24" t="s">
        <v>520</v>
      </c>
      <c r="E211" s="24">
        <v>3245.4</v>
      </c>
      <c r="F211" s="24">
        <f>VLOOKUP(C211,'[1]9月'!$B:$Q,16,0)</f>
        <v>3245.4</v>
      </c>
      <c r="G211" s="24">
        <v>3245.4</v>
      </c>
      <c r="H211" s="27">
        <v>5228.42</v>
      </c>
      <c r="I211" s="27"/>
      <c r="J211" s="27">
        <v>1790</v>
      </c>
      <c r="K211" s="34">
        <f t="shared" si="65"/>
        <v>58.4172</v>
      </c>
      <c r="L211" s="35">
        <f t="shared" si="66"/>
        <v>519.264</v>
      </c>
      <c r="M211" s="24">
        <f t="shared" si="67"/>
        <v>22.7178</v>
      </c>
      <c r="N211" s="27">
        <f t="shared" si="68"/>
        <v>418.27</v>
      </c>
      <c r="O211" s="27">
        <f t="shared" si="69"/>
        <v>0</v>
      </c>
      <c r="P211" s="27">
        <f t="shared" si="70"/>
        <v>89.5</v>
      </c>
      <c r="Q211" s="27">
        <f t="shared" si="78"/>
        <v>1108.169</v>
      </c>
      <c r="R211" s="24">
        <f t="shared" si="71"/>
        <v>0</v>
      </c>
      <c r="S211" s="24">
        <f t="shared" si="72"/>
        <v>259.63</v>
      </c>
      <c r="T211" s="24">
        <f t="shared" si="73"/>
        <v>9.74</v>
      </c>
      <c r="U211" s="27">
        <f t="shared" si="74"/>
        <v>104.57</v>
      </c>
      <c r="V211" s="27">
        <f t="shared" si="75"/>
        <v>0</v>
      </c>
      <c r="W211" s="27">
        <f t="shared" si="76"/>
        <v>89.5</v>
      </c>
      <c r="X211" s="24">
        <f t="shared" si="79"/>
        <v>463.44</v>
      </c>
      <c r="Y211" s="24">
        <f t="shared" si="77"/>
        <v>1571.609</v>
      </c>
      <c r="Z211" s="24"/>
      <c r="AD211" s="127"/>
    </row>
    <row r="212" s="9" customFormat="1" ht="20" customHeight="1" spans="1:30">
      <c r="A212" s="23">
        <f t="shared" si="64"/>
        <v>209</v>
      </c>
      <c r="B212" s="39" t="s">
        <v>476</v>
      </c>
      <c r="C212" s="25" t="s">
        <v>523</v>
      </c>
      <c r="D212" s="24" t="s">
        <v>524</v>
      </c>
      <c r="E212" s="24">
        <v>3245.4</v>
      </c>
      <c r="F212" s="24">
        <f>VLOOKUP(C212,'[1]9月'!$B:$Q,16,0)</f>
        <v>3245.4</v>
      </c>
      <c r="G212" s="24">
        <v>3245.4</v>
      </c>
      <c r="H212" s="27">
        <v>5228.42</v>
      </c>
      <c r="I212" s="27"/>
      <c r="J212" s="27">
        <v>1790</v>
      </c>
      <c r="K212" s="34">
        <f t="shared" si="65"/>
        <v>58.4172</v>
      </c>
      <c r="L212" s="35">
        <f t="shared" si="66"/>
        <v>519.264</v>
      </c>
      <c r="M212" s="24">
        <f t="shared" si="67"/>
        <v>22.7178</v>
      </c>
      <c r="N212" s="27">
        <f t="shared" si="68"/>
        <v>418.27</v>
      </c>
      <c r="O212" s="27">
        <f t="shared" si="69"/>
        <v>0</v>
      </c>
      <c r="P212" s="27">
        <f t="shared" si="70"/>
        <v>89.5</v>
      </c>
      <c r="Q212" s="27">
        <f t="shared" si="78"/>
        <v>1108.169</v>
      </c>
      <c r="R212" s="24">
        <f t="shared" si="71"/>
        <v>0</v>
      </c>
      <c r="S212" s="24">
        <f t="shared" si="72"/>
        <v>259.63</v>
      </c>
      <c r="T212" s="24">
        <f t="shared" si="73"/>
        <v>9.74</v>
      </c>
      <c r="U212" s="27">
        <f t="shared" si="74"/>
        <v>104.57</v>
      </c>
      <c r="V212" s="27">
        <f t="shared" si="75"/>
        <v>0</v>
      </c>
      <c r="W212" s="27">
        <f t="shared" si="76"/>
        <v>89.5</v>
      </c>
      <c r="X212" s="24">
        <f t="shared" si="79"/>
        <v>463.44</v>
      </c>
      <c r="Y212" s="24">
        <f t="shared" si="77"/>
        <v>1571.609</v>
      </c>
      <c r="Z212" s="24"/>
      <c r="AD212" s="127"/>
    </row>
    <row r="213" s="9" customFormat="1" ht="20" customHeight="1" spans="1:30">
      <c r="A213" s="23">
        <f t="shared" si="64"/>
        <v>210</v>
      </c>
      <c r="B213" s="39" t="s">
        <v>476</v>
      </c>
      <c r="C213" s="29" t="s">
        <v>525</v>
      </c>
      <c r="D213" s="28" t="s">
        <v>526</v>
      </c>
      <c r="E213" s="24">
        <v>3245.4</v>
      </c>
      <c r="F213" s="24">
        <f>VLOOKUP(C213,'[1]9月'!$B:$Q,16,0)</f>
        <v>3245.4</v>
      </c>
      <c r="G213" s="24">
        <v>3245.4</v>
      </c>
      <c r="H213" s="27">
        <v>5228.42</v>
      </c>
      <c r="I213" s="27"/>
      <c r="J213" s="27">
        <v>1790</v>
      </c>
      <c r="K213" s="34">
        <f t="shared" si="65"/>
        <v>58.4172</v>
      </c>
      <c r="L213" s="35">
        <f t="shared" si="66"/>
        <v>519.264</v>
      </c>
      <c r="M213" s="24">
        <f t="shared" si="67"/>
        <v>22.7178</v>
      </c>
      <c r="N213" s="27">
        <f t="shared" si="68"/>
        <v>418.27</v>
      </c>
      <c r="O213" s="27">
        <f t="shared" si="69"/>
        <v>0</v>
      </c>
      <c r="P213" s="27">
        <f t="shared" si="70"/>
        <v>89.5</v>
      </c>
      <c r="Q213" s="27">
        <f t="shared" si="78"/>
        <v>1108.169</v>
      </c>
      <c r="R213" s="24">
        <f t="shared" si="71"/>
        <v>0</v>
      </c>
      <c r="S213" s="24">
        <f t="shared" si="72"/>
        <v>259.63</v>
      </c>
      <c r="T213" s="24">
        <f t="shared" si="73"/>
        <v>9.74</v>
      </c>
      <c r="U213" s="27">
        <f t="shared" si="74"/>
        <v>104.57</v>
      </c>
      <c r="V213" s="27">
        <f t="shared" si="75"/>
        <v>0</v>
      </c>
      <c r="W213" s="27">
        <f t="shared" si="76"/>
        <v>89.5</v>
      </c>
      <c r="X213" s="24">
        <f t="shared" si="79"/>
        <v>463.44</v>
      </c>
      <c r="Y213" s="24">
        <f t="shared" si="77"/>
        <v>1571.609</v>
      </c>
      <c r="Z213" s="24"/>
      <c r="AD213" s="127"/>
    </row>
    <row r="214" s="9" customFormat="1" ht="20" customHeight="1" spans="1:30">
      <c r="A214" s="23">
        <f t="shared" si="64"/>
        <v>211</v>
      </c>
      <c r="B214" s="39" t="s">
        <v>143</v>
      </c>
      <c r="C214" s="25" t="s">
        <v>527</v>
      </c>
      <c r="D214" s="24" t="s">
        <v>528</v>
      </c>
      <c r="E214" s="24">
        <v>3245.4</v>
      </c>
      <c r="F214" s="24">
        <f>VLOOKUP(C214,'[1]9月'!$B:$Q,16,0)</f>
        <v>3245.4</v>
      </c>
      <c r="G214" s="24">
        <v>3245.4</v>
      </c>
      <c r="H214" s="27">
        <v>5228.42</v>
      </c>
      <c r="I214" s="27"/>
      <c r="J214" s="27">
        <v>1790</v>
      </c>
      <c r="K214" s="34">
        <f t="shared" si="65"/>
        <v>58.4172</v>
      </c>
      <c r="L214" s="35">
        <f t="shared" si="66"/>
        <v>519.264</v>
      </c>
      <c r="M214" s="24">
        <f t="shared" si="67"/>
        <v>22.7178</v>
      </c>
      <c r="N214" s="27">
        <f t="shared" si="68"/>
        <v>418.27</v>
      </c>
      <c r="O214" s="27">
        <f t="shared" si="69"/>
        <v>0</v>
      </c>
      <c r="P214" s="27">
        <f t="shared" si="70"/>
        <v>89.5</v>
      </c>
      <c r="Q214" s="27">
        <f t="shared" si="78"/>
        <v>1108.169</v>
      </c>
      <c r="R214" s="24">
        <f t="shared" si="71"/>
        <v>0</v>
      </c>
      <c r="S214" s="24">
        <f t="shared" si="72"/>
        <v>259.63</v>
      </c>
      <c r="T214" s="24">
        <f t="shared" si="73"/>
        <v>9.74</v>
      </c>
      <c r="U214" s="27">
        <f t="shared" si="74"/>
        <v>104.57</v>
      </c>
      <c r="V214" s="27">
        <f t="shared" si="75"/>
        <v>0</v>
      </c>
      <c r="W214" s="27">
        <f t="shared" si="76"/>
        <v>89.5</v>
      </c>
      <c r="X214" s="24">
        <f t="shared" si="79"/>
        <v>463.44</v>
      </c>
      <c r="Y214" s="24">
        <f t="shared" si="77"/>
        <v>1571.609</v>
      </c>
      <c r="Z214" s="24"/>
      <c r="AD214" s="127"/>
    </row>
    <row r="215" s="9" customFormat="1" ht="20" customHeight="1" spans="1:30">
      <c r="A215" s="23">
        <f t="shared" si="64"/>
        <v>212</v>
      </c>
      <c r="B215" s="39" t="s">
        <v>143</v>
      </c>
      <c r="C215" s="25" t="s">
        <v>529</v>
      </c>
      <c r="D215" s="24" t="s">
        <v>530</v>
      </c>
      <c r="E215" s="24">
        <v>3245.4</v>
      </c>
      <c r="F215" s="24">
        <f>VLOOKUP(C215,'[1]9月'!$B:$Q,16,0)</f>
        <v>3245.4</v>
      </c>
      <c r="G215" s="24">
        <v>3245.4</v>
      </c>
      <c r="H215" s="27">
        <v>5228.42</v>
      </c>
      <c r="I215" s="27"/>
      <c r="J215" s="27">
        <v>1790</v>
      </c>
      <c r="K215" s="34">
        <f t="shared" si="65"/>
        <v>58.4172</v>
      </c>
      <c r="L215" s="35">
        <f t="shared" si="66"/>
        <v>519.264</v>
      </c>
      <c r="M215" s="24">
        <f t="shared" si="67"/>
        <v>22.7178</v>
      </c>
      <c r="N215" s="27">
        <f t="shared" si="68"/>
        <v>418.27</v>
      </c>
      <c r="O215" s="27">
        <f t="shared" si="69"/>
        <v>0</v>
      </c>
      <c r="P215" s="27">
        <f t="shared" si="70"/>
        <v>89.5</v>
      </c>
      <c r="Q215" s="27">
        <f t="shared" si="78"/>
        <v>1108.169</v>
      </c>
      <c r="R215" s="24">
        <f t="shared" si="71"/>
        <v>0</v>
      </c>
      <c r="S215" s="24">
        <f t="shared" si="72"/>
        <v>259.63</v>
      </c>
      <c r="T215" s="24">
        <f t="shared" si="73"/>
        <v>9.74</v>
      </c>
      <c r="U215" s="27">
        <f t="shared" si="74"/>
        <v>104.57</v>
      </c>
      <c r="V215" s="27">
        <f t="shared" si="75"/>
        <v>0</v>
      </c>
      <c r="W215" s="27">
        <f t="shared" si="76"/>
        <v>89.5</v>
      </c>
      <c r="X215" s="24">
        <f t="shared" si="79"/>
        <v>463.44</v>
      </c>
      <c r="Y215" s="24">
        <f t="shared" si="77"/>
        <v>1571.609</v>
      </c>
      <c r="Z215" s="24"/>
      <c r="AD215" s="127"/>
    </row>
    <row r="216" s="9" customFormat="1" ht="20" customHeight="1" spans="1:30">
      <c r="A216" s="23">
        <f t="shared" si="64"/>
        <v>213</v>
      </c>
      <c r="B216" s="39" t="s">
        <v>143</v>
      </c>
      <c r="C216" s="25" t="s">
        <v>531</v>
      </c>
      <c r="D216" s="24" t="s">
        <v>532</v>
      </c>
      <c r="E216" s="24">
        <v>3245.4</v>
      </c>
      <c r="F216" s="24">
        <f>VLOOKUP(C216,'[1]9月'!$B:$Q,16,0)</f>
        <v>3245.4</v>
      </c>
      <c r="G216" s="24">
        <v>3245.4</v>
      </c>
      <c r="H216" s="27">
        <v>5228.42</v>
      </c>
      <c r="I216" s="27"/>
      <c r="J216" s="27">
        <v>1790</v>
      </c>
      <c r="K216" s="34">
        <f t="shared" si="65"/>
        <v>58.4172</v>
      </c>
      <c r="L216" s="35">
        <f t="shared" si="66"/>
        <v>519.264</v>
      </c>
      <c r="M216" s="24">
        <f t="shared" si="67"/>
        <v>22.7178</v>
      </c>
      <c r="N216" s="27">
        <f t="shared" si="68"/>
        <v>418.27</v>
      </c>
      <c r="O216" s="27">
        <f t="shared" si="69"/>
        <v>0</v>
      </c>
      <c r="P216" s="27">
        <f t="shared" si="70"/>
        <v>89.5</v>
      </c>
      <c r="Q216" s="27">
        <f t="shared" si="78"/>
        <v>1108.169</v>
      </c>
      <c r="R216" s="24">
        <f t="shared" si="71"/>
        <v>0</v>
      </c>
      <c r="S216" s="24">
        <f t="shared" si="72"/>
        <v>259.63</v>
      </c>
      <c r="T216" s="24">
        <f t="shared" si="73"/>
        <v>9.74</v>
      </c>
      <c r="U216" s="27">
        <f t="shared" si="74"/>
        <v>104.57</v>
      </c>
      <c r="V216" s="27">
        <f t="shared" si="75"/>
        <v>0</v>
      </c>
      <c r="W216" s="27">
        <f t="shared" si="76"/>
        <v>89.5</v>
      </c>
      <c r="X216" s="24">
        <f t="shared" si="79"/>
        <v>463.44</v>
      </c>
      <c r="Y216" s="24">
        <f t="shared" si="77"/>
        <v>1571.609</v>
      </c>
      <c r="Z216" s="24"/>
      <c r="AD216" s="127"/>
    </row>
    <row r="217" s="9" customFormat="1" ht="20" customHeight="1" spans="1:30">
      <c r="A217" s="23">
        <f t="shared" si="64"/>
        <v>214</v>
      </c>
      <c r="B217" s="39" t="s">
        <v>143</v>
      </c>
      <c r="C217" s="25" t="s">
        <v>533</v>
      </c>
      <c r="D217" s="24" t="s">
        <v>534</v>
      </c>
      <c r="E217" s="24">
        <v>3245.4</v>
      </c>
      <c r="F217" s="24">
        <f>VLOOKUP(C217,'[1]9月'!$B:$Q,16,0)</f>
        <v>3245.4</v>
      </c>
      <c r="G217" s="24">
        <v>3245.4</v>
      </c>
      <c r="H217" s="27">
        <v>5228.42</v>
      </c>
      <c r="I217" s="27"/>
      <c r="J217" s="27">
        <v>4180</v>
      </c>
      <c r="K217" s="34">
        <f t="shared" si="65"/>
        <v>58.4172</v>
      </c>
      <c r="L217" s="35">
        <f t="shared" si="66"/>
        <v>519.264</v>
      </c>
      <c r="M217" s="24">
        <f t="shared" si="67"/>
        <v>22.7178</v>
      </c>
      <c r="N217" s="27">
        <f t="shared" si="68"/>
        <v>418.27</v>
      </c>
      <c r="O217" s="27">
        <f t="shared" si="69"/>
        <v>0</v>
      </c>
      <c r="P217" s="27">
        <f t="shared" si="70"/>
        <v>209</v>
      </c>
      <c r="Q217" s="27">
        <f t="shared" si="78"/>
        <v>1227.669</v>
      </c>
      <c r="R217" s="24">
        <f t="shared" si="71"/>
        <v>0</v>
      </c>
      <c r="S217" s="24">
        <f t="shared" si="72"/>
        <v>259.63</v>
      </c>
      <c r="T217" s="24">
        <f t="shared" si="73"/>
        <v>9.74</v>
      </c>
      <c r="U217" s="27">
        <f t="shared" si="74"/>
        <v>104.57</v>
      </c>
      <c r="V217" s="27">
        <f t="shared" si="75"/>
        <v>0</v>
      </c>
      <c r="W217" s="27">
        <f t="shared" si="76"/>
        <v>209</v>
      </c>
      <c r="X217" s="24">
        <f t="shared" si="79"/>
        <v>582.94</v>
      </c>
      <c r="Y217" s="24">
        <f t="shared" si="77"/>
        <v>1810.609</v>
      </c>
      <c r="Z217" s="24"/>
      <c r="AD217" s="127"/>
    </row>
    <row r="218" s="9" customFormat="1" ht="20" customHeight="1" spans="1:30">
      <c r="A218" s="23">
        <f t="shared" si="64"/>
        <v>215</v>
      </c>
      <c r="B218" s="39" t="s">
        <v>143</v>
      </c>
      <c r="C218" s="25" t="s">
        <v>535</v>
      </c>
      <c r="D218" s="24" t="s">
        <v>536</v>
      </c>
      <c r="E218" s="24">
        <v>3245.4</v>
      </c>
      <c r="F218" s="24">
        <f>VLOOKUP(C218,'[1]9月'!$B:$Q,16,0)</f>
        <v>3245.4</v>
      </c>
      <c r="G218" s="24">
        <v>3245.4</v>
      </c>
      <c r="H218" s="27">
        <v>5228.42</v>
      </c>
      <c r="I218" s="27"/>
      <c r="J218" s="27">
        <v>4180</v>
      </c>
      <c r="K218" s="34">
        <f t="shared" si="65"/>
        <v>58.4172</v>
      </c>
      <c r="L218" s="35">
        <f t="shared" si="66"/>
        <v>519.264</v>
      </c>
      <c r="M218" s="24">
        <f t="shared" si="67"/>
        <v>22.7178</v>
      </c>
      <c r="N218" s="27">
        <f t="shared" si="68"/>
        <v>418.27</v>
      </c>
      <c r="O218" s="27">
        <f t="shared" si="69"/>
        <v>0</v>
      </c>
      <c r="P218" s="27">
        <f t="shared" si="70"/>
        <v>209</v>
      </c>
      <c r="Q218" s="27">
        <f t="shared" si="78"/>
        <v>1227.669</v>
      </c>
      <c r="R218" s="24">
        <f t="shared" si="71"/>
        <v>0</v>
      </c>
      <c r="S218" s="24">
        <f t="shared" si="72"/>
        <v>259.63</v>
      </c>
      <c r="T218" s="24">
        <f t="shared" si="73"/>
        <v>9.74</v>
      </c>
      <c r="U218" s="27">
        <f t="shared" si="74"/>
        <v>104.57</v>
      </c>
      <c r="V218" s="27">
        <f t="shared" si="75"/>
        <v>0</v>
      </c>
      <c r="W218" s="27">
        <f t="shared" si="76"/>
        <v>209</v>
      </c>
      <c r="X218" s="24">
        <f t="shared" si="79"/>
        <v>582.94</v>
      </c>
      <c r="Y218" s="24">
        <f t="shared" si="77"/>
        <v>1810.609</v>
      </c>
      <c r="Z218" s="24"/>
      <c r="AD218" s="127"/>
    </row>
    <row r="219" s="9" customFormat="1" ht="20" customHeight="1" spans="1:30">
      <c r="A219" s="23">
        <f t="shared" si="64"/>
        <v>216</v>
      </c>
      <c r="B219" s="39" t="s">
        <v>143</v>
      </c>
      <c r="C219" s="25" t="s">
        <v>537</v>
      </c>
      <c r="D219" s="24" t="s">
        <v>538</v>
      </c>
      <c r="E219" s="24">
        <v>3245.4</v>
      </c>
      <c r="F219" s="24">
        <f>VLOOKUP(C219,'[1]9月'!$B:$Q,16,0)</f>
        <v>3245.4</v>
      </c>
      <c r="G219" s="24">
        <v>3245.4</v>
      </c>
      <c r="H219" s="27">
        <v>5228.42</v>
      </c>
      <c r="I219" s="27"/>
      <c r="J219" s="27">
        <v>4180</v>
      </c>
      <c r="K219" s="34">
        <f t="shared" si="65"/>
        <v>58.4172</v>
      </c>
      <c r="L219" s="35">
        <f t="shared" si="66"/>
        <v>519.264</v>
      </c>
      <c r="M219" s="24">
        <f t="shared" si="67"/>
        <v>22.7178</v>
      </c>
      <c r="N219" s="27">
        <f t="shared" si="68"/>
        <v>418.27</v>
      </c>
      <c r="O219" s="27">
        <f t="shared" si="69"/>
        <v>0</v>
      </c>
      <c r="P219" s="27">
        <f t="shared" si="70"/>
        <v>209</v>
      </c>
      <c r="Q219" s="27">
        <f t="shared" si="78"/>
        <v>1227.669</v>
      </c>
      <c r="R219" s="24">
        <f t="shared" si="71"/>
        <v>0</v>
      </c>
      <c r="S219" s="24">
        <f t="shared" si="72"/>
        <v>259.63</v>
      </c>
      <c r="T219" s="24">
        <f t="shared" si="73"/>
        <v>9.74</v>
      </c>
      <c r="U219" s="27">
        <f t="shared" si="74"/>
        <v>104.57</v>
      </c>
      <c r="V219" s="27">
        <f t="shared" si="75"/>
        <v>0</v>
      </c>
      <c r="W219" s="27">
        <f t="shared" si="76"/>
        <v>209</v>
      </c>
      <c r="X219" s="24">
        <f t="shared" si="79"/>
        <v>582.94</v>
      </c>
      <c r="Y219" s="24">
        <f t="shared" si="77"/>
        <v>1810.609</v>
      </c>
      <c r="Z219" s="24"/>
      <c r="AD219" s="127"/>
    </row>
    <row r="220" s="9" customFormat="1" ht="20" customHeight="1" spans="1:30">
      <c r="A220" s="23">
        <f t="shared" si="64"/>
        <v>217</v>
      </c>
      <c r="B220" s="39" t="s">
        <v>146</v>
      </c>
      <c r="C220" s="25" t="s">
        <v>539</v>
      </c>
      <c r="D220" s="24" t="s">
        <v>540</v>
      </c>
      <c r="E220" s="24">
        <v>3245.4</v>
      </c>
      <c r="F220" s="24">
        <f>VLOOKUP(C220,'[1]9月'!$B:$Q,16,0)</f>
        <v>3245.4</v>
      </c>
      <c r="G220" s="24">
        <v>3245.4</v>
      </c>
      <c r="H220" s="27">
        <v>5228.42</v>
      </c>
      <c r="I220" s="27"/>
      <c r="J220" s="27">
        <v>4180</v>
      </c>
      <c r="K220" s="34">
        <f t="shared" si="65"/>
        <v>58.4172</v>
      </c>
      <c r="L220" s="35">
        <f t="shared" si="66"/>
        <v>519.264</v>
      </c>
      <c r="M220" s="24">
        <f t="shared" si="67"/>
        <v>22.7178</v>
      </c>
      <c r="N220" s="27">
        <f t="shared" si="68"/>
        <v>418.27</v>
      </c>
      <c r="O220" s="27">
        <f t="shared" si="69"/>
        <v>0</v>
      </c>
      <c r="P220" s="27">
        <f t="shared" si="70"/>
        <v>209</v>
      </c>
      <c r="Q220" s="27">
        <f t="shared" si="78"/>
        <v>1227.669</v>
      </c>
      <c r="R220" s="24">
        <f t="shared" si="71"/>
        <v>0</v>
      </c>
      <c r="S220" s="24">
        <f t="shared" si="72"/>
        <v>259.63</v>
      </c>
      <c r="T220" s="24">
        <f t="shared" si="73"/>
        <v>9.74</v>
      </c>
      <c r="U220" s="27">
        <f t="shared" si="74"/>
        <v>104.57</v>
      </c>
      <c r="V220" s="27">
        <f t="shared" si="75"/>
        <v>0</v>
      </c>
      <c r="W220" s="27">
        <f t="shared" si="76"/>
        <v>209</v>
      </c>
      <c r="X220" s="24">
        <f t="shared" si="79"/>
        <v>582.94</v>
      </c>
      <c r="Y220" s="24">
        <f t="shared" si="77"/>
        <v>1810.609</v>
      </c>
      <c r="Z220" s="24"/>
      <c r="AD220" s="127"/>
    </row>
    <row r="221" s="9" customFormat="1" ht="20" customHeight="1" spans="1:30">
      <c r="A221" s="23">
        <f t="shared" si="64"/>
        <v>218</v>
      </c>
      <c r="B221" s="39" t="s">
        <v>143</v>
      </c>
      <c r="C221" s="25" t="s">
        <v>541</v>
      </c>
      <c r="D221" s="24" t="s">
        <v>542</v>
      </c>
      <c r="E221" s="24">
        <v>3245.4</v>
      </c>
      <c r="F221" s="24">
        <f>VLOOKUP(C221,'[1]9月'!$B:$Q,16,0)</f>
        <v>3245.4</v>
      </c>
      <c r="G221" s="24">
        <v>3245.4</v>
      </c>
      <c r="H221" s="27">
        <v>5228.42</v>
      </c>
      <c r="I221" s="27"/>
      <c r="J221" s="27">
        <v>4180</v>
      </c>
      <c r="K221" s="34">
        <f t="shared" si="65"/>
        <v>58.4172</v>
      </c>
      <c r="L221" s="35">
        <f t="shared" si="66"/>
        <v>519.264</v>
      </c>
      <c r="M221" s="24">
        <f t="shared" si="67"/>
        <v>22.7178</v>
      </c>
      <c r="N221" s="27">
        <f t="shared" si="68"/>
        <v>418.27</v>
      </c>
      <c r="O221" s="27">
        <f t="shared" si="69"/>
        <v>0</v>
      </c>
      <c r="P221" s="27">
        <f t="shared" si="70"/>
        <v>209</v>
      </c>
      <c r="Q221" s="27">
        <f t="shared" si="78"/>
        <v>1227.669</v>
      </c>
      <c r="R221" s="24">
        <f t="shared" si="71"/>
        <v>0</v>
      </c>
      <c r="S221" s="24">
        <f t="shared" si="72"/>
        <v>259.63</v>
      </c>
      <c r="T221" s="24">
        <f t="shared" si="73"/>
        <v>9.74</v>
      </c>
      <c r="U221" s="27">
        <f t="shared" si="74"/>
        <v>104.57</v>
      </c>
      <c r="V221" s="27">
        <f t="shared" si="75"/>
        <v>0</v>
      </c>
      <c r="W221" s="27">
        <f t="shared" si="76"/>
        <v>209</v>
      </c>
      <c r="X221" s="24">
        <f t="shared" si="79"/>
        <v>582.94</v>
      </c>
      <c r="Y221" s="24">
        <f t="shared" si="77"/>
        <v>1810.609</v>
      </c>
      <c r="Z221" s="24"/>
      <c r="AD221" s="127"/>
    </row>
    <row r="222" s="9" customFormat="1" ht="20" customHeight="1" spans="1:30">
      <c r="A222" s="23">
        <f t="shared" si="64"/>
        <v>219</v>
      </c>
      <c r="B222" s="39" t="s">
        <v>143</v>
      </c>
      <c r="C222" s="25" t="s">
        <v>543</v>
      </c>
      <c r="D222" s="24" t="s">
        <v>544</v>
      </c>
      <c r="E222" s="24">
        <v>3245.4</v>
      </c>
      <c r="F222" s="24">
        <f>VLOOKUP(C222,'[1]9月'!$B:$Q,16,0)</f>
        <v>3245.4</v>
      </c>
      <c r="G222" s="24">
        <v>3245.4</v>
      </c>
      <c r="H222" s="27">
        <v>5228.42</v>
      </c>
      <c r="I222" s="27"/>
      <c r="J222" s="27">
        <v>4180</v>
      </c>
      <c r="K222" s="34">
        <f t="shared" si="65"/>
        <v>58.4172</v>
      </c>
      <c r="L222" s="35">
        <f t="shared" si="66"/>
        <v>519.264</v>
      </c>
      <c r="M222" s="24">
        <f t="shared" si="67"/>
        <v>22.7178</v>
      </c>
      <c r="N222" s="27">
        <f t="shared" si="68"/>
        <v>418.27</v>
      </c>
      <c r="O222" s="27">
        <f t="shared" si="69"/>
        <v>0</v>
      </c>
      <c r="P222" s="27">
        <f t="shared" si="70"/>
        <v>209</v>
      </c>
      <c r="Q222" s="27">
        <f t="shared" si="78"/>
        <v>1227.669</v>
      </c>
      <c r="R222" s="24">
        <f t="shared" si="71"/>
        <v>0</v>
      </c>
      <c r="S222" s="24">
        <f t="shared" si="72"/>
        <v>259.63</v>
      </c>
      <c r="T222" s="24">
        <f t="shared" si="73"/>
        <v>9.74</v>
      </c>
      <c r="U222" s="27">
        <f t="shared" si="74"/>
        <v>104.57</v>
      </c>
      <c r="V222" s="27">
        <f t="shared" si="75"/>
        <v>0</v>
      </c>
      <c r="W222" s="27">
        <f t="shared" si="76"/>
        <v>209</v>
      </c>
      <c r="X222" s="24">
        <f t="shared" si="79"/>
        <v>582.94</v>
      </c>
      <c r="Y222" s="24">
        <f t="shared" si="77"/>
        <v>1810.609</v>
      </c>
      <c r="Z222" s="24"/>
      <c r="AD222" s="127"/>
    </row>
    <row r="223" s="9" customFormat="1" ht="20" customHeight="1" spans="1:30">
      <c r="A223" s="23">
        <f t="shared" si="64"/>
        <v>220</v>
      </c>
      <c r="B223" s="39" t="s">
        <v>143</v>
      </c>
      <c r="C223" s="25" t="s">
        <v>545</v>
      </c>
      <c r="D223" s="24" t="s">
        <v>546</v>
      </c>
      <c r="E223" s="24">
        <v>3245.4</v>
      </c>
      <c r="F223" s="24">
        <f>VLOOKUP(C223,'[1]9月'!$B:$Q,16,0)</f>
        <v>3245.4</v>
      </c>
      <c r="G223" s="24">
        <v>3245.4</v>
      </c>
      <c r="H223" s="27">
        <v>5228.42</v>
      </c>
      <c r="I223" s="27"/>
      <c r="J223" s="27">
        <v>1790</v>
      </c>
      <c r="K223" s="34">
        <f t="shared" si="65"/>
        <v>58.4172</v>
      </c>
      <c r="L223" s="35">
        <f t="shared" si="66"/>
        <v>519.264</v>
      </c>
      <c r="M223" s="24">
        <f t="shared" si="67"/>
        <v>22.7178</v>
      </c>
      <c r="N223" s="27">
        <f t="shared" si="68"/>
        <v>418.27</v>
      </c>
      <c r="O223" s="27">
        <f t="shared" si="69"/>
        <v>0</v>
      </c>
      <c r="P223" s="27">
        <f t="shared" si="70"/>
        <v>89.5</v>
      </c>
      <c r="Q223" s="27">
        <f t="shared" si="78"/>
        <v>1108.169</v>
      </c>
      <c r="R223" s="24">
        <f t="shared" si="71"/>
        <v>0</v>
      </c>
      <c r="S223" s="24">
        <f t="shared" si="72"/>
        <v>259.63</v>
      </c>
      <c r="T223" s="24">
        <f t="shared" si="73"/>
        <v>9.74</v>
      </c>
      <c r="U223" s="27">
        <f t="shared" si="74"/>
        <v>104.57</v>
      </c>
      <c r="V223" s="27">
        <f t="shared" si="75"/>
        <v>0</v>
      </c>
      <c r="W223" s="27">
        <f t="shared" si="76"/>
        <v>89.5</v>
      </c>
      <c r="X223" s="24">
        <f t="shared" si="79"/>
        <v>463.44</v>
      </c>
      <c r="Y223" s="24">
        <f t="shared" si="77"/>
        <v>1571.609</v>
      </c>
      <c r="Z223" s="24"/>
      <c r="AD223" s="127"/>
    </row>
    <row r="224" s="9" customFormat="1" ht="20" customHeight="1" spans="1:30">
      <c r="A224" s="23">
        <f t="shared" si="64"/>
        <v>221</v>
      </c>
      <c r="B224" s="39" t="s">
        <v>143</v>
      </c>
      <c r="C224" s="25" t="s">
        <v>547</v>
      </c>
      <c r="D224" s="24" t="s">
        <v>548</v>
      </c>
      <c r="E224" s="24">
        <v>3245.4</v>
      </c>
      <c r="F224" s="24">
        <f>VLOOKUP(C224,'[1]9月'!$B:$Q,16,0)</f>
        <v>3245.4</v>
      </c>
      <c r="G224" s="24">
        <v>3245.4</v>
      </c>
      <c r="H224" s="27">
        <v>5228.42</v>
      </c>
      <c r="I224" s="27"/>
      <c r="J224" s="27">
        <v>1790</v>
      </c>
      <c r="K224" s="34">
        <f t="shared" si="65"/>
        <v>58.4172</v>
      </c>
      <c r="L224" s="35">
        <f t="shared" si="66"/>
        <v>519.264</v>
      </c>
      <c r="M224" s="24">
        <f t="shared" si="67"/>
        <v>22.7178</v>
      </c>
      <c r="N224" s="27">
        <f t="shared" si="68"/>
        <v>418.27</v>
      </c>
      <c r="O224" s="27">
        <f t="shared" si="69"/>
        <v>0</v>
      </c>
      <c r="P224" s="27">
        <f t="shared" si="70"/>
        <v>89.5</v>
      </c>
      <c r="Q224" s="27">
        <f t="shared" si="78"/>
        <v>1108.169</v>
      </c>
      <c r="R224" s="24">
        <f t="shared" si="71"/>
        <v>0</v>
      </c>
      <c r="S224" s="24">
        <f t="shared" si="72"/>
        <v>259.63</v>
      </c>
      <c r="T224" s="24">
        <f t="shared" si="73"/>
        <v>9.74</v>
      </c>
      <c r="U224" s="27">
        <f t="shared" si="74"/>
        <v>104.57</v>
      </c>
      <c r="V224" s="27">
        <f t="shared" si="75"/>
        <v>0</v>
      </c>
      <c r="W224" s="27">
        <f t="shared" si="76"/>
        <v>89.5</v>
      </c>
      <c r="X224" s="24">
        <f t="shared" si="79"/>
        <v>463.44</v>
      </c>
      <c r="Y224" s="24">
        <f t="shared" si="77"/>
        <v>1571.609</v>
      </c>
      <c r="Z224" s="24"/>
      <c r="AD224" s="127"/>
    </row>
    <row r="225" s="9" customFormat="1" ht="20" customHeight="1" spans="1:30">
      <c r="A225" s="23">
        <f t="shared" si="64"/>
        <v>222</v>
      </c>
      <c r="B225" s="39" t="s">
        <v>143</v>
      </c>
      <c r="C225" s="25" t="s">
        <v>549</v>
      </c>
      <c r="D225" s="266" t="s">
        <v>550</v>
      </c>
      <c r="E225" s="24">
        <v>3245.4</v>
      </c>
      <c r="F225" s="24">
        <f>VLOOKUP(C225,'[1]9月'!$B:$Q,16,0)</f>
        <v>3245.4</v>
      </c>
      <c r="G225" s="24">
        <v>3245.4</v>
      </c>
      <c r="H225" s="27">
        <v>5228.42</v>
      </c>
      <c r="I225" s="27"/>
      <c r="J225" s="27">
        <v>1790</v>
      </c>
      <c r="K225" s="34">
        <f t="shared" si="65"/>
        <v>58.4172</v>
      </c>
      <c r="L225" s="35">
        <f t="shared" si="66"/>
        <v>519.264</v>
      </c>
      <c r="M225" s="24">
        <f t="shared" si="67"/>
        <v>22.7178</v>
      </c>
      <c r="N225" s="27">
        <f t="shared" si="68"/>
        <v>418.27</v>
      </c>
      <c r="O225" s="27">
        <f t="shared" si="69"/>
        <v>0</v>
      </c>
      <c r="P225" s="27">
        <f t="shared" si="70"/>
        <v>89.5</v>
      </c>
      <c r="Q225" s="27">
        <f t="shared" si="78"/>
        <v>1108.169</v>
      </c>
      <c r="R225" s="24">
        <f t="shared" si="71"/>
        <v>0</v>
      </c>
      <c r="S225" s="24">
        <f t="shared" si="72"/>
        <v>259.63</v>
      </c>
      <c r="T225" s="24">
        <f t="shared" si="73"/>
        <v>9.74</v>
      </c>
      <c r="U225" s="27">
        <f t="shared" si="74"/>
        <v>104.57</v>
      </c>
      <c r="V225" s="27">
        <f t="shared" si="75"/>
        <v>0</v>
      </c>
      <c r="W225" s="27">
        <f t="shared" si="76"/>
        <v>89.5</v>
      </c>
      <c r="X225" s="24">
        <f t="shared" si="79"/>
        <v>463.44</v>
      </c>
      <c r="Y225" s="24">
        <f t="shared" si="77"/>
        <v>1571.609</v>
      </c>
      <c r="Z225" s="24"/>
      <c r="AD225" s="127"/>
    </row>
    <row r="226" s="9" customFormat="1" ht="20" customHeight="1" spans="1:30">
      <c r="A226" s="23">
        <f t="shared" si="64"/>
        <v>223</v>
      </c>
      <c r="B226" s="39" t="s">
        <v>143</v>
      </c>
      <c r="C226" s="25" t="s">
        <v>551</v>
      </c>
      <c r="D226" s="24" t="s">
        <v>552</v>
      </c>
      <c r="E226" s="24">
        <v>3245.4</v>
      </c>
      <c r="F226" s="24">
        <f>VLOOKUP(C226,'[1]9月'!$B:$Q,16,0)</f>
        <v>3245.4</v>
      </c>
      <c r="G226" s="24">
        <v>3245.4</v>
      </c>
      <c r="H226" s="27">
        <v>5228.42</v>
      </c>
      <c r="I226" s="27"/>
      <c r="J226" s="27">
        <v>1790</v>
      </c>
      <c r="K226" s="34">
        <f t="shared" si="65"/>
        <v>58.4172</v>
      </c>
      <c r="L226" s="35">
        <f t="shared" si="66"/>
        <v>519.264</v>
      </c>
      <c r="M226" s="24">
        <f t="shared" si="67"/>
        <v>22.7178</v>
      </c>
      <c r="N226" s="27">
        <f t="shared" si="68"/>
        <v>418.27</v>
      </c>
      <c r="O226" s="27">
        <f t="shared" si="69"/>
        <v>0</v>
      </c>
      <c r="P226" s="27">
        <f t="shared" si="70"/>
        <v>89.5</v>
      </c>
      <c r="Q226" s="27">
        <f t="shared" si="78"/>
        <v>1108.169</v>
      </c>
      <c r="R226" s="24">
        <f t="shared" si="71"/>
        <v>0</v>
      </c>
      <c r="S226" s="24">
        <f t="shared" si="72"/>
        <v>259.63</v>
      </c>
      <c r="T226" s="24">
        <f t="shared" si="73"/>
        <v>9.74</v>
      </c>
      <c r="U226" s="27">
        <f t="shared" si="74"/>
        <v>104.57</v>
      </c>
      <c r="V226" s="27">
        <f t="shared" si="75"/>
        <v>0</v>
      </c>
      <c r="W226" s="27">
        <f t="shared" si="76"/>
        <v>89.5</v>
      </c>
      <c r="X226" s="24">
        <f t="shared" si="79"/>
        <v>463.44</v>
      </c>
      <c r="Y226" s="24">
        <f t="shared" si="77"/>
        <v>1571.609</v>
      </c>
      <c r="Z226" s="24"/>
      <c r="AD226" s="127"/>
    </row>
    <row r="227" s="9" customFormat="1" ht="20" customHeight="1" spans="1:30">
      <c r="A227" s="23">
        <f t="shared" si="64"/>
        <v>224</v>
      </c>
      <c r="B227" s="39" t="s">
        <v>143</v>
      </c>
      <c r="C227" s="25" t="s">
        <v>553</v>
      </c>
      <c r="D227" s="24" t="s">
        <v>554</v>
      </c>
      <c r="E227" s="24">
        <v>3245.4</v>
      </c>
      <c r="F227" s="24">
        <f>VLOOKUP(C227,'[1]9月'!$B:$Q,16,0)</f>
        <v>3245.4</v>
      </c>
      <c r="G227" s="24">
        <v>3245.4</v>
      </c>
      <c r="H227" s="27">
        <v>5228.42</v>
      </c>
      <c r="I227" s="27"/>
      <c r="J227" s="27">
        <v>1790</v>
      </c>
      <c r="K227" s="34">
        <f t="shared" si="65"/>
        <v>58.4172</v>
      </c>
      <c r="L227" s="35">
        <f t="shared" si="66"/>
        <v>519.264</v>
      </c>
      <c r="M227" s="24">
        <f t="shared" si="67"/>
        <v>22.7178</v>
      </c>
      <c r="N227" s="27">
        <f t="shared" si="68"/>
        <v>418.27</v>
      </c>
      <c r="O227" s="27">
        <f t="shared" si="69"/>
        <v>0</v>
      </c>
      <c r="P227" s="27">
        <f t="shared" si="70"/>
        <v>89.5</v>
      </c>
      <c r="Q227" s="27">
        <f t="shared" si="78"/>
        <v>1108.169</v>
      </c>
      <c r="R227" s="24">
        <f t="shared" si="71"/>
        <v>0</v>
      </c>
      <c r="S227" s="24">
        <f t="shared" si="72"/>
        <v>259.63</v>
      </c>
      <c r="T227" s="24">
        <f t="shared" si="73"/>
        <v>9.74</v>
      </c>
      <c r="U227" s="27">
        <f t="shared" si="74"/>
        <v>104.57</v>
      </c>
      <c r="V227" s="27">
        <f t="shared" si="75"/>
        <v>0</v>
      </c>
      <c r="W227" s="27">
        <f t="shared" si="76"/>
        <v>89.5</v>
      </c>
      <c r="X227" s="24">
        <f t="shared" si="79"/>
        <v>463.44</v>
      </c>
      <c r="Y227" s="24">
        <f t="shared" si="77"/>
        <v>1571.609</v>
      </c>
      <c r="Z227" s="24"/>
      <c r="AD227" s="127"/>
    </row>
    <row r="228" s="9" customFormat="1" ht="20" customHeight="1" spans="1:30">
      <c r="A228" s="23">
        <f t="shared" si="64"/>
        <v>225</v>
      </c>
      <c r="B228" s="39" t="s">
        <v>143</v>
      </c>
      <c r="C228" s="25" t="s">
        <v>555</v>
      </c>
      <c r="D228" s="24" t="s">
        <v>556</v>
      </c>
      <c r="E228" s="24">
        <v>3245.4</v>
      </c>
      <c r="F228" s="24">
        <f>VLOOKUP(C228,'[1]9月'!$B:$Q,16,0)</f>
        <v>3245.4</v>
      </c>
      <c r="G228" s="24">
        <v>3245.4</v>
      </c>
      <c r="H228" s="27">
        <v>5228.42</v>
      </c>
      <c r="I228" s="27"/>
      <c r="J228" s="27">
        <v>1790</v>
      </c>
      <c r="K228" s="34">
        <f t="shared" si="65"/>
        <v>58.4172</v>
      </c>
      <c r="L228" s="35">
        <f t="shared" si="66"/>
        <v>519.264</v>
      </c>
      <c r="M228" s="24">
        <f t="shared" si="67"/>
        <v>22.7178</v>
      </c>
      <c r="N228" s="27">
        <f t="shared" si="68"/>
        <v>418.27</v>
      </c>
      <c r="O228" s="27">
        <f t="shared" si="69"/>
        <v>0</v>
      </c>
      <c r="P228" s="27">
        <f t="shared" si="70"/>
        <v>89.5</v>
      </c>
      <c r="Q228" s="27">
        <f t="shared" si="78"/>
        <v>1108.169</v>
      </c>
      <c r="R228" s="24">
        <f t="shared" si="71"/>
        <v>0</v>
      </c>
      <c r="S228" s="24">
        <f t="shared" si="72"/>
        <v>259.63</v>
      </c>
      <c r="T228" s="24">
        <f t="shared" si="73"/>
        <v>9.74</v>
      </c>
      <c r="U228" s="27">
        <f t="shared" si="74"/>
        <v>104.57</v>
      </c>
      <c r="V228" s="27">
        <f t="shared" si="75"/>
        <v>0</v>
      </c>
      <c r="W228" s="27">
        <f t="shared" si="76"/>
        <v>89.5</v>
      </c>
      <c r="X228" s="24">
        <f t="shared" si="79"/>
        <v>463.44</v>
      </c>
      <c r="Y228" s="24">
        <f t="shared" si="77"/>
        <v>1571.609</v>
      </c>
      <c r="Z228" s="24"/>
      <c r="AD228" s="127"/>
    </row>
    <row r="229" s="9" customFormat="1" ht="20" customHeight="1" spans="1:30">
      <c r="A229" s="23">
        <f t="shared" si="64"/>
        <v>226</v>
      </c>
      <c r="B229" s="39" t="s">
        <v>143</v>
      </c>
      <c r="C229" s="25" t="s">
        <v>557</v>
      </c>
      <c r="D229" s="53" t="s">
        <v>558</v>
      </c>
      <c r="E229" s="24">
        <v>3245.4</v>
      </c>
      <c r="F229" s="24">
        <f>VLOOKUP(C229,'[1]9月'!$B:$Q,16,0)</f>
        <v>3245.4</v>
      </c>
      <c r="G229" s="24">
        <v>3245.4</v>
      </c>
      <c r="H229" s="27">
        <v>5228.42</v>
      </c>
      <c r="I229" s="27"/>
      <c r="J229" s="27">
        <v>1790</v>
      </c>
      <c r="K229" s="34">
        <f t="shared" si="65"/>
        <v>58.4172</v>
      </c>
      <c r="L229" s="35">
        <f t="shared" si="66"/>
        <v>519.264</v>
      </c>
      <c r="M229" s="24">
        <f t="shared" si="67"/>
        <v>22.7178</v>
      </c>
      <c r="N229" s="27">
        <f t="shared" si="68"/>
        <v>418.27</v>
      </c>
      <c r="O229" s="27">
        <f t="shared" si="69"/>
        <v>0</v>
      </c>
      <c r="P229" s="27">
        <f t="shared" si="70"/>
        <v>89.5</v>
      </c>
      <c r="Q229" s="27">
        <f t="shared" si="78"/>
        <v>1108.169</v>
      </c>
      <c r="R229" s="24">
        <f t="shared" si="71"/>
        <v>0</v>
      </c>
      <c r="S229" s="24">
        <f t="shared" si="72"/>
        <v>259.63</v>
      </c>
      <c r="T229" s="24">
        <f t="shared" si="73"/>
        <v>9.74</v>
      </c>
      <c r="U229" s="27">
        <f t="shared" si="74"/>
        <v>104.57</v>
      </c>
      <c r="V229" s="27">
        <f t="shared" si="75"/>
        <v>0</v>
      </c>
      <c r="W229" s="27">
        <f t="shared" si="76"/>
        <v>89.5</v>
      </c>
      <c r="X229" s="24">
        <f t="shared" si="79"/>
        <v>463.44</v>
      </c>
      <c r="Y229" s="24">
        <f t="shared" si="77"/>
        <v>1571.609</v>
      </c>
      <c r="Z229" s="24"/>
      <c r="AD229" s="127"/>
    </row>
    <row r="230" s="9" customFormat="1" ht="20" customHeight="1" spans="1:30">
      <c r="A230" s="23">
        <f t="shared" si="64"/>
        <v>227</v>
      </c>
      <c r="B230" s="39" t="s">
        <v>143</v>
      </c>
      <c r="C230" s="25" t="s">
        <v>559</v>
      </c>
      <c r="D230" s="270" t="s">
        <v>560</v>
      </c>
      <c r="E230" s="24">
        <v>3245.4</v>
      </c>
      <c r="F230" s="24">
        <f>VLOOKUP(C230,'[1]9月'!$B:$Q,16,0)</f>
        <v>3245.4</v>
      </c>
      <c r="G230" s="24">
        <v>3245.4</v>
      </c>
      <c r="H230" s="27">
        <v>5228.42</v>
      </c>
      <c r="I230" s="27"/>
      <c r="J230" s="27">
        <v>1790</v>
      </c>
      <c r="K230" s="34">
        <f t="shared" si="65"/>
        <v>58.4172</v>
      </c>
      <c r="L230" s="35">
        <f t="shared" si="66"/>
        <v>519.264</v>
      </c>
      <c r="M230" s="24">
        <f t="shared" si="67"/>
        <v>22.7178</v>
      </c>
      <c r="N230" s="27">
        <f t="shared" si="68"/>
        <v>418.27</v>
      </c>
      <c r="O230" s="27">
        <f t="shared" si="69"/>
        <v>0</v>
      </c>
      <c r="P230" s="27">
        <f t="shared" si="70"/>
        <v>89.5</v>
      </c>
      <c r="Q230" s="27">
        <f t="shared" si="78"/>
        <v>1108.169</v>
      </c>
      <c r="R230" s="24">
        <f t="shared" si="71"/>
        <v>0</v>
      </c>
      <c r="S230" s="24">
        <f t="shared" si="72"/>
        <v>259.63</v>
      </c>
      <c r="T230" s="24">
        <f t="shared" si="73"/>
        <v>9.74</v>
      </c>
      <c r="U230" s="27">
        <f t="shared" si="74"/>
        <v>104.57</v>
      </c>
      <c r="V230" s="27">
        <f t="shared" si="75"/>
        <v>0</v>
      </c>
      <c r="W230" s="27">
        <f t="shared" si="76"/>
        <v>89.5</v>
      </c>
      <c r="X230" s="24">
        <f t="shared" si="79"/>
        <v>463.44</v>
      </c>
      <c r="Y230" s="24">
        <f t="shared" si="77"/>
        <v>1571.609</v>
      </c>
      <c r="Z230" s="24"/>
      <c r="AD230" s="127"/>
    </row>
    <row r="231" s="9" customFormat="1" ht="20" customHeight="1" spans="1:30">
      <c r="A231" s="23">
        <f t="shared" si="64"/>
        <v>228</v>
      </c>
      <c r="B231" s="39" t="s">
        <v>143</v>
      </c>
      <c r="C231" s="29" t="s">
        <v>563</v>
      </c>
      <c r="D231" s="30" t="s">
        <v>564</v>
      </c>
      <c r="E231" s="24">
        <v>3245.4</v>
      </c>
      <c r="F231" s="24">
        <f>VLOOKUP(C231,'[1]9月'!$B:$Q,16,0)</f>
        <v>3245.4</v>
      </c>
      <c r="G231" s="24">
        <v>3245.4</v>
      </c>
      <c r="H231" s="27">
        <v>5228.42</v>
      </c>
      <c r="I231" s="27"/>
      <c r="J231" s="27">
        <v>0</v>
      </c>
      <c r="K231" s="34">
        <f t="shared" si="65"/>
        <v>58.4172</v>
      </c>
      <c r="L231" s="35">
        <f t="shared" si="66"/>
        <v>519.264</v>
      </c>
      <c r="M231" s="24">
        <f t="shared" si="67"/>
        <v>22.7178</v>
      </c>
      <c r="N231" s="27">
        <f t="shared" si="68"/>
        <v>418.27</v>
      </c>
      <c r="O231" s="27">
        <f t="shared" si="69"/>
        <v>0</v>
      </c>
      <c r="P231" s="27">
        <f t="shared" si="70"/>
        <v>0</v>
      </c>
      <c r="Q231" s="27">
        <f t="shared" si="78"/>
        <v>1018.669</v>
      </c>
      <c r="R231" s="24">
        <f t="shared" si="71"/>
        <v>0</v>
      </c>
      <c r="S231" s="24">
        <f t="shared" si="72"/>
        <v>259.63</v>
      </c>
      <c r="T231" s="24">
        <f t="shared" si="73"/>
        <v>9.74</v>
      </c>
      <c r="U231" s="27">
        <f t="shared" si="74"/>
        <v>104.57</v>
      </c>
      <c r="V231" s="27">
        <f t="shared" si="75"/>
        <v>0</v>
      </c>
      <c r="W231" s="27">
        <f t="shared" si="76"/>
        <v>0</v>
      </c>
      <c r="X231" s="24">
        <f t="shared" si="79"/>
        <v>373.94</v>
      </c>
      <c r="Y231" s="24">
        <f t="shared" si="77"/>
        <v>1392.609</v>
      </c>
      <c r="Z231" s="24"/>
      <c r="AD231" s="127"/>
    </row>
    <row r="232" s="9" customFormat="1" ht="20" customHeight="1" spans="1:30">
      <c r="A232" s="23">
        <f t="shared" si="64"/>
        <v>229</v>
      </c>
      <c r="B232" s="39" t="s">
        <v>143</v>
      </c>
      <c r="C232" s="29" t="s">
        <v>565</v>
      </c>
      <c r="D232" s="30" t="s">
        <v>566</v>
      </c>
      <c r="E232" s="24">
        <v>3245.4</v>
      </c>
      <c r="F232" s="24">
        <f>VLOOKUP(C232,'[1]9月'!$B:$Q,16,0)</f>
        <v>3245.4</v>
      </c>
      <c r="G232" s="24">
        <v>3245.4</v>
      </c>
      <c r="H232" s="27">
        <v>5228.42</v>
      </c>
      <c r="I232" s="27"/>
      <c r="J232" s="27">
        <v>1790</v>
      </c>
      <c r="K232" s="34">
        <f t="shared" si="65"/>
        <v>58.4172</v>
      </c>
      <c r="L232" s="35">
        <f t="shared" si="66"/>
        <v>519.264</v>
      </c>
      <c r="M232" s="24">
        <f t="shared" si="67"/>
        <v>22.7178</v>
      </c>
      <c r="N232" s="27">
        <f t="shared" si="68"/>
        <v>418.27</v>
      </c>
      <c r="O232" s="27">
        <f t="shared" si="69"/>
        <v>0</v>
      </c>
      <c r="P232" s="27">
        <f t="shared" si="70"/>
        <v>89.5</v>
      </c>
      <c r="Q232" s="27">
        <f t="shared" si="78"/>
        <v>1108.169</v>
      </c>
      <c r="R232" s="24">
        <f t="shared" si="71"/>
        <v>0</v>
      </c>
      <c r="S232" s="24">
        <f t="shared" si="72"/>
        <v>259.63</v>
      </c>
      <c r="T232" s="24">
        <f t="shared" si="73"/>
        <v>9.74</v>
      </c>
      <c r="U232" s="27">
        <f t="shared" si="74"/>
        <v>104.57</v>
      </c>
      <c r="V232" s="27">
        <f t="shared" si="75"/>
        <v>0</v>
      </c>
      <c r="W232" s="27">
        <f t="shared" si="76"/>
        <v>89.5</v>
      </c>
      <c r="X232" s="24">
        <f t="shared" si="79"/>
        <v>463.44</v>
      </c>
      <c r="Y232" s="24">
        <f t="shared" si="77"/>
        <v>1571.609</v>
      </c>
      <c r="Z232" s="24"/>
      <c r="AD232" s="127"/>
    </row>
    <row r="233" s="9" customFormat="1" ht="20" customHeight="1" spans="1:30">
      <c r="A233" s="23">
        <f t="shared" si="64"/>
        <v>230</v>
      </c>
      <c r="B233" s="39" t="s">
        <v>143</v>
      </c>
      <c r="C233" s="29" t="s">
        <v>567</v>
      </c>
      <c r="D233" s="30" t="s">
        <v>568</v>
      </c>
      <c r="E233" s="24">
        <v>3245.4</v>
      </c>
      <c r="F233" s="24">
        <f>VLOOKUP(C233,'[1]9月'!$B:$Q,16,0)</f>
        <v>3245.4</v>
      </c>
      <c r="G233" s="24">
        <v>3245.4</v>
      </c>
      <c r="H233" s="27">
        <v>5228.42</v>
      </c>
      <c r="I233" s="27"/>
      <c r="J233" s="27">
        <v>1790</v>
      </c>
      <c r="K233" s="34">
        <f t="shared" si="65"/>
        <v>58.4172</v>
      </c>
      <c r="L233" s="35">
        <f t="shared" si="66"/>
        <v>519.264</v>
      </c>
      <c r="M233" s="24">
        <f t="shared" si="67"/>
        <v>22.7178</v>
      </c>
      <c r="N233" s="27">
        <f t="shared" si="68"/>
        <v>418.27</v>
      </c>
      <c r="O233" s="27">
        <f t="shared" si="69"/>
        <v>0</v>
      </c>
      <c r="P233" s="27">
        <f t="shared" si="70"/>
        <v>89.5</v>
      </c>
      <c r="Q233" s="27">
        <f t="shared" si="78"/>
        <v>1108.169</v>
      </c>
      <c r="R233" s="24">
        <f t="shared" si="71"/>
        <v>0</v>
      </c>
      <c r="S233" s="24">
        <f t="shared" si="72"/>
        <v>259.63</v>
      </c>
      <c r="T233" s="24">
        <f t="shared" si="73"/>
        <v>9.74</v>
      </c>
      <c r="U233" s="27">
        <f t="shared" si="74"/>
        <v>104.57</v>
      </c>
      <c r="V233" s="27">
        <f t="shared" si="75"/>
        <v>0</v>
      </c>
      <c r="W233" s="27">
        <f t="shared" si="76"/>
        <v>89.5</v>
      </c>
      <c r="X233" s="24">
        <f t="shared" si="79"/>
        <v>463.44</v>
      </c>
      <c r="Y233" s="24">
        <f t="shared" si="77"/>
        <v>1571.609</v>
      </c>
      <c r="Z233" s="24"/>
      <c r="AD233" s="127"/>
    </row>
    <row r="234" s="9" customFormat="1" ht="20" customHeight="1" spans="1:30">
      <c r="A234" s="23">
        <f t="shared" si="64"/>
        <v>231</v>
      </c>
      <c r="B234" s="39" t="s">
        <v>143</v>
      </c>
      <c r="C234" s="29" t="s">
        <v>569</v>
      </c>
      <c r="D234" s="30" t="s">
        <v>570</v>
      </c>
      <c r="E234" s="24">
        <v>3245.4</v>
      </c>
      <c r="F234" s="24">
        <f>VLOOKUP(C234,'[1]9月'!$B:$Q,16,0)</f>
        <v>3245.4</v>
      </c>
      <c r="G234" s="24">
        <v>3245.4</v>
      </c>
      <c r="H234" s="27">
        <v>5228.42</v>
      </c>
      <c r="I234" s="27"/>
      <c r="J234" s="27">
        <v>1790</v>
      </c>
      <c r="K234" s="34">
        <f t="shared" si="65"/>
        <v>58.4172</v>
      </c>
      <c r="L234" s="35">
        <f t="shared" si="66"/>
        <v>519.264</v>
      </c>
      <c r="M234" s="24">
        <f t="shared" si="67"/>
        <v>22.7178</v>
      </c>
      <c r="N234" s="27">
        <f t="shared" si="68"/>
        <v>418.27</v>
      </c>
      <c r="O234" s="27">
        <f t="shared" si="69"/>
        <v>0</v>
      </c>
      <c r="P234" s="27">
        <f t="shared" si="70"/>
        <v>89.5</v>
      </c>
      <c r="Q234" s="27">
        <f t="shared" si="78"/>
        <v>1108.169</v>
      </c>
      <c r="R234" s="24">
        <f t="shared" si="71"/>
        <v>0</v>
      </c>
      <c r="S234" s="24">
        <f t="shared" si="72"/>
        <v>259.63</v>
      </c>
      <c r="T234" s="24">
        <f t="shared" si="73"/>
        <v>9.74</v>
      </c>
      <c r="U234" s="27">
        <f t="shared" si="74"/>
        <v>104.57</v>
      </c>
      <c r="V234" s="27">
        <f t="shared" si="75"/>
        <v>0</v>
      </c>
      <c r="W234" s="27">
        <f t="shared" si="76"/>
        <v>89.5</v>
      </c>
      <c r="X234" s="24">
        <f t="shared" si="79"/>
        <v>463.44</v>
      </c>
      <c r="Y234" s="24">
        <f t="shared" si="77"/>
        <v>1571.609</v>
      </c>
      <c r="Z234" s="24"/>
      <c r="AD234" s="127"/>
    </row>
    <row r="235" s="9" customFormat="1" ht="20" customHeight="1" spans="1:30">
      <c r="A235" s="23">
        <f t="shared" si="64"/>
        <v>232</v>
      </c>
      <c r="B235" s="39" t="s">
        <v>143</v>
      </c>
      <c r="C235" s="29" t="s">
        <v>571</v>
      </c>
      <c r="D235" s="30" t="s">
        <v>572</v>
      </c>
      <c r="E235" s="24">
        <v>3245.4</v>
      </c>
      <c r="F235" s="24">
        <v>3245.4</v>
      </c>
      <c r="G235" s="24">
        <v>3245.4</v>
      </c>
      <c r="H235" s="27">
        <v>5228.42</v>
      </c>
      <c r="I235" s="27"/>
      <c r="J235" s="27">
        <v>1790</v>
      </c>
      <c r="K235" s="34">
        <f t="shared" si="65"/>
        <v>58.4172</v>
      </c>
      <c r="L235" s="35">
        <f t="shared" si="66"/>
        <v>519.264</v>
      </c>
      <c r="M235" s="24">
        <f t="shared" si="67"/>
        <v>22.7178</v>
      </c>
      <c r="N235" s="27">
        <f t="shared" si="68"/>
        <v>418.27</v>
      </c>
      <c r="O235" s="27">
        <f t="shared" si="69"/>
        <v>0</v>
      </c>
      <c r="P235" s="27">
        <f t="shared" si="70"/>
        <v>89.5</v>
      </c>
      <c r="Q235" s="27">
        <f t="shared" si="78"/>
        <v>1108.169</v>
      </c>
      <c r="R235" s="24">
        <f t="shared" si="71"/>
        <v>0</v>
      </c>
      <c r="S235" s="24">
        <f t="shared" si="72"/>
        <v>259.63</v>
      </c>
      <c r="T235" s="24">
        <f t="shared" si="73"/>
        <v>9.74</v>
      </c>
      <c r="U235" s="27">
        <f t="shared" si="74"/>
        <v>104.57</v>
      </c>
      <c r="V235" s="27">
        <f t="shared" si="75"/>
        <v>0</v>
      </c>
      <c r="W235" s="27">
        <f t="shared" si="76"/>
        <v>89.5</v>
      </c>
      <c r="X235" s="24">
        <f t="shared" si="79"/>
        <v>463.44</v>
      </c>
      <c r="Y235" s="24">
        <f t="shared" si="77"/>
        <v>1571.609</v>
      </c>
      <c r="Z235" s="24"/>
      <c r="AD235" s="127"/>
    </row>
    <row r="236" s="9" customFormat="1" ht="20" customHeight="1" spans="1:30">
      <c r="A236" s="23">
        <f t="shared" si="64"/>
        <v>233</v>
      </c>
      <c r="B236" s="39" t="s">
        <v>143</v>
      </c>
      <c r="C236" s="29" t="s">
        <v>573</v>
      </c>
      <c r="D236" s="30" t="s">
        <v>574</v>
      </c>
      <c r="E236" s="24">
        <v>3245.4</v>
      </c>
      <c r="F236" s="24">
        <f>VLOOKUP(C236,'[1]9月'!$B:$Q,16,0)</f>
        <v>3245.4</v>
      </c>
      <c r="G236" s="24">
        <v>3245.4</v>
      </c>
      <c r="H236" s="27">
        <v>5228.42</v>
      </c>
      <c r="I236" s="27"/>
      <c r="J236" s="27">
        <v>1790</v>
      </c>
      <c r="K236" s="34">
        <f t="shared" si="65"/>
        <v>58.4172</v>
      </c>
      <c r="L236" s="35">
        <f t="shared" si="66"/>
        <v>519.264</v>
      </c>
      <c r="M236" s="24">
        <f t="shared" si="67"/>
        <v>22.7178</v>
      </c>
      <c r="N236" s="27">
        <f t="shared" si="68"/>
        <v>418.27</v>
      </c>
      <c r="O236" s="27">
        <f t="shared" si="69"/>
        <v>0</v>
      </c>
      <c r="P236" s="27">
        <f t="shared" si="70"/>
        <v>89.5</v>
      </c>
      <c r="Q236" s="27">
        <f t="shared" si="78"/>
        <v>1108.169</v>
      </c>
      <c r="R236" s="24">
        <f t="shared" si="71"/>
        <v>0</v>
      </c>
      <c r="S236" s="24">
        <f t="shared" si="72"/>
        <v>259.63</v>
      </c>
      <c r="T236" s="24">
        <f t="shared" si="73"/>
        <v>9.74</v>
      </c>
      <c r="U236" s="27">
        <f t="shared" si="74"/>
        <v>104.57</v>
      </c>
      <c r="V236" s="27">
        <f t="shared" si="75"/>
        <v>0</v>
      </c>
      <c r="W236" s="27">
        <f t="shared" si="76"/>
        <v>89.5</v>
      </c>
      <c r="X236" s="24">
        <f t="shared" si="79"/>
        <v>463.44</v>
      </c>
      <c r="Y236" s="24">
        <f t="shared" si="77"/>
        <v>1571.609</v>
      </c>
      <c r="Z236" s="24"/>
      <c r="AD236" s="127"/>
    </row>
    <row r="237" s="9" customFormat="1" ht="20" customHeight="1" spans="1:30">
      <c r="A237" s="23">
        <f t="shared" si="64"/>
        <v>234</v>
      </c>
      <c r="B237" s="39" t="s">
        <v>143</v>
      </c>
      <c r="C237" s="29" t="s">
        <v>575</v>
      </c>
      <c r="D237" s="30" t="s">
        <v>576</v>
      </c>
      <c r="E237" s="24">
        <v>3245.4</v>
      </c>
      <c r="F237" s="24">
        <f>VLOOKUP(C237,'[1]9月'!$B:$Q,16,0)</f>
        <v>3245.4</v>
      </c>
      <c r="G237" s="24">
        <v>3245.4</v>
      </c>
      <c r="H237" s="27">
        <v>5228.42</v>
      </c>
      <c r="I237" s="27"/>
      <c r="J237" s="27">
        <v>1790</v>
      </c>
      <c r="K237" s="34">
        <f t="shared" si="65"/>
        <v>58.4172</v>
      </c>
      <c r="L237" s="35">
        <f t="shared" si="66"/>
        <v>519.264</v>
      </c>
      <c r="M237" s="24">
        <f t="shared" si="67"/>
        <v>22.7178</v>
      </c>
      <c r="N237" s="27">
        <f t="shared" si="68"/>
        <v>418.27</v>
      </c>
      <c r="O237" s="27">
        <f t="shared" si="69"/>
        <v>0</v>
      </c>
      <c r="P237" s="27">
        <f t="shared" si="70"/>
        <v>89.5</v>
      </c>
      <c r="Q237" s="27">
        <f t="shared" si="78"/>
        <v>1108.169</v>
      </c>
      <c r="R237" s="24">
        <f t="shared" si="71"/>
        <v>0</v>
      </c>
      <c r="S237" s="24">
        <f t="shared" si="72"/>
        <v>259.63</v>
      </c>
      <c r="T237" s="24">
        <f t="shared" si="73"/>
        <v>9.74</v>
      </c>
      <c r="U237" s="27">
        <f t="shared" si="74"/>
        <v>104.57</v>
      </c>
      <c r="V237" s="27">
        <f t="shared" si="75"/>
        <v>0</v>
      </c>
      <c r="W237" s="27">
        <f t="shared" si="76"/>
        <v>89.5</v>
      </c>
      <c r="X237" s="24">
        <f t="shared" si="79"/>
        <v>463.44</v>
      </c>
      <c r="Y237" s="24">
        <f t="shared" si="77"/>
        <v>1571.609</v>
      </c>
      <c r="Z237" s="24"/>
      <c r="AD237" s="127"/>
    </row>
    <row r="238" s="9" customFormat="1" ht="20" customHeight="1" spans="1:30">
      <c r="A238" s="23">
        <f t="shared" si="64"/>
        <v>235</v>
      </c>
      <c r="B238" s="39" t="s">
        <v>143</v>
      </c>
      <c r="C238" s="29" t="s">
        <v>577</v>
      </c>
      <c r="D238" s="30" t="s">
        <v>578</v>
      </c>
      <c r="E238" s="24">
        <v>3245.4</v>
      </c>
      <c r="F238" s="24">
        <f>VLOOKUP(C238,'[1]9月'!$B:$Q,16,0)</f>
        <v>3245.4</v>
      </c>
      <c r="G238" s="24">
        <v>3245.4</v>
      </c>
      <c r="H238" s="27">
        <v>5228.42</v>
      </c>
      <c r="I238" s="27"/>
      <c r="J238" s="27">
        <v>1790</v>
      </c>
      <c r="K238" s="34">
        <f t="shared" si="65"/>
        <v>58.4172</v>
      </c>
      <c r="L238" s="35">
        <f t="shared" si="66"/>
        <v>519.264</v>
      </c>
      <c r="M238" s="24">
        <f t="shared" si="67"/>
        <v>22.7178</v>
      </c>
      <c r="N238" s="27">
        <f t="shared" si="68"/>
        <v>418.27</v>
      </c>
      <c r="O238" s="27">
        <f t="shared" si="69"/>
        <v>0</v>
      </c>
      <c r="P238" s="27">
        <f t="shared" si="70"/>
        <v>89.5</v>
      </c>
      <c r="Q238" s="27">
        <f t="shared" si="78"/>
        <v>1108.169</v>
      </c>
      <c r="R238" s="24">
        <f t="shared" si="71"/>
        <v>0</v>
      </c>
      <c r="S238" s="24">
        <f t="shared" si="72"/>
        <v>259.63</v>
      </c>
      <c r="T238" s="24">
        <f t="shared" si="73"/>
        <v>9.74</v>
      </c>
      <c r="U238" s="27">
        <f t="shared" si="74"/>
        <v>104.57</v>
      </c>
      <c r="V238" s="27">
        <f t="shared" si="75"/>
        <v>0</v>
      </c>
      <c r="W238" s="27">
        <f t="shared" si="76"/>
        <v>89.5</v>
      </c>
      <c r="X238" s="24">
        <f t="shared" si="79"/>
        <v>463.44</v>
      </c>
      <c r="Y238" s="24">
        <f t="shared" si="77"/>
        <v>1571.609</v>
      </c>
      <c r="Z238" s="24"/>
      <c r="AD238" s="127"/>
    </row>
    <row r="239" s="9" customFormat="1" ht="20" customHeight="1" spans="1:30">
      <c r="A239" s="23">
        <f t="shared" si="64"/>
        <v>236</v>
      </c>
      <c r="B239" s="39" t="s">
        <v>143</v>
      </c>
      <c r="C239" s="29" t="s">
        <v>579</v>
      </c>
      <c r="D239" s="28" t="s">
        <v>580</v>
      </c>
      <c r="E239" s="24">
        <v>3245.4</v>
      </c>
      <c r="F239" s="24">
        <f>VLOOKUP(C239,'[1]9月'!$B:$Q,16,0)</f>
        <v>3245.4</v>
      </c>
      <c r="G239" s="24">
        <v>3245.4</v>
      </c>
      <c r="H239" s="27">
        <v>5228.42</v>
      </c>
      <c r="I239" s="27"/>
      <c r="J239" s="27">
        <v>1790</v>
      </c>
      <c r="K239" s="34">
        <f t="shared" si="65"/>
        <v>58.4172</v>
      </c>
      <c r="L239" s="35">
        <f t="shared" si="66"/>
        <v>519.264</v>
      </c>
      <c r="M239" s="24">
        <f t="shared" si="67"/>
        <v>22.7178</v>
      </c>
      <c r="N239" s="27">
        <f t="shared" si="68"/>
        <v>418.27</v>
      </c>
      <c r="O239" s="27">
        <f t="shared" si="69"/>
        <v>0</v>
      </c>
      <c r="P239" s="27">
        <f t="shared" si="70"/>
        <v>89.5</v>
      </c>
      <c r="Q239" s="27">
        <f t="shared" si="78"/>
        <v>1108.169</v>
      </c>
      <c r="R239" s="24">
        <f t="shared" si="71"/>
        <v>0</v>
      </c>
      <c r="S239" s="24">
        <f t="shared" si="72"/>
        <v>259.63</v>
      </c>
      <c r="T239" s="24">
        <f t="shared" si="73"/>
        <v>9.74</v>
      </c>
      <c r="U239" s="27">
        <f t="shared" si="74"/>
        <v>104.57</v>
      </c>
      <c r="V239" s="27">
        <f t="shared" si="75"/>
        <v>0</v>
      </c>
      <c r="W239" s="27">
        <f t="shared" si="76"/>
        <v>89.5</v>
      </c>
      <c r="X239" s="24">
        <f t="shared" si="79"/>
        <v>463.44</v>
      </c>
      <c r="Y239" s="24">
        <f t="shared" si="77"/>
        <v>1571.609</v>
      </c>
      <c r="Z239" s="24"/>
      <c r="AD239" s="127"/>
    </row>
    <row r="240" s="9" customFormat="1" ht="20" customHeight="1" spans="1:30">
      <c r="A240" s="23">
        <f t="shared" si="64"/>
        <v>237</v>
      </c>
      <c r="B240" s="39" t="s">
        <v>143</v>
      </c>
      <c r="C240" s="29" t="s">
        <v>583</v>
      </c>
      <c r="D240" s="28" t="s">
        <v>584</v>
      </c>
      <c r="E240" s="24">
        <v>3245.4</v>
      </c>
      <c r="F240" s="24">
        <f>VLOOKUP(C240,'[1]9月'!$B:$Q,16,0)</f>
        <v>3245.4</v>
      </c>
      <c r="G240" s="24">
        <v>3245.4</v>
      </c>
      <c r="H240" s="27">
        <v>5228.42</v>
      </c>
      <c r="I240" s="27"/>
      <c r="J240" s="27">
        <v>0</v>
      </c>
      <c r="K240" s="34">
        <f t="shared" si="65"/>
        <v>58.4172</v>
      </c>
      <c r="L240" s="35">
        <f t="shared" si="66"/>
        <v>519.264</v>
      </c>
      <c r="M240" s="24">
        <f t="shared" si="67"/>
        <v>22.7178</v>
      </c>
      <c r="N240" s="27">
        <f t="shared" si="68"/>
        <v>418.27</v>
      </c>
      <c r="O240" s="27">
        <f t="shared" si="69"/>
        <v>0</v>
      </c>
      <c r="P240" s="27">
        <f t="shared" si="70"/>
        <v>0</v>
      </c>
      <c r="Q240" s="27">
        <f t="shared" si="78"/>
        <v>1018.669</v>
      </c>
      <c r="R240" s="24">
        <f t="shared" si="71"/>
        <v>0</v>
      </c>
      <c r="S240" s="24">
        <f t="shared" si="72"/>
        <v>259.63</v>
      </c>
      <c r="T240" s="24">
        <f t="shared" si="73"/>
        <v>9.74</v>
      </c>
      <c r="U240" s="27">
        <f t="shared" si="74"/>
        <v>104.57</v>
      </c>
      <c r="V240" s="27">
        <f t="shared" si="75"/>
        <v>0</v>
      </c>
      <c r="W240" s="27">
        <f t="shared" si="76"/>
        <v>0</v>
      </c>
      <c r="X240" s="24">
        <f t="shared" si="79"/>
        <v>373.94</v>
      </c>
      <c r="Y240" s="24">
        <f t="shared" si="77"/>
        <v>1392.609</v>
      </c>
      <c r="Z240" s="24"/>
      <c r="AD240" s="127"/>
    </row>
    <row r="241" s="9" customFormat="1" ht="20" customHeight="1" spans="1:30">
      <c r="A241" s="23">
        <f t="shared" si="64"/>
        <v>238</v>
      </c>
      <c r="B241" s="39" t="s">
        <v>143</v>
      </c>
      <c r="C241" s="29" t="s">
        <v>585</v>
      </c>
      <c r="D241" s="28" t="s">
        <v>586</v>
      </c>
      <c r="E241" s="24">
        <v>3245.4</v>
      </c>
      <c r="F241" s="24">
        <f>VLOOKUP(C241,'[1]9月'!$B:$Q,16,0)</f>
        <v>3245.4</v>
      </c>
      <c r="G241" s="24">
        <v>3245.4</v>
      </c>
      <c r="H241" s="27">
        <v>5228.42</v>
      </c>
      <c r="I241" s="27"/>
      <c r="J241" s="27">
        <v>1790</v>
      </c>
      <c r="K241" s="34">
        <f t="shared" si="65"/>
        <v>58.4172</v>
      </c>
      <c r="L241" s="35">
        <f t="shared" si="66"/>
        <v>519.264</v>
      </c>
      <c r="M241" s="24">
        <f t="shared" si="67"/>
        <v>22.7178</v>
      </c>
      <c r="N241" s="27">
        <f t="shared" si="68"/>
        <v>418.27</v>
      </c>
      <c r="O241" s="27">
        <f t="shared" si="69"/>
        <v>0</v>
      </c>
      <c r="P241" s="27">
        <f t="shared" si="70"/>
        <v>89.5</v>
      </c>
      <c r="Q241" s="27">
        <f t="shared" si="78"/>
        <v>1108.169</v>
      </c>
      <c r="R241" s="24">
        <f t="shared" si="71"/>
        <v>0</v>
      </c>
      <c r="S241" s="24">
        <f t="shared" si="72"/>
        <v>259.63</v>
      </c>
      <c r="T241" s="24">
        <f t="shared" si="73"/>
        <v>9.74</v>
      </c>
      <c r="U241" s="27">
        <f t="shared" si="74"/>
        <v>104.57</v>
      </c>
      <c r="V241" s="27">
        <f t="shared" si="75"/>
        <v>0</v>
      </c>
      <c r="W241" s="27">
        <f t="shared" si="76"/>
        <v>89.5</v>
      </c>
      <c r="X241" s="24">
        <f t="shared" si="79"/>
        <v>463.44</v>
      </c>
      <c r="Y241" s="24">
        <f t="shared" si="77"/>
        <v>1571.609</v>
      </c>
      <c r="Z241" s="24"/>
      <c r="AD241" s="127"/>
    </row>
    <row r="242" s="9" customFormat="1" ht="20" customHeight="1" spans="1:30">
      <c r="A242" s="23">
        <f t="shared" si="64"/>
        <v>239</v>
      </c>
      <c r="B242" s="39" t="s">
        <v>76</v>
      </c>
      <c r="C242" s="29" t="s">
        <v>589</v>
      </c>
      <c r="D242" s="28" t="s">
        <v>590</v>
      </c>
      <c r="E242" s="24">
        <v>3245.4</v>
      </c>
      <c r="F242" s="24">
        <v>3245.4</v>
      </c>
      <c r="G242" s="24">
        <v>3245.4</v>
      </c>
      <c r="H242" s="27">
        <v>5228.42</v>
      </c>
      <c r="I242" s="27"/>
      <c r="J242" s="27">
        <v>3180</v>
      </c>
      <c r="K242" s="34">
        <f t="shared" si="65"/>
        <v>58.4172</v>
      </c>
      <c r="L242" s="35">
        <f t="shared" si="66"/>
        <v>519.264</v>
      </c>
      <c r="M242" s="24">
        <f t="shared" si="67"/>
        <v>22.7178</v>
      </c>
      <c r="N242" s="27">
        <f t="shared" si="68"/>
        <v>418.27</v>
      </c>
      <c r="O242" s="27">
        <f t="shared" si="69"/>
        <v>0</v>
      </c>
      <c r="P242" s="27">
        <f t="shared" si="70"/>
        <v>159</v>
      </c>
      <c r="Q242" s="27">
        <f t="shared" si="78"/>
        <v>1177.669</v>
      </c>
      <c r="R242" s="24">
        <f t="shared" si="71"/>
        <v>0</v>
      </c>
      <c r="S242" s="24">
        <f t="shared" si="72"/>
        <v>259.63</v>
      </c>
      <c r="T242" s="24">
        <f t="shared" si="73"/>
        <v>9.74</v>
      </c>
      <c r="U242" s="27">
        <f t="shared" si="74"/>
        <v>104.57</v>
      </c>
      <c r="V242" s="27">
        <f t="shared" si="75"/>
        <v>0</v>
      </c>
      <c r="W242" s="27">
        <f t="shared" si="76"/>
        <v>159</v>
      </c>
      <c r="X242" s="24">
        <f t="shared" si="79"/>
        <v>532.94</v>
      </c>
      <c r="Y242" s="24">
        <f t="shared" si="77"/>
        <v>1710.609</v>
      </c>
      <c r="Z242" s="24"/>
      <c r="AD242" s="127"/>
    </row>
    <row r="243" s="9" customFormat="1" ht="20" customHeight="1" spans="1:30">
      <c r="A243" s="23">
        <f t="shared" si="64"/>
        <v>240</v>
      </c>
      <c r="B243" s="39" t="s">
        <v>146</v>
      </c>
      <c r="C243" s="29" t="s">
        <v>593</v>
      </c>
      <c r="D243" s="267" t="s">
        <v>594</v>
      </c>
      <c r="E243" s="24">
        <v>3245.4</v>
      </c>
      <c r="F243" s="24">
        <v>3245.4</v>
      </c>
      <c r="G243" s="24">
        <v>3245.4</v>
      </c>
      <c r="H243" s="27">
        <v>5228.42</v>
      </c>
      <c r="I243" s="27"/>
      <c r="J243" s="27">
        <v>3180</v>
      </c>
      <c r="K243" s="34">
        <f t="shared" si="65"/>
        <v>58.4172</v>
      </c>
      <c r="L243" s="35">
        <f t="shared" si="66"/>
        <v>519.264</v>
      </c>
      <c r="M243" s="24">
        <f t="shared" si="67"/>
        <v>22.7178</v>
      </c>
      <c r="N243" s="27">
        <f t="shared" si="68"/>
        <v>418.27</v>
      </c>
      <c r="O243" s="27">
        <f t="shared" si="69"/>
        <v>0</v>
      </c>
      <c r="P243" s="27">
        <f t="shared" si="70"/>
        <v>159</v>
      </c>
      <c r="Q243" s="27">
        <f t="shared" si="78"/>
        <v>1177.669</v>
      </c>
      <c r="R243" s="24">
        <f t="shared" si="71"/>
        <v>0</v>
      </c>
      <c r="S243" s="24">
        <f t="shared" si="72"/>
        <v>259.63</v>
      </c>
      <c r="T243" s="24">
        <f t="shared" si="73"/>
        <v>9.74</v>
      </c>
      <c r="U243" s="27">
        <f t="shared" si="74"/>
        <v>104.57</v>
      </c>
      <c r="V243" s="27">
        <f t="shared" si="75"/>
        <v>0</v>
      </c>
      <c r="W243" s="27">
        <f t="shared" si="76"/>
        <v>159</v>
      </c>
      <c r="X243" s="24">
        <f t="shared" si="79"/>
        <v>532.94</v>
      </c>
      <c r="Y243" s="24">
        <f t="shared" si="77"/>
        <v>1710.609</v>
      </c>
      <c r="Z243" s="24"/>
      <c r="AD243" s="127"/>
    </row>
    <row r="244" s="9" customFormat="1" ht="20" customHeight="1" spans="1:30">
      <c r="A244" s="23">
        <f t="shared" si="64"/>
        <v>241</v>
      </c>
      <c r="B244" s="39" t="s">
        <v>76</v>
      </c>
      <c r="C244" s="29" t="s">
        <v>595</v>
      </c>
      <c r="D244" s="47" t="s">
        <v>596</v>
      </c>
      <c r="E244" s="24">
        <v>3245.4</v>
      </c>
      <c r="F244" s="24">
        <v>3245.4</v>
      </c>
      <c r="G244" s="24">
        <v>3245.4</v>
      </c>
      <c r="H244" s="27">
        <v>5228.42</v>
      </c>
      <c r="I244" s="27"/>
      <c r="J244" s="36">
        <v>3180</v>
      </c>
      <c r="K244" s="34">
        <f t="shared" si="65"/>
        <v>58.4172</v>
      </c>
      <c r="L244" s="35">
        <f t="shared" si="66"/>
        <v>519.264</v>
      </c>
      <c r="M244" s="24">
        <f t="shared" si="67"/>
        <v>22.7178</v>
      </c>
      <c r="N244" s="27">
        <f t="shared" si="68"/>
        <v>418.27</v>
      </c>
      <c r="O244" s="27">
        <f t="shared" si="69"/>
        <v>0</v>
      </c>
      <c r="P244" s="27">
        <f t="shared" si="70"/>
        <v>159</v>
      </c>
      <c r="Q244" s="27">
        <f t="shared" si="78"/>
        <v>1177.669</v>
      </c>
      <c r="R244" s="24">
        <f t="shared" si="71"/>
        <v>0</v>
      </c>
      <c r="S244" s="24">
        <f t="shared" si="72"/>
        <v>259.63</v>
      </c>
      <c r="T244" s="24">
        <f t="shared" si="73"/>
        <v>9.74</v>
      </c>
      <c r="U244" s="27">
        <f t="shared" si="74"/>
        <v>104.57</v>
      </c>
      <c r="V244" s="27">
        <f t="shared" si="75"/>
        <v>0</v>
      </c>
      <c r="W244" s="27">
        <f t="shared" si="76"/>
        <v>159</v>
      </c>
      <c r="X244" s="24">
        <f t="shared" si="79"/>
        <v>532.94</v>
      </c>
      <c r="Y244" s="24">
        <f t="shared" si="77"/>
        <v>1710.609</v>
      </c>
      <c r="Z244" s="24"/>
      <c r="AD244" s="127"/>
    </row>
    <row r="245" s="9" customFormat="1" ht="20" customHeight="1" spans="1:30">
      <c r="A245" s="23">
        <f t="shared" si="64"/>
        <v>242</v>
      </c>
      <c r="B245" s="39" t="s">
        <v>258</v>
      </c>
      <c r="C245" s="29" t="s">
        <v>597</v>
      </c>
      <c r="D245" s="28" t="s">
        <v>598</v>
      </c>
      <c r="E245" s="24">
        <v>3245.4</v>
      </c>
      <c r="F245" s="24">
        <v>3245.4</v>
      </c>
      <c r="G245" s="24">
        <v>3245.4</v>
      </c>
      <c r="H245" s="27">
        <v>5228.42</v>
      </c>
      <c r="I245" s="27"/>
      <c r="J245" s="27">
        <v>4180</v>
      </c>
      <c r="K245" s="34">
        <f t="shared" si="65"/>
        <v>58.4172</v>
      </c>
      <c r="L245" s="35">
        <f t="shared" si="66"/>
        <v>519.264</v>
      </c>
      <c r="M245" s="24">
        <f t="shared" si="67"/>
        <v>22.7178</v>
      </c>
      <c r="N245" s="27">
        <f t="shared" si="68"/>
        <v>418.27</v>
      </c>
      <c r="O245" s="27">
        <f t="shared" si="69"/>
        <v>0</v>
      </c>
      <c r="P245" s="27">
        <f t="shared" si="70"/>
        <v>209</v>
      </c>
      <c r="Q245" s="27">
        <f t="shared" si="78"/>
        <v>1227.669</v>
      </c>
      <c r="R245" s="24">
        <f t="shared" si="71"/>
        <v>0</v>
      </c>
      <c r="S245" s="24">
        <f t="shared" si="72"/>
        <v>259.63</v>
      </c>
      <c r="T245" s="24">
        <f t="shared" si="73"/>
        <v>9.74</v>
      </c>
      <c r="U245" s="27">
        <f t="shared" si="74"/>
        <v>104.57</v>
      </c>
      <c r="V245" s="27">
        <f t="shared" si="75"/>
        <v>0</v>
      </c>
      <c r="W245" s="27">
        <f t="shared" si="76"/>
        <v>209</v>
      </c>
      <c r="X245" s="24">
        <f t="shared" si="79"/>
        <v>582.94</v>
      </c>
      <c r="Y245" s="24">
        <f t="shared" si="77"/>
        <v>1810.609</v>
      </c>
      <c r="Z245" s="24"/>
      <c r="AD245" s="127"/>
    </row>
    <row r="246" s="9" customFormat="1" ht="20" customHeight="1" spans="1:30">
      <c r="A246" s="23">
        <f t="shared" si="64"/>
        <v>243</v>
      </c>
      <c r="B246" s="39" t="s">
        <v>293</v>
      </c>
      <c r="C246" s="29" t="s">
        <v>599</v>
      </c>
      <c r="D246" s="28" t="s">
        <v>600</v>
      </c>
      <c r="E246" s="24">
        <v>3245.4</v>
      </c>
      <c r="F246" s="24">
        <v>3245.4</v>
      </c>
      <c r="G246" s="24">
        <v>3245.4</v>
      </c>
      <c r="H246" s="27">
        <v>5228.42</v>
      </c>
      <c r="I246" s="27"/>
      <c r="J246" s="27">
        <v>1790</v>
      </c>
      <c r="K246" s="34">
        <f t="shared" si="65"/>
        <v>58.4172</v>
      </c>
      <c r="L246" s="35">
        <f t="shared" si="66"/>
        <v>519.264</v>
      </c>
      <c r="M246" s="24">
        <f t="shared" si="67"/>
        <v>22.7178</v>
      </c>
      <c r="N246" s="27">
        <f t="shared" si="68"/>
        <v>418.27</v>
      </c>
      <c r="O246" s="27">
        <f t="shared" si="69"/>
        <v>0</v>
      </c>
      <c r="P246" s="27">
        <f t="shared" si="70"/>
        <v>89.5</v>
      </c>
      <c r="Q246" s="27">
        <f t="shared" si="78"/>
        <v>1108.169</v>
      </c>
      <c r="R246" s="24">
        <f t="shared" si="71"/>
        <v>0</v>
      </c>
      <c r="S246" s="24">
        <f t="shared" si="72"/>
        <v>259.63</v>
      </c>
      <c r="T246" s="24">
        <f t="shared" si="73"/>
        <v>9.74</v>
      </c>
      <c r="U246" s="27">
        <f t="shared" si="74"/>
        <v>104.57</v>
      </c>
      <c r="V246" s="27">
        <f t="shared" si="75"/>
        <v>0</v>
      </c>
      <c r="W246" s="27">
        <f t="shared" si="76"/>
        <v>89.5</v>
      </c>
      <c r="X246" s="24">
        <f t="shared" si="79"/>
        <v>463.44</v>
      </c>
      <c r="Y246" s="24">
        <f t="shared" si="77"/>
        <v>1571.609</v>
      </c>
      <c r="Z246" s="24"/>
      <c r="AD246" s="127"/>
    </row>
    <row r="247" s="9" customFormat="1" ht="20" customHeight="1" spans="1:30">
      <c r="A247" s="23">
        <f t="shared" si="64"/>
        <v>244</v>
      </c>
      <c r="B247" s="39" t="s">
        <v>143</v>
      </c>
      <c r="C247" s="29" t="s">
        <v>601</v>
      </c>
      <c r="D247" s="28" t="s">
        <v>602</v>
      </c>
      <c r="E247" s="24">
        <v>3245.4</v>
      </c>
      <c r="F247" s="24">
        <v>3245.4</v>
      </c>
      <c r="G247" s="24">
        <v>3245.4</v>
      </c>
      <c r="H247" s="27">
        <v>5228.42</v>
      </c>
      <c r="I247" s="27"/>
      <c r="J247" s="27">
        <v>1790</v>
      </c>
      <c r="K247" s="34">
        <f t="shared" si="65"/>
        <v>58.4172</v>
      </c>
      <c r="L247" s="35">
        <f t="shared" si="66"/>
        <v>519.264</v>
      </c>
      <c r="M247" s="24">
        <f t="shared" si="67"/>
        <v>22.7178</v>
      </c>
      <c r="N247" s="27">
        <f t="shared" si="68"/>
        <v>418.27</v>
      </c>
      <c r="O247" s="27">
        <f t="shared" si="69"/>
        <v>0</v>
      </c>
      <c r="P247" s="27">
        <f t="shared" si="70"/>
        <v>89.5</v>
      </c>
      <c r="Q247" s="27">
        <f t="shared" si="78"/>
        <v>1108.169</v>
      </c>
      <c r="R247" s="24">
        <f t="shared" si="71"/>
        <v>0</v>
      </c>
      <c r="S247" s="24">
        <f t="shared" si="72"/>
        <v>259.63</v>
      </c>
      <c r="T247" s="24">
        <f t="shared" si="73"/>
        <v>9.74</v>
      </c>
      <c r="U247" s="27">
        <f t="shared" si="74"/>
        <v>104.57</v>
      </c>
      <c r="V247" s="27">
        <f t="shared" si="75"/>
        <v>0</v>
      </c>
      <c r="W247" s="27">
        <f t="shared" si="76"/>
        <v>89.5</v>
      </c>
      <c r="X247" s="24">
        <f t="shared" si="79"/>
        <v>463.44</v>
      </c>
      <c r="Y247" s="24">
        <f t="shared" si="77"/>
        <v>1571.609</v>
      </c>
      <c r="Z247" s="24"/>
      <c r="AD247" s="127"/>
    </row>
    <row r="248" s="11" customFormat="1" ht="20" customHeight="1" spans="1:30">
      <c r="A248" s="157">
        <f t="shared" si="64"/>
        <v>245</v>
      </c>
      <c r="B248" s="39" t="s">
        <v>140</v>
      </c>
      <c r="C248" s="54" t="s">
        <v>603</v>
      </c>
      <c r="D248" s="183" t="s">
        <v>604</v>
      </c>
      <c r="E248" s="27">
        <v>3820</v>
      </c>
      <c r="F248" s="27">
        <v>3820</v>
      </c>
      <c r="G248" s="27">
        <v>3820</v>
      </c>
      <c r="H248" s="27">
        <v>5228.42</v>
      </c>
      <c r="I248" s="27"/>
      <c r="J248" s="27">
        <v>4180</v>
      </c>
      <c r="K248" s="64">
        <f t="shared" si="65"/>
        <v>68.76</v>
      </c>
      <c r="L248" s="65">
        <f t="shared" si="66"/>
        <v>611.2</v>
      </c>
      <c r="M248" s="27">
        <f t="shared" si="67"/>
        <v>26.74</v>
      </c>
      <c r="N248" s="27">
        <f t="shared" si="68"/>
        <v>418.27</v>
      </c>
      <c r="O248" s="27">
        <f t="shared" si="69"/>
        <v>0</v>
      </c>
      <c r="P248" s="27">
        <f t="shared" si="70"/>
        <v>209</v>
      </c>
      <c r="Q248" s="27">
        <f t="shared" si="78"/>
        <v>1333.97</v>
      </c>
      <c r="R248" s="24">
        <f t="shared" si="71"/>
        <v>0</v>
      </c>
      <c r="S248" s="27">
        <f t="shared" si="72"/>
        <v>305.6</v>
      </c>
      <c r="T248" s="27">
        <f t="shared" si="73"/>
        <v>11.46</v>
      </c>
      <c r="U248" s="27">
        <f t="shared" si="74"/>
        <v>104.57</v>
      </c>
      <c r="V248" s="27">
        <f t="shared" si="75"/>
        <v>0</v>
      </c>
      <c r="W248" s="27">
        <f t="shared" si="76"/>
        <v>209</v>
      </c>
      <c r="X248" s="24">
        <f t="shared" si="79"/>
        <v>630.63</v>
      </c>
      <c r="Y248" s="27">
        <f t="shared" si="77"/>
        <v>1964.6</v>
      </c>
      <c r="Z248" s="27"/>
      <c r="AD248" s="127"/>
    </row>
    <row r="249" s="11" customFormat="1" ht="20" customHeight="1" spans="1:30">
      <c r="A249" s="157">
        <f t="shared" si="64"/>
        <v>246</v>
      </c>
      <c r="B249" s="39" t="s">
        <v>190</v>
      </c>
      <c r="C249" s="54" t="s">
        <v>609</v>
      </c>
      <c r="D249" s="183" t="s">
        <v>610</v>
      </c>
      <c r="E249" s="27">
        <v>3820</v>
      </c>
      <c r="F249" s="27">
        <v>3820</v>
      </c>
      <c r="G249" s="27">
        <v>3820</v>
      </c>
      <c r="H249" s="27">
        <v>5228.42</v>
      </c>
      <c r="I249" s="27"/>
      <c r="J249" s="27">
        <v>4180</v>
      </c>
      <c r="K249" s="64">
        <f t="shared" si="65"/>
        <v>68.76</v>
      </c>
      <c r="L249" s="65">
        <f t="shared" si="66"/>
        <v>611.2</v>
      </c>
      <c r="M249" s="27">
        <f t="shared" si="67"/>
        <v>26.74</v>
      </c>
      <c r="N249" s="27">
        <f t="shared" si="68"/>
        <v>418.27</v>
      </c>
      <c r="O249" s="27">
        <f t="shared" si="69"/>
        <v>0</v>
      </c>
      <c r="P249" s="27">
        <f t="shared" si="70"/>
        <v>209</v>
      </c>
      <c r="Q249" s="27">
        <f t="shared" si="78"/>
        <v>1333.97</v>
      </c>
      <c r="R249" s="24">
        <f t="shared" si="71"/>
        <v>0</v>
      </c>
      <c r="S249" s="27">
        <f t="shared" si="72"/>
        <v>305.6</v>
      </c>
      <c r="T249" s="27">
        <f t="shared" si="73"/>
        <v>11.46</v>
      </c>
      <c r="U249" s="27">
        <f t="shared" si="74"/>
        <v>104.57</v>
      </c>
      <c r="V249" s="27">
        <f t="shared" si="75"/>
        <v>0</v>
      </c>
      <c r="W249" s="27">
        <f t="shared" si="76"/>
        <v>209</v>
      </c>
      <c r="X249" s="24">
        <f t="shared" si="79"/>
        <v>630.63</v>
      </c>
      <c r="Y249" s="27">
        <f t="shared" si="77"/>
        <v>1964.6</v>
      </c>
      <c r="Z249" s="27"/>
      <c r="AD249" s="127"/>
    </row>
    <row r="250" s="11" customFormat="1" ht="20" customHeight="1" spans="1:30">
      <c r="A250" s="157">
        <f t="shared" si="64"/>
        <v>247</v>
      </c>
      <c r="B250" s="39" t="s">
        <v>416</v>
      </c>
      <c r="C250" s="54" t="s">
        <v>611</v>
      </c>
      <c r="D250" s="211" t="s">
        <v>612</v>
      </c>
      <c r="E250" s="27">
        <v>3245.4</v>
      </c>
      <c r="F250" s="27">
        <v>3245.5</v>
      </c>
      <c r="G250" s="27">
        <v>3245.4</v>
      </c>
      <c r="H250" s="27">
        <v>5228.42</v>
      </c>
      <c r="I250" s="27"/>
      <c r="J250" s="36">
        <v>1790</v>
      </c>
      <c r="K250" s="64">
        <f t="shared" si="65"/>
        <v>58.4172</v>
      </c>
      <c r="L250" s="65">
        <f t="shared" si="66"/>
        <v>519.28</v>
      </c>
      <c r="M250" s="27">
        <f t="shared" si="67"/>
        <v>22.7178</v>
      </c>
      <c r="N250" s="27">
        <f t="shared" si="68"/>
        <v>418.27</v>
      </c>
      <c r="O250" s="27">
        <f t="shared" si="69"/>
        <v>0</v>
      </c>
      <c r="P250" s="27">
        <f t="shared" si="70"/>
        <v>89.5</v>
      </c>
      <c r="Q250" s="27">
        <f t="shared" si="78"/>
        <v>1108.185</v>
      </c>
      <c r="R250" s="24">
        <f t="shared" si="71"/>
        <v>0</v>
      </c>
      <c r="S250" s="27">
        <f t="shared" si="72"/>
        <v>259.64</v>
      </c>
      <c r="T250" s="27">
        <f t="shared" si="73"/>
        <v>9.74</v>
      </c>
      <c r="U250" s="27">
        <f t="shared" si="74"/>
        <v>104.57</v>
      </c>
      <c r="V250" s="27">
        <f t="shared" si="75"/>
        <v>0</v>
      </c>
      <c r="W250" s="27">
        <f t="shared" si="76"/>
        <v>89.5</v>
      </c>
      <c r="X250" s="24">
        <f t="shared" si="79"/>
        <v>463.45</v>
      </c>
      <c r="Y250" s="27">
        <f t="shared" si="77"/>
        <v>1571.635</v>
      </c>
      <c r="Z250" s="27"/>
      <c r="AD250" s="127"/>
    </row>
    <row r="251" s="11" customFormat="1" ht="20" customHeight="1" spans="1:30">
      <c r="A251" s="157">
        <f t="shared" si="64"/>
        <v>248</v>
      </c>
      <c r="B251" s="39" t="s">
        <v>211</v>
      </c>
      <c r="C251" s="54" t="s">
        <v>615</v>
      </c>
      <c r="D251" s="183" t="s">
        <v>616</v>
      </c>
      <c r="E251" s="27">
        <v>3245.4</v>
      </c>
      <c r="F251" s="27">
        <v>3245.5</v>
      </c>
      <c r="G251" s="27">
        <v>3245.4</v>
      </c>
      <c r="H251" s="27">
        <v>5228.42</v>
      </c>
      <c r="I251" s="27"/>
      <c r="J251" s="27">
        <v>1790</v>
      </c>
      <c r="K251" s="64">
        <f t="shared" si="65"/>
        <v>58.4172</v>
      </c>
      <c r="L251" s="65">
        <f t="shared" si="66"/>
        <v>519.28</v>
      </c>
      <c r="M251" s="27">
        <f t="shared" si="67"/>
        <v>22.7178</v>
      </c>
      <c r="N251" s="27">
        <f t="shared" si="68"/>
        <v>418.27</v>
      </c>
      <c r="O251" s="27">
        <f t="shared" si="69"/>
        <v>0</v>
      </c>
      <c r="P251" s="27">
        <f t="shared" si="70"/>
        <v>89.5</v>
      </c>
      <c r="Q251" s="27">
        <f t="shared" si="78"/>
        <v>1108.185</v>
      </c>
      <c r="R251" s="24">
        <f t="shared" si="71"/>
        <v>0</v>
      </c>
      <c r="S251" s="27">
        <f t="shared" si="72"/>
        <v>259.64</v>
      </c>
      <c r="T251" s="27">
        <f t="shared" si="73"/>
        <v>9.74</v>
      </c>
      <c r="U251" s="27">
        <f t="shared" si="74"/>
        <v>104.57</v>
      </c>
      <c r="V251" s="27">
        <f t="shared" si="75"/>
        <v>0</v>
      </c>
      <c r="W251" s="27">
        <f t="shared" si="76"/>
        <v>89.5</v>
      </c>
      <c r="X251" s="24">
        <f t="shared" si="79"/>
        <v>463.45</v>
      </c>
      <c r="Y251" s="27">
        <f t="shared" si="77"/>
        <v>1571.635</v>
      </c>
      <c r="Z251" s="27"/>
      <c r="AD251" s="127"/>
    </row>
    <row r="252" s="11" customFormat="1" ht="20" customHeight="1" spans="1:30">
      <c r="A252" s="157">
        <f t="shared" si="64"/>
        <v>249</v>
      </c>
      <c r="B252" s="39" t="s">
        <v>211</v>
      </c>
      <c r="C252" s="54" t="s">
        <v>617</v>
      </c>
      <c r="D252" s="211" t="s">
        <v>618</v>
      </c>
      <c r="E252" s="27">
        <v>3245.4</v>
      </c>
      <c r="F252" s="27">
        <v>3245.5</v>
      </c>
      <c r="G252" s="27">
        <v>3245.4</v>
      </c>
      <c r="H252" s="27">
        <v>5228.42</v>
      </c>
      <c r="I252" s="27"/>
      <c r="J252" s="36">
        <v>1790</v>
      </c>
      <c r="K252" s="64">
        <f t="shared" si="65"/>
        <v>58.4172</v>
      </c>
      <c r="L252" s="65">
        <f t="shared" si="66"/>
        <v>519.28</v>
      </c>
      <c r="M252" s="27">
        <f t="shared" si="67"/>
        <v>22.7178</v>
      </c>
      <c r="N252" s="27">
        <f t="shared" si="68"/>
        <v>418.27</v>
      </c>
      <c r="O252" s="27">
        <f t="shared" si="69"/>
        <v>0</v>
      </c>
      <c r="P252" s="27">
        <f t="shared" si="70"/>
        <v>89.5</v>
      </c>
      <c r="Q252" s="27">
        <f t="shared" si="78"/>
        <v>1108.185</v>
      </c>
      <c r="R252" s="24">
        <f t="shared" si="71"/>
        <v>0</v>
      </c>
      <c r="S252" s="27">
        <f t="shared" si="72"/>
        <v>259.64</v>
      </c>
      <c r="T252" s="27">
        <f t="shared" si="73"/>
        <v>9.74</v>
      </c>
      <c r="U252" s="27">
        <f t="shared" si="74"/>
        <v>104.57</v>
      </c>
      <c r="V252" s="27">
        <f t="shared" si="75"/>
        <v>0</v>
      </c>
      <c r="W252" s="27">
        <f t="shared" si="76"/>
        <v>89.5</v>
      </c>
      <c r="X252" s="24">
        <f t="shared" si="79"/>
        <v>463.45</v>
      </c>
      <c r="Y252" s="27">
        <f t="shared" si="77"/>
        <v>1571.635</v>
      </c>
      <c r="Z252" s="27"/>
      <c r="AD252" s="127"/>
    </row>
    <row r="253" s="11" customFormat="1" ht="20" customHeight="1" spans="1:30">
      <c r="A253" s="157">
        <f t="shared" si="64"/>
        <v>250</v>
      </c>
      <c r="B253" s="39" t="s">
        <v>293</v>
      </c>
      <c r="C253" s="54" t="s">
        <v>623</v>
      </c>
      <c r="D253" s="183" t="s">
        <v>624</v>
      </c>
      <c r="E253" s="27">
        <v>3245.4</v>
      </c>
      <c r="F253" s="27">
        <v>3245.5</v>
      </c>
      <c r="G253" s="27">
        <v>3245.4</v>
      </c>
      <c r="H253" s="27">
        <v>5228.42</v>
      </c>
      <c r="I253" s="27"/>
      <c r="J253" s="27">
        <v>1790</v>
      </c>
      <c r="K253" s="64">
        <f t="shared" si="65"/>
        <v>58.4172</v>
      </c>
      <c r="L253" s="65">
        <f t="shared" si="66"/>
        <v>519.28</v>
      </c>
      <c r="M253" s="27">
        <f t="shared" si="67"/>
        <v>22.7178</v>
      </c>
      <c r="N253" s="27">
        <f t="shared" si="68"/>
        <v>418.27</v>
      </c>
      <c r="O253" s="27">
        <f t="shared" si="69"/>
        <v>0</v>
      </c>
      <c r="P253" s="27">
        <f t="shared" si="70"/>
        <v>89.5</v>
      </c>
      <c r="Q253" s="27">
        <f t="shared" si="78"/>
        <v>1108.185</v>
      </c>
      <c r="R253" s="24">
        <f t="shared" si="71"/>
        <v>0</v>
      </c>
      <c r="S253" s="27">
        <f t="shared" si="72"/>
        <v>259.64</v>
      </c>
      <c r="T253" s="27">
        <f t="shared" si="73"/>
        <v>9.74</v>
      </c>
      <c r="U253" s="27">
        <f t="shared" si="74"/>
        <v>104.57</v>
      </c>
      <c r="V253" s="27">
        <f t="shared" si="75"/>
        <v>0</v>
      </c>
      <c r="W253" s="27">
        <f t="shared" si="76"/>
        <v>89.5</v>
      </c>
      <c r="X253" s="24">
        <f t="shared" si="79"/>
        <v>463.45</v>
      </c>
      <c r="Y253" s="27">
        <f t="shared" si="77"/>
        <v>1571.635</v>
      </c>
      <c r="Z253" s="27"/>
      <c r="AD253" s="127"/>
    </row>
    <row r="254" s="11" customFormat="1" ht="20" customHeight="1" spans="1:30">
      <c r="A254" s="157">
        <f t="shared" si="64"/>
        <v>251</v>
      </c>
      <c r="B254" s="39" t="s">
        <v>293</v>
      </c>
      <c r="C254" s="54" t="s">
        <v>625</v>
      </c>
      <c r="D254" s="183" t="s">
        <v>626</v>
      </c>
      <c r="E254" s="27">
        <v>3245.4</v>
      </c>
      <c r="F254" s="27">
        <v>3245.5</v>
      </c>
      <c r="G254" s="27">
        <v>3245.4</v>
      </c>
      <c r="H254" s="27">
        <v>5228.42</v>
      </c>
      <c r="I254" s="27"/>
      <c r="J254" s="27">
        <v>1790</v>
      </c>
      <c r="K254" s="64">
        <f t="shared" si="65"/>
        <v>58.4172</v>
      </c>
      <c r="L254" s="65">
        <f t="shared" si="66"/>
        <v>519.28</v>
      </c>
      <c r="M254" s="27">
        <f t="shared" si="67"/>
        <v>22.7178</v>
      </c>
      <c r="N254" s="27">
        <f t="shared" si="68"/>
        <v>418.27</v>
      </c>
      <c r="O254" s="27">
        <f t="shared" si="69"/>
        <v>0</v>
      </c>
      <c r="P254" s="27">
        <f t="shared" si="70"/>
        <v>89.5</v>
      </c>
      <c r="Q254" s="27">
        <f t="shared" si="78"/>
        <v>1108.185</v>
      </c>
      <c r="R254" s="24">
        <f t="shared" si="71"/>
        <v>0</v>
      </c>
      <c r="S254" s="27">
        <f t="shared" si="72"/>
        <v>259.64</v>
      </c>
      <c r="T254" s="27">
        <f t="shared" si="73"/>
        <v>9.74</v>
      </c>
      <c r="U254" s="27">
        <f t="shared" si="74"/>
        <v>104.57</v>
      </c>
      <c r="V254" s="27">
        <f t="shared" si="75"/>
        <v>0</v>
      </c>
      <c r="W254" s="27">
        <f t="shared" si="76"/>
        <v>89.5</v>
      </c>
      <c r="X254" s="24">
        <f t="shared" si="79"/>
        <v>463.45</v>
      </c>
      <c r="Y254" s="27">
        <f t="shared" si="77"/>
        <v>1571.635</v>
      </c>
      <c r="Z254" s="27"/>
      <c r="AD254" s="127"/>
    </row>
    <row r="255" s="11" customFormat="1" ht="20" customHeight="1" spans="1:30">
      <c r="A255" s="157">
        <f t="shared" ref="A255:A261" si="80">ROW()-3</f>
        <v>252</v>
      </c>
      <c r="B255" s="39" t="s">
        <v>293</v>
      </c>
      <c r="C255" s="54" t="s">
        <v>629</v>
      </c>
      <c r="D255" s="183" t="s">
        <v>630</v>
      </c>
      <c r="E255" s="27">
        <v>3245.4</v>
      </c>
      <c r="F255" s="27">
        <v>3245.5</v>
      </c>
      <c r="G255" s="27">
        <v>3245.4</v>
      </c>
      <c r="H255" s="27">
        <v>5228.42</v>
      </c>
      <c r="I255" s="27"/>
      <c r="J255" s="27">
        <v>1790</v>
      </c>
      <c r="K255" s="64">
        <f t="shared" ref="K255:K261" si="81">E255*0.018</f>
        <v>58.4172</v>
      </c>
      <c r="L255" s="65">
        <f t="shared" ref="L255:L261" si="82">F255*0.16</f>
        <v>519.28</v>
      </c>
      <c r="M255" s="27">
        <f t="shared" ref="M255:M261" si="83">G255*0.007</f>
        <v>22.7178</v>
      </c>
      <c r="N255" s="27">
        <f t="shared" ref="N255:N261" si="84">ROUND(H255*0.08,2)</f>
        <v>418.27</v>
      </c>
      <c r="O255" s="27">
        <f t="shared" ref="O255:O261" si="85">I255*50%</f>
        <v>0</v>
      </c>
      <c r="P255" s="27">
        <f t="shared" ref="P255:P261" si="86">J255*5%</f>
        <v>89.5</v>
      </c>
      <c r="Q255" s="27">
        <f t="shared" ref="Q255:Q318" si="87">SUM(K255:P255)</f>
        <v>1108.185</v>
      </c>
      <c r="R255" s="24">
        <f t="shared" ref="R255:R261" si="88">E255*0</f>
        <v>0</v>
      </c>
      <c r="S255" s="27">
        <f t="shared" ref="S255:S261" si="89">ROUND(F255*0.08,2)</f>
        <v>259.64</v>
      </c>
      <c r="T255" s="27">
        <f t="shared" ref="T255:T261" si="90">ROUND(G255*0.003,2)</f>
        <v>9.74</v>
      </c>
      <c r="U255" s="27">
        <f t="shared" ref="U255:U261" si="91">ROUND(H255*0.02,2)</f>
        <v>104.57</v>
      </c>
      <c r="V255" s="27">
        <f t="shared" ref="V255:V261" si="92">I255*50%</f>
        <v>0</v>
      </c>
      <c r="W255" s="27">
        <f t="shared" ref="W255:W261" si="93">J255*5%</f>
        <v>89.5</v>
      </c>
      <c r="X255" s="24">
        <f t="shared" ref="X255:X318" si="94">SUM(R255:W255)</f>
        <v>463.45</v>
      </c>
      <c r="Y255" s="27">
        <f t="shared" ref="Y255:Y261" si="95">Q255+X255</f>
        <v>1571.635</v>
      </c>
      <c r="Z255" s="27"/>
      <c r="AD255" s="127"/>
    </row>
    <row r="256" s="11" customFormat="1" ht="20" customHeight="1" spans="1:30">
      <c r="A256" s="157">
        <f t="shared" si="80"/>
        <v>253</v>
      </c>
      <c r="B256" s="39" t="s">
        <v>143</v>
      </c>
      <c r="C256" s="54" t="s">
        <v>631</v>
      </c>
      <c r="D256" s="183" t="s">
        <v>632</v>
      </c>
      <c r="E256" s="27">
        <v>3245.4</v>
      </c>
      <c r="F256" s="27">
        <v>3245.5</v>
      </c>
      <c r="G256" s="27">
        <v>3245.4</v>
      </c>
      <c r="H256" s="27">
        <v>5228.42</v>
      </c>
      <c r="I256" s="27"/>
      <c r="J256" s="27">
        <v>1790</v>
      </c>
      <c r="K256" s="64">
        <f t="shared" si="81"/>
        <v>58.4172</v>
      </c>
      <c r="L256" s="65">
        <f t="shared" si="82"/>
        <v>519.28</v>
      </c>
      <c r="M256" s="27">
        <f t="shared" si="83"/>
        <v>22.7178</v>
      </c>
      <c r="N256" s="27">
        <f t="shared" si="84"/>
        <v>418.27</v>
      </c>
      <c r="O256" s="27">
        <f t="shared" si="85"/>
        <v>0</v>
      </c>
      <c r="P256" s="27">
        <f t="shared" si="86"/>
        <v>89.5</v>
      </c>
      <c r="Q256" s="27">
        <f t="shared" si="87"/>
        <v>1108.185</v>
      </c>
      <c r="R256" s="24">
        <f t="shared" si="88"/>
        <v>0</v>
      </c>
      <c r="S256" s="27">
        <f t="shared" si="89"/>
        <v>259.64</v>
      </c>
      <c r="T256" s="27">
        <f t="shared" si="90"/>
        <v>9.74</v>
      </c>
      <c r="U256" s="27">
        <f t="shared" si="91"/>
        <v>104.57</v>
      </c>
      <c r="V256" s="27">
        <f t="shared" si="92"/>
        <v>0</v>
      </c>
      <c r="W256" s="27">
        <f t="shared" si="93"/>
        <v>89.5</v>
      </c>
      <c r="X256" s="24">
        <f t="shared" si="94"/>
        <v>463.45</v>
      </c>
      <c r="Y256" s="27">
        <f t="shared" si="95"/>
        <v>1571.635</v>
      </c>
      <c r="Z256" s="27"/>
      <c r="AD256" s="127"/>
    </row>
    <row r="257" s="11" customFormat="1" ht="20" customHeight="1" spans="1:30">
      <c r="A257" s="157">
        <f t="shared" si="80"/>
        <v>254</v>
      </c>
      <c r="B257" s="39" t="s">
        <v>172</v>
      </c>
      <c r="C257" s="54" t="s">
        <v>637</v>
      </c>
      <c r="D257" s="183" t="s">
        <v>638</v>
      </c>
      <c r="E257" s="27">
        <v>3245.4</v>
      </c>
      <c r="F257" s="27">
        <v>3245.5</v>
      </c>
      <c r="G257" s="27">
        <v>3245.4</v>
      </c>
      <c r="H257" s="27">
        <v>5228.42</v>
      </c>
      <c r="I257" s="27"/>
      <c r="J257" s="27">
        <v>1790</v>
      </c>
      <c r="K257" s="64">
        <f t="shared" si="81"/>
        <v>58.4172</v>
      </c>
      <c r="L257" s="65">
        <f t="shared" si="82"/>
        <v>519.28</v>
      </c>
      <c r="M257" s="27">
        <f t="shared" si="83"/>
        <v>22.7178</v>
      </c>
      <c r="N257" s="27">
        <f t="shared" si="84"/>
        <v>418.27</v>
      </c>
      <c r="O257" s="27">
        <f t="shared" si="85"/>
        <v>0</v>
      </c>
      <c r="P257" s="27">
        <f t="shared" si="86"/>
        <v>89.5</v>
      </c>
      <c r="Q257" s="27">
        <f t="shared" si="87"/>
        <v>1108.185</v>
      </c>
      <c r="R257" s="24">
        <f t="shared" si="88"/>
        <v>0</v>
      </c>
      <c r="S257" s="27">
        <f t="shared" si="89"/>
        <v>259.64</v>
      </c>
      <c r="T257" s="27">
        <f t="shared" si="90"/>
        <v>9.74</v>
      </c>
      <c r="U257" s="27">
        <f t="shared" si="91"/>
        <v>104.57</v>
      </c>
      <c r="V257" s="27">
        <f t="shared" si="92"/>
        <v>0</v>
      </c>
      <c r="W257" s="27">
        <f t="shared" si="93"/>
        <v>89.5</v>
      </c>
      <c r="X257" s="24">
        <f t="shared" si="94"/>
        <v>463.45</v>
      </c>
      <c r="Y257" s="27">
        <f t="shared" si="95"/>
        <v>1571.635</v>
      </c>
      <c r="Z257" s="27"/>
      <c r="AD257" s="127"/>
    </row>
    <row r="258" s="11" customFormat="1" ht="20" customHeight="1" spans="1:30">
      <c r="A258" s="157">
        <f t="shared" si="80"/>
        <v>255</v>
      </c>
      <c r="B258" s="39" t="s">
        <v>172</v>
      </c>
      <c r="C258" s="54" t="s">
        <v>639</v>
      </c>
      <c r="D258" s="183" t="s">
        <v>640</v>
      </c>
      <c r="E258" s="27">
        <v>3245.4</v>
      </c>
      <c r="F258" s="27">
        <v>3245.5</v>
      </c>
      <c r="G258" s="27">
        <v>3245.4</v>
      </c>
      <c r="H258" s="27">
        <v>5228.42</v>
      </c>
      <c r="I258" s="27"/>
      <c r="J258" s="27">
        <v>3180</v>
      </c>
      <c r="K258" s="64">
        <f t="shared" si="81"/>
        <v>58.4172</v>
      </c>
      <c r="L258" s="65">
        <f t="shared" si="82"/>
        <v>519.28</v>
      </c>
      <c r="M258" s="27">
        <f t="shared" si="83"/>
        <v>22.7178</v>
      </c>
      <c r="N258" s="27">
        <f t="shared" si="84"/>
        <v>418.27</v>
      </c>
      <c r="O258" s="27">
        <f t="shared" si="85"/>
        <v>0</v>
      </c>
      <c r="P258" s="27">
        <f t="shared" si="86"/>
        <v>159</v>
      </c>
      <c r="Q258" s="27">
        <f t="shared" si="87"/>
        <v>1177.685</v>
      </c>
      <c r="R258" s="24">
        <f t="shared" si="88"/>
        <v>0</v>
      </c>
      <c r="S258" s="27">
        <f t="shared" si="89"/>
        <v>259.64</v>
      </c>
      <c r="T258" s="27">
        <f t="shared" si="90"/>
        <v>9.74</v>
      </c>
      <c r="U258" s="27">
        <f t="shared" si="91"/>
        <v>104.57</v>
      </c>
      <c r="V258" s="27">
        <f t="shared" si="92"/>
        <v>0</v>
      </c>
      <c r="W258" s="27">
        <f t="shared" si="93"/>
        <v>159</v>
      </c>
      <c r="X258" s="24">
        <f t="shared" si="94"/>
        <v>532.95</v>
      </c>
      <c r="Y258" s="27">
        <f t="shared" si="95"/>
        <v>1710.635</v>
      </c>
      <c r="Z258" s="27"/>
      <c r="AD258" s="127"/>
    </row>
    <row r="259" s="11" customFormat="1" ht="20" customHeight="1" spans="1:30">
      <c r="A259" s="157">
        <f t="shared" si="80"/>
        <v>256</v>
      </c>
      <c r="B259" s="39" t="s">
        <v>172</v>
      </c>
      <c r="C259" s="54" t="s">
        <v>641</v>
      </c>
      <c r="D259" s="271" t="s">
        <v>642</v>
      </c>
      <c r="E259" s="27">
        <v>3245.4</v>
      </c>
      <c r="F259" s="27">
        <v>3245.5</v>
      </c>
      <c r="G259" s="27">
        <v>3245.4</v>
      </c>
      <c r="H259" s="27">
        <v>5228.42</v>
      </c>
      <c r="I259" s="27"/>
      <c r="J259" s="27">
        <v>1790</v>
      </c>
      <c r="K259" s="64">
        <f t="shared" si="81"/>
        <v>58.4172</v>
      </c>
      <c r="L259" s="65">
        <f t="shared" si="82"/>
        <v>519.28</v>
      </c>
      <c r="M259" s="27">
        <f t="shared" si="83"/>
        <v>22.7178</v>
      </c>
      <c r="N259" s="27">
        <f t="shared" si="84"/>
        <v>418.27</v>
      </c>
      <c r="O259" s="27">
        <f t="shared" si="85"/>
        <v>0</v>
      </c>
      <c r="P259" s="27">
        <f t="shared" si="86"/>
        <v>89.5</v>
      </c>
      <c r="Q259" s="27">
        <f t="shared" si="87"/>
        <v>1108.185</v>
      </c>
      <c r="R259" s="24">
        <f t="shared" si="88"/>
        <v>0</v>
      </c>
      <c r="S259" s="27">
        <f t="shared" si="89"/>
        <v>259.64</v>
      </c>
      <c r="T259" s="27">
        <f t="shared" si="90"/>
        <v>9.74</v>
      </c>
      <c r="U259" s="27">
        <f t="shared" si="91"/>
        <v>104.57</v>
      </c>
      <c r="V259" s="27">
        <f t="shared" si="92"/>
        <v>0</v>
      </c>
      <c r="W259" s="27">
        <f t="shared" si="93"/>
        <v>89.5</v>
      </c>
      <c r="X259" s="24">
        <f t="shared" si="94"/>
        <v>463.45</v>
      </c>
      <c r="Y259" s="27">
        <f t="shared" si="95"/>
        <v>1571.635</v>
      </c>
      <c r="Z259" s="27"/>
      <c r="AD259" s="127"/>
    </row>
    <row r="260" s="11" customFormat="1" ht="20" customHeight="1" spans="1:30">
      <c r="A260" s="157">
        <f t="shared" si="80"/>
        <v>257</v>
      </c>
      <c r="B260" s="39" t="s">
        <v>172</v>
      </c>
      <c r="C260" s="54" t="s">
        <v>643</v>
      </c>
      <c r="D260" s="271" t="s">
        <v>644</v>
      </c>
      <c r="E260" s="27">
        <v>3245.4</v>
      </c>
      <c r="F260" s="27">
        <v>3245.5</v>
      </c>
      <c r="G260" s="27">
        <v>3245.4</v>
      </c>
      <c r="H260" s="27">
        <v>5228.42</v>
      </c>
      <c r="I260" s="27"/>
      <c r="J260" s="27">
        <v>1790</v>
      </c>
      <c r="K260" s="64">
        <f t="shared" si="81"/>
        <v>58.4172</v>
      </c>
      <c r="L260" s="65">
        <f t="shared" si="82"/>
        <v>519.28</v>
      </c>
      <c r="M260" s="27">
        <f t="shared" si="83"/>
        <v>22.7178</v>
      </c>
      <c r="N260" s="27">
        <f t="shared" si="84"/>
        <v>418.27</v>
      </c>
      <c r="O260" s="27">
        <f t="shared" si="85"/>
        <v>0</v>
      </c>
      <c r="P260" s="27">
        <f t="shared" si="86"/>
        <v>89.5</v>
      </c>
      <c r="Q260" s="27">
        <f t="shared" si="87"/>
        <v>1108.185</v>
      </c>
      <c r="R260" s="24">
        <f t="shared" si="88"/>
        <v>0</v>
      </c>
      <c r="S260" s="27">
        <f t="shared" si="89"/>
        <v>259.64</v>
      </c>
      <c r="T260" s="27">
        <f t="shared" si="90"/>
        <v>9.74</v>
      </c>
      <c r="U260" s="27">
        <f t="shared" si="91"/>
        <v>104.57</v>
      </c>
      <c r="V260" s="27">
        <f t="shared" si="92"/>
        <v>0</v>
      </c>
      <c r="W260" s="27">
        <f t="shared" si="93"/>
        <v>89.5</v>
      </c>
      <c r="X260" s="24">
        <f t="shared" si="94"/>
        <v>463.45</v>
      </c>
      <c r="Y260" s="27">
        <f t="shared" si="95"/>
        <v>1571.635</v>
      </c>
      <c r="Z260" s="27"/>
      <c r="AD260" s="127"/>
    </row>
    <row r="261" s="11" customFormat="1" ht="20" customHeight="1" spans="1:30">
      <c r="A261" s="157">
        <f t="shared" si="80"/>
        <v>258</v>
      </c>
      <c r="B261" s="39" t="s">
        <v>258</v>
      </c>
      <c r="C261" s="54" t="s">
        <v>645</v>
      </c>
      <c r="D261" s="183" t="s">
        <v>646</v>
      </c>
      <c r="E261" s="27">
        <v>3820</v>
      </c>
      <c r="F261" s="27">
        <v>3820</v>
      </c>
      <c r="G261" s="27">
        <v>3820</v>
      </c>
      <c r="H261" s="27">
        <v>5228.42</v>
      </c>
      <c r="I261" s="27"/>
      <c r="J261" s="27">
        <v>4180</v>
      </c>
      <c r="K261" s="64">
        <f t="shared" si="81"/>
        <v>68.76</v>
      </c>
      <c r="L261" s="65">
        <f t="shared" si="82"/>
        <v>611.2</v>
      </c>
      <c r="M261" s="27">
        <f t="shared" si="83"/>
        <v>26.74</v>
      </c>
      <c r="N261" s="27">
        <f t="shared" si="84"/>
        <v>418.27</v>
      </c>
      <c r="O261" s="27">
        <f t="shared" si="85"/>
        <v>0</v>
      </c>
      <c r="P261" s="27">
        <f t="shared" si="86"/>
        <v>209</v>
      </c>
      <c r="Q261" s="27">
        <f t="shared" si="87"/>
        <v>1333.97</v>
      </c>
      <c r="R261" s="24">
        <f t="shared" si="88"/>
        <v>0</v>
      </c>
      <c r="S261" s="27">
        <f t="shared" si="89"/>
        <v>305.6</v>
      </c>
      <c r="T261" s="27">
        <f t="shared" si="90"/>
        <v>11.46</v>
      </c>
      <c r="U261" s="27">
        <f t="shared" si="91"/>
        <v>104.57</v>
      </c>
      <c r="V261" s="27">
        <f t="shared" si="92"/>
        <v>0</v>
      </c>
      <c r="W261" s="27">
        <f t="shared" si="93"/>
        <v>209</v>
      </c>
      <c r="X261" s="24">
        <f t="shared" si="94"/>
        <v>630.63</v>
      </c>
      <c r="Y261" s="27">
        <f t="shared" si="95"/>
        <v>1964.6</v>
      </c>
      <c r="Z261" s="27"/>
      <c r="AD261" s="127"/>
    </row>
    <row r="262" ht="20" customHeight="1" spans="1:30">
      <c r="A262" s="23">
        <f t="shared" ref="A262:A325" si="96">ROW()-3</f>
        <v>259</v>
      </c>
      <c r="B262" s="39" t="s">
        <v>157</v>
      </c>
      <c r="C262" s="58" t="s">
        <v>649</v>
      </c>
      <c r="D262" s="24" t="s">
        <v>650</v>
      </c>
      <c r="E262" s="24">
        <v>3245.4</v>
      </c>
      <c r="F262" s="24">
        <f>VLOOKUP(C262,'[1]9月'!$B:$Q,16,0)</f>
        <v>3245.4</v>
      </c>
      <c r="G262" s="24">
        <v>3245.4</v>
      </c>
      <c r="H262" s="27">
        <v>5228.42</v>
      </c>
      <c r="I262" s="27"/>
      <c r="J262" s="27">
        <v>3180</v>
      </c>
      <c r="K262" s="34">
        <f t="shared" ref="K262:K325" si="97">E262*0.018</f>
        <v>58.4172</v>
      </c>
      <c r="L262" s="35">
        <f t="shared" ref="L262:L325" si="98">F262*0.16</f>
        <v>519.264</v>
      </c>
      <c r="M262" s="24">
        <f t="shared" ref="M262:M325" si="99">G262*0.007</f>
        <v>22.7178</v>
      </c>
      <c r="N262" s="27">
        <f t="shared" ref="N262:N325" si="100">ROUND(H262*0.08,2)</f>
        <v>418.27</v>
      </c>
      <c r="O262" s="27">
        <f t="shared" ref="O262:O325" si="101">I262*50%</f>
        <v>0</v>
      </c>
      <c r="P262" s="27">
        <f t="shared" ref="P262:P325" si="102">J262*5%</f>
        <v>159</v>
      </c>
      <c r="Q262" s="27">
        <f t="shared" si="87"/>
        <v>1177.669</v>
      </c>
      <c r="R262" s="24">
        <f t="shared" ref="R262:R325" si="103">E262*0</f>
        <v>0</v>
      </c>
      <c r="S262" s="24">
        <f t="shared" ref="S262:S325" si="104">ROUND(F262*0.08,2)</f>
        <v>259.63</v>
      </c>
      <c r="T262" s="24">
        <f t="shared" ref="T262:T325" si="105">ROUND(G262*0.003,2)</f>
        <v>9.74</v>
      </c>
      <c r="U262" s="27">
        <f t="shared" ref="U262:U325" si="106">ROUND(H262*0.02,2)</f>
        <v>104.57</v>
      </c>
      <c r="V262" s="27">
        <f t="shared" ref="V262:V325" si="107">I262*50%</f>
        <v>0</v>
      </c>
      <c r="W262" s="27">
        <f t="shared" ref="W262:W325" si="108">J262*5%</f>
        <v>159</v>
      </c>
      <c r="X262" s="24">
        <f t="shared" si="94"/>
        <v>532.94</v>
      </c>
      <c r="Y262" s="24">
        <f t="shared" ref="Y262:Y325" si="109">Q262+X262</f>
        <v>1710.609</v>
      </c>
      <c r="Z262" s="24"/>
      <c r="AD262" s="127"/>
    </row>
    <row r="263" ht="20" customHeight="1" spans="1:30">
      <c r="A263" s="23">
        <f t="shared" si="96"/>
        <v>260</v>
      </c>
      <c r="B263" s="39" t="s">
        <v>118</v>
      </c>
      <c r="C263" s="58" t="s">
        <v>651</v>
      </c>
      <c r="D263" s="24" t="s">
        <v>652</v>
      </c>
      <c r="E263" s="24">
        <v>3245.4</v>
      </c>
      <c r="F263" s="24">
        <f>VLOOKUP(C263,'[1]9月'!$B:$Q,16,0)</f>
        <v>3245.4</v>
      </c>
      <c r="G263" s="24">
        <v>3245.4</v>
      </c>
      <c r="H263" s="27">
        <v>5228.42</v>
      </c>
      <c r="I263" s="27"/>
      <c r="J263" s="27">
        <v>3180</v>
      </c>
      <c r="K263" s="34">
        <f t="shared" si="97"/>
        <v>58.4172</v>
      </c>
      <c r="L263" s="35">
        <f t="shared" si="98"/>
        <v>519.264</v>
      </c>
      <c r="M263" s="24">
        <f t="shared" si="99"/>
        <v>22.7178</v>
      </c>
      <c r="N263" s="27">
        <f t="shared" si="100"/>
        <v>418.27</v>
      </c>
      <c r="O263" s="27">
        <f t="shared" si="101"/>
        <v>0</v>
      </c>
      <c r="P263" s="27">
        <f t="shared" si="102"/>
        <v>159</v>
      </c>
      <c r="Q263" s="27">
        <f t="shared" si="87"/>
        <v>1177.669</v>
      </c>
      <c r="R263" s="24">
        <f t="shared" si="103"/>
        <v>0</v>
      </c>
      <c r="S263" s="24">
        <f t="shared" si="104"/>
        <v>259.63</v>
      </c>
      <c r="T263" s="24">
        <f t="shared" si="105"/>
        <v>9.74</v>
      </c>
      <c r="U263" s="27">
        <f t="shared" si="106"/>
        <v>104.57</v>
      </c>
      <c r="V263" s="27">
        <f t="shared" si="107"/>
        <v>0</v>
      </c>
      <c r="W263" s="27">
        <f t="shared" si="108"/>
        <v>159</v>
      </c>
      <c r="X263" s="24">
        <f t="shared" si="94"/>
        <v>532.94</v>
      </c>
      <c r="Y263" s="24">
        <f t="shared" si="109"/>
        <v>1710.609</v>
      </c>
      <c r="Z263" s="24"/>
      <c r="AD263" s="127"/>
    </row>
    <row r="264" ht="20" customHeight="1" spans="1:30">
      <c r="A264" s="23">
        <f t="shared" si="96"/>
        <v>261</v>
      </c>
      <c r="B264" s="39" t="s">
        <v>76</v>
      </c>
      <c r="C264" s="31" t="s">
        <v>653</v>
      </c>
      <c r="D264" s="24" t="s">
        <v>654</v>
      </c>
      <c r="E264" s="24">
        <v>3245.4</v>
      </c>
      <c r="F264" s="24">
        <f>VLOOKUP(C264,'[1]9月'!$B:$Q,16,0)</f>
        <v>3245.4</v>
      </c>
      <c r="G264" s="24">
        <v>3245.4</v>
      </c>
      <c r="H264" s="27">
        <v>5228.42</v>
      </c>
      <c r="I264" s="27"/>
      <c r="J264" s="27">
        <v>3180</v>
      </c>
      <c r="K264" s="34">
        <f t="shared" si="97"/>
        <v>58.4172</v>
      </c>
      <c r="L264" s="35">
        <f t="shared" si="98"/>
        <v>519.264</v>
      </c>
      <c r="M264" s="24">
        <f t="shared" si="99"/>
        <v>22.7178</v>
      </c>
      <c r="N264" s="27">
        <f t="shared" si="100"/>
        <v>418.27</v>
      </c>
      <c r="O264" s="27">
        <f t="shared" si="101"/>
        <v>0</v>
      </c>
      <c r="P264" s="27">
        <f t="shared" si="102"/>
        <v>159</v>
      </c>
      <c r="Q264" s="27">
        <f t="shared" si="87"/>
        <v>1177.669</v>
      </c>
      <c r="R264" s="24">
        <f t="shared" si="103"/>
        <v>0</v>
      </c>
      <c r="S264" s="24">
        <f t="shared" si="104"/>
        <v>259.63</v>
      </c>
      <c r="T264" s="24">
        <f t="shared" si="105"/>
        <v>9.74</v>
      </c>
      <c r="U264" s="27">
        <f t="shared" si="106"/>
        <v>104.57</v>
      </c>
      <c r="V264" s="27">
        <f t="shared" si="107"/>
        <v>0</v>
      </c>
      <c r="W264" s="27">
        <f t="shared" si="108"/>
        <v>159</v>
      </c>
      <c r="X264" s="24">
        <f t="shared" si="94"/>
        <v>532.94</v>
      </c>
      <c r="Y264" s="24">
        <f t="shared" si="109"/>
        <v>1710.609</v>
      </c>
      <c r="Z264" s="24"/>
      <c r="AD264" s="127"/>
    </row>
    <row r="265" ht="20" customHeight="1" spans="1:30">
      <c r="A265" s="23">
        <f t="shared" si="96"/>
        <v>262</v>
      </c>
      <c r="B265" s="39" t="s">
        <v>76</v>
      </c>
      <c r="C265" s="31" t="s">
        <v>655</v>
      </c>
      <c r="D265" s="24" t="s">
        <v>656</v>
      </c>
      <c r="E265" s="24">
        <v>3245.4</v>
      </c>
      <c r="F265" s="24">
        <f>VLOOKUP(C265,'[1]9月'!$B:$Q,16,0)</f>
        <v>3245.4</v>
      </c>
      <c r="G265" s="24">
        <v>3245.4</v>
      </c>
      <c r="H265" s="27">
        <v>5228.42</v>
      </c>
      <c r="I265" s="27"/>
      <c r="J265" s="27">
        <v>3180</v>
      </c>
      <c r="K265" s="34">
        <f t="shared" si="97"/>
        <v>58.4172</v>
      </c>
      <c r="L265" s="35">
        <f t="shared" si="98"/>
        <v>519.264</v>
      </c>
      <c r="M265" s="24">
        <f t="shared" si="99"/>
        <v>22.7178</v>
      </c>
      <c r="N265" s="27">
        <f t="shared" si="100"/>
        <v>418.27</v>
      </c>
      <c r="O265" s="27">
        <f t="shared" si="101"/>
        <v>0</v>
      </c>
      <c r="P265" s="27">
        <f t="shared" si="102"/>
        <v>159</v>
      </c>
      <c r="Q265" s="27">
        <f t="shared" si="87"/>
        <v>1177.669</v>
      </c>
      <c r="R265" s="24">
        <f t="shared" si="103"/>
        <v>0</v>
      </c>
      <c r="S265" s="24">
        <f t="shared" si="104"/>
        <v>259.63</v>
      </c>
      <c r="T265" s="24">
        <f t="shared" si="105"/>
        <v>9.74</v>
      </c>
      <c r="U265" s="27">
        <f t="shared" si="106"/>
        <v>104.57</v>
      </c>
      <c r="V265" s="27">
        <f t="shared" si="107"/>
        <v>0</v>
      </c>
      <c r="W265" s="27">
        <f t="shared" si="108"/>
        <v>159</v>
      </c>
      <c r="X265" s="24">
        <f t="shared" si="94"/>
        <v>532.94</v>
      </c>
      <c r="Y265" s="24">
        <f t="shared" si="109"/>
        <v>1710.609</v>
      </c>
      <c r="Z265" s="24"/>
      <c r="AD265" s="127"/>
    </row>
    <row r="266" ht="20" customHeight="1" spans="1:30">
      <c r="A266" s="23">
        <f t="shared" si="96"/>
        <v>263</v>
      </c>
      <c r="B266" s="39" t="s">
        <v>657</v>
      </c>
      <c r="C266" s="31" t="s">
        <v>658</v>
      </c>
      <c r="D266" s="24" t="s">
        <v>659</v>
      </c>
      <c r="E266" s="24">
        <v>3245.4</v>
      </c>
      <c r="F266" s="24">
        <f>VLOOKUP(C266,'[1]9月'!$B:$Q,16,0)</f>
        <v>3245.4</v>
      </c>
      <c r="G266" s="24">
        <v>3245.4</v>
      </c>
      <c r="H266" s="27">
        <v>5228.42</v>
      </c>
      <c r="I266" s="27"/>
      <c r="J266" s="27">
        <v>3180</v>
      </c>
      <c r="K266" s="34">
        <f t="shared" si="97"/>
        <v>58.4172</v>
      </c>
      <c r="L266" s="35">
        <f t="shared" si="98"/>
        <v>519.264</v>
      </c>
      <c r="M266" s="24">
        <f t="shared" si="99"/>
        <v>22.7178</v>
      </c>
      <c r="N266" s="27">
        <f t="shared" si="100"/>
        <v>418.27</v>
      </c>
      <c r="O266" s="27">
        <f t="shared" si="101"/>
        <v>0</v>
      </c>
      <c r="P266" s="27">
        <f t="shared" si="102"/>
        <v>159</v>
      </c>
      <c r="Q266" s="27">
        <f t="shared" si="87"/>
        <v>1177.669</v>
      </c>
      <c r="R266" s="24">
        <f t="shared" si="103"/>
        <v>0</v>
      </c>
      <c r="S266" s="24">
        <f t="shared" si="104"/>
        <v>259.63</v>
      </c>
      <c r="T266" s="24">
        <f t="shared" si="105"/>
        <v>9.74</v>
      </c>
      <c r="U266" s="27">
        <f t="shared" si="106"/>
        <v>104.57</v>
      </c>
      <c r="V266" s="27">
        <f t="shared" si="107"/>
        <v>0</v>
      </c>
      <c r="W266" s="27">
        <f t="shared" si="108"/>
        <v>159</v>
      </c>
      <c r="X266" s="24">
        <f t="shared" si="94"/>
        <v>532.94</v>
      </c>
      <c r="Y266" s="24">
        <f t="shared" si="109"/>
        <v>1710.609</v>
      </c>
      <c r="Z266" s="24"/>
      <c r="AD266" s="127"/>
    </row>
    <row r="267" ht="20" customHeight="1" spans="1:30">
      <c r="A267" s="23">
        <f t="shared" si="96"/>
        <v>264</v>
      </c>
      <c r="B267" s="39" t="s">
        <v>258</v>
      </c>
      <c r="C267" s="31" t="s">
        <v>660</v>
      </c>
      <c r="D267" s="24" t="s">
        <v>661</v>
      </c>
      <c r="E267" s="24">
        <v>3245.4</v>
      </c>
      <c r="F267" s="24">
        <f>VLOOKUP(C267,'[1]9月'!$B:$Q,16,0)</f>
        <v>3245.4</v>
      </c>
      <c r="G267" s="24">
        <v>3245.4</v>
      </c>
      <c r="H267" s="27">
        <v>5228.42</v>
      </c>
      <c r="I267" s="27"/>
      <c r="J267" s="27">
        <v>3180</v>
      </c>
      <c r="K267" s="34">
        <f t="shared" si="97"/>
        <v>58.4172</v>
      </c>
      <c r="L267" s="35">
        <f t="shared" si="98"/>
        <v>519.264</v>
      </c>
      <c r="M267" s="24">
        <f t="shared" si="99"/>
        <v>22.7178</v>
      </c>
      <c r="N267" s="27">
        <f t="shared" si="100"/>
        <v>418.27</v>
      </c>
      <c r="O267" s="27">
        <f t="shared" si="101"/>
        <v>0</v>
      </c>
      <c r="P267" s="27">
        <f t="shared" si="102"/>
        <v>159</v>
      </c>
      <c r="Q267" s="27">
        <f t="shared" si="87"/>
        <v>1177.669</v>
      </c>
      <c r="R267" s="24">
        <f t="shared" si="103"/>
        <v>0</v>
      </c>
      <c r="S267" s="24">
        <f t="shared" si="104"/>
        <v>259.63</v>
      </c>
      <c r="T267" s="24">
        <f t="shared" si="105"/>
        <v>9.74</v>
      </c>
      <c r="U267" s="27">
        <f t="shared" si="106"/>
        <v>104.57</v>
      </c>
      <c r="V267" s="27">
        <f t="shared" si="107"/>
        <v>0</v>
      </c>
      <c r="W267" s="27">
        <f t="shared" si="108"/>
        <v>159</v>
      </c>
      <c r="X267" s="24">
        <f t="shared" si="94"/>
        <v>532.94</v>
      </c>
      <c r="Y267" s="24">
        <f t="shared" si="109"/>
        <v>1710.609</v>
      </c>
      <c r="Z267" s="24"/>
      <c r="AD267" s="127"/>
    </row>
    <row r="268" ht="20" customHeight="1" spans="1:30">
      <c r="A268" s="23">
        <f t="shared" si="96"/>
        <v>265</v>
      </c>
      <c r="B268" s="39" t="s">
        <v>140</v>
      </c>
      <c r="C268" s="31" t="s">
        <v>662</v>
      </c>
      <c r="D268" s="24" t="s">
        <v>663</v>
      </c>
      <c r="E268" s="24">
        <v>3245.4</v>
      </c>
      <c r="F268" s="24">
        <f>VLOOKUP(C268,'[1]9月'!$B:$Q,16,0)</f>
        <v>3245.4</v>
      </c>
      <c r="G268" s="24">
        <v>3245.4</v>
      </c>
      <c r="H268" s="27">
        <v>5228.42</v>
      </c>
      <c r="I268" s="27"/>
      <c r="J268" s="27">
        <v>1790</v>
      </c>
      <c r="K268" s="34">
        <f t="shared" si="97"/>
        <v>58.4172</v>
      </c>
      <c r="L268" s="35">
        <f t="shared" si="98"/>
        <v>519.264</v>
      </c>
      <c r="M268" s="24">
        <f t="shared" si="99"/>
        <v>22.7178</v>
      </c>
      <c r="N268" s="27">
        <f t="shared" si="100"/>
        <v>418.27</v>
      </c>
      <c r="O268" s="27">
        <f t="shared" si="101"/>
        <v>0</v>
      </c>
      <c r="P268" s="27">
        <f t="shared" si="102"/>
        <v>89.5</v>
      </c>
      <c r="Q268" s="27">
        <f t="shared" si="87"/>
        <v>1108.169</v>
      </c>
      <c r="R268" s="24">
        <f t="shared" si="103"/>
        <v>0</v>
      </c>
      <c r="S268" s="24">
        <f t="shared" si="104"/>
        <v>259.63</v>
      </c>
      <c r="T268" s="24">
        <f t="shared" si="105"/>
        <v>9.74</v>
      </c>
      <c r="U268" s="27">
        <f t="shared" si="106"/>
        <v>104.57</v>
      </c>
      <c r="V268" s="27">
        <f t="shared" si="107"/>
        <v>0</v>
      </c>
      <c r="W268" s="27">
        <f t="shared" si="108"/>
        <v>89.5</v>
      </c>
      <c r="X268" s="24">
        <f t="shared" si="94"/>
        <v>463.44</v>
      </c>
      <c r="Y268" s="24">
        <f t="shared" si="109"/>
        <v>1571.609</v>
      </c>
      <c r="Z268" s="24"/>
      <c r="AD268" s="127"/>
    </row>
    <row r="269" ht="20" customHeight="1" spans="1:30">
      <c r="A269" s="23">
        <f t="shared" si="96"/>
        <v>266</v>
      </c>
      <c r="B269" s="39" t="s">
        <v>137</v>
      </c>
      <c r="C269" s="31" t="s">
        <v>664</v>
      </c>
      <c r="D269" s="24" t="s">
        <v>665</v>
      </c>
      <c r="E269" s="24">
        <v>3245.4</v>
      </c>
      <c r="F269" s="24">
        <f>VLOOKUP(C269,'[1]9月'!$B:$Q,16,0)</f>
        <v>3245.4</v>
      </c>
      <c r="G269" s="24">
        <v>3245.4</v>
      </c>
      <c r="H269" s="27">
        <v>5228.42</v>
      </c>
      <c r="I269" s="27"/>
      <c r="J269" s="27">
        <v>3180</v>
      </c>
      <c r="K269" s="34">
        <f t="shared" si="97"/>
        <v>58.4172</v>
      </c>
      <c r="L269" s="35">
        <f t="shared" si="98"/>
        <v>519.264</v>
      </c>
      <c r="M269" s="24">
        <f t="shared" si="99"/>
        <v>22.7178</v>
      </c>
      <c r="N269" s="27">
        <f t="shared" si="100"/>
        <v>418.27</v>
      </c>
      <c r="O269" s="27">
        <f t="shared" si="101"/>
        <v>0</v>
      </c>
      <c r="P269" s="27">
        <f t="shared" si="102"/>
        <v>159</v>
      </c>
      <c r="Q269" s="27">
        <f t="shared" si="87"/>
        <v>1177.669</v>
      </c>
      <c r="R269" s="24">
        <f t="shared" si="103"/>
        <v>0</v>
      </c>
      <c r="S269" s="24">
        <f t="shared" si="104"/>
        <v>259.63</v>
      </c>
      <c r="T269" s="24">
        <f t="shared" si="105"/>
        <v>9.74</v>
      </c>
      <c r="U269" s="27">
        <f t="shared" si="106"/>
        <v>104.57</v>
      </c>
      <c r="V269" s="27">
        <f t="shared" si="107"/>
        <v>0</v>
      </c>
      <c r="W269" s="27">
        <f t="shared" si="108"/>
        <v>159</v>
      </c>
      <c r="X269" s="24">
        <f t="shared" si="94"/>
        <v>532.94</v>
      </c>
      <c r="Y269" s="24">
        <f t="shared" si="109"/>
        <v>1710.609</v>
      </c>
      <c r="Z269" s="24"/>
      <c r="AD269" s="127"/>
    </row>
    <row r="270" ht="20" customHeight="1" spans="1:30">
      <c r="A270" s="23">
        <f t="shared" si="96"/>
        <v>267</v>
      </c>
      <c r="B270" s="39" t="s">
        <v>140</v>
      </c>
      <c r="C270" s="31" t="s">
        <v>666</v>
      </c>
      <c r="D270" s="24" t="s">
        <v>667</v>
      </c>
      <c r="E270" s="24">
        <v>3342.69</v>
      </c>
      <c r="F270" s="24">
        <v>3342.69</v>
      </c>
      <c r="G270" s="24">
        <v>3342.69</v>
      </c>
      <c r="H270" s="27">
        <v>5228.42</v>
      </c>
      <c r="I270" s="27"/>
      <c r="J270" s="27">
        <v>3180</v>
      </c>
      <c r="K270" s="34">
        <f t="shared" si="97"/>
        <v>60.16842</v>
      </c>
      <c r="L270" s="35">
        <f t="shared" si="98"/>
        <v>534.8304</v>
      </c>
      <c r="M270" s="24">
        <f t="shared" si="99"/>
        <v>23.39883</v>
      </c>
      <c r="N270" s="27">
        <f t="shared" si="100"/>
        <v>418.27</v>
      </c>
      <c r="O270" s="27">
        <f t="shared" si="101"/>
        <v>0</v>
      </c>
      <c r="P270" s="27">
        <f t="shared" si="102"/>
        <v>159</v>
      </c>
      <c r="Q270" s="27">
        <f t="shared" si="87"/>
        <v>1195.66765</v>
      </c>
      <c r="R270" s="24">
        <f t="shared" si="103"/>
        <v>0</v>
      </c>
      <c r="S270" s="24">
        <f t="shared" si="104"/>
        <v>267.42</v>
      </c>
      <c r="T270" s="24">
        <f t="shared" si="105"/>
        <v>10.03</v>
      </c>
      <c r="U270" s="27">
        <f t="shared" si="106"/>
        <v>104.57</v>
      </c>
      <c r="V270" s="27">
        <f t="shared" si="107"/>
        <v>0</v>
      </c>
      <c r="W270" s="27">
        <f t="shared" si="108"/>
        <v>159</v>
      </c>
      <c r="X270" s="24">
        <f t="shared" si="94"/>
        <v>541.02</v>
      </c>
      <c r="Y270" s="24">
        <f t="shared" si="109"/>
        <v>1736.68765</v>
      </c>
      <c r="Z270" s="24"/>
      <c r="AD270" s="127"/>
    </row>
    <row r="271" ht="20" customHeight="1" spans="1:30">
      <c r="A271" s="23">
        <f t="shared" si="96"/>
        <v>268</v>
      </c>
      <c r="B271" s="39" t="s">
        <v>140</v>
      </c>
      <c r="C271" s="31" t="s">
        <v>668</v>
      </c>
      <c r="D271" s="24" t="s">
        <v>669</v>
      </c>
      <c r="E271" s="24">
        <v>3245.4</v>
      </c>
      <c r="F271" s="24">
        <f>VLOOKUP(C271,'[1]9月'!$B:$Q,16,0)</f>
        <v>3245.4</v>
      </c>
      <c r="G271" s="24">
        <v>3245.4</v>
      </c>
      <c r="H271" s="27">
        <v>5228.42</v>
      </c>
      <c r="I271" s="27"/>
      <c r="J271" s="27">
        <v>3180</v>
      </c>
      <c r="K271" s="34">
        <f t="shared" si="97"/>
        <v>58.4172</v>
      </c>
      <c r="L271" s="35">
        <f t="shared" si="98"/>
        <v>519.264</v>
      </c>
      <c r="M271" s="24">
        <f t="shared" si="99"/>
        <v>22.7178</v>
      </c>
      <c r="N271" s="27">
        <f t="shared" si="100"/>
        <v>418.27</v>
      </c>
      <c r="O271" s="27">
        <f t="shared" si="101"/>
        <v>0</v>
      </c>
      <c r="P271" s="27">
        <f t="shared" si="102"/>
        <v>159</v>
      </c>
      <c r="Q271" s="27">
        <f t="shared" si="87"/>
        <v>1177.669</v>
      </c>
      <c r="R271" s="24">
        <f t="shared" si="103"/>
        <v>0</v>
      </c>
      <c r="S271" s="24">
        <f t="shared" si="104"/>
        <v>259.63</v>
      </c>
      <c r="T271" s="24">
        <f t="shared" si="105"/>
        <v>9.74</v>
      </c>
      <c r="U271" s="27">
        <f t="shared" si="106"/>
        <v>104.57</v>
      </c>
      <c r="V271" s="27">
        <f t="shared" si="107"/>
        <v>0</v>
      </c>
      <c r="W271" s="27">
        <f t="shared" si="108"/>
        <v>159</v>
      </c>
      <c r="X271" s="24">
        <f t="shared" si="94"/>
        <v>532.94</v>
      </c>
      <c r="Y271" s="24">
        <f t="shared" si="109"/>
        <v>1710.609</v>
      </c>
      <c r="Z271" s="24"/>
      <c r="AD271" s="127"/>
    </row>
    <row r="272" ht="20" customHeight="1" spans="1:30">
      <c r="A272" s="23">
        <f t="shared" si="96"/>
        <v>269</v>
      </c>
      <c r="B272" s="39" t="s">
        <v>140</v>
      </c>
      <c r="C272" s="31" t="s">
        <v>670</v>
      </c>
      <c r="D272" s="24" t="s">
        <v>671</v>
      </c>
      <c r="E272" s="24">
        <v>3820</v>
      </c>
      <c r="F272" s="24">
        <f>VLOOKUP(C272,'[1]9月'!$B:$Q,16,0)</f>
        <v>3820</v>
      </c>
      <c r="G272" s="24">
        <v>3820</v>
      </c>
      <c r="H272" s="27">
        <v>5228.42</v>
      </c>
      <c r="I272" s="27"/>
      <c r="J272" s="27">
        <v>4180</v>
      </c>
      <c r="K272" s="34">
        <f t="shared" si="97"/>
        <v>68.76</v>
      </c>
      <c r="L272" s="35">
        <f t="shared" si="98"/>
        <v>611.2</v>
      </c>
      <c r="M272" s="24">
        <f t="shared" si="99"/>
        <v>26.74</v>
      </c>
      <c r="N272" s="27">
        <f t="shared" si="100"/>
        <v>418.27</v>
      </c>
      <c r="O272" s="27">
        <f t="shared" si="101"/>
        <v>0</v>
      </c>
      <c r="P272" s="27">
        <f t="shared" si="102"/>
        <v>209</v>
      </c>
      <c r="Q272" s="27">
        <f t="shared" si="87"/>
        <v>1333.97</v>
      </c>
      <c r="R272" s="24">
        <f t="shared" si="103"/>
        <v>0</v>
      </c>
      <c r="S272" s="24">
        <f t="shared" si="104"/>
        <v>305.6</v>
      </c>
      <c r="T272" s="24">
        <f t="shared" si="105"/>
        <v>11.46</v>
      </c>
      <c r="U272" s="27">
        <f t="shared" si="106"/>
        <v>104.57</v>
      </c>
      <c r="V272" s="27">
        <f t="shared" si="107"/>
        <v>0</v>
      </c>
      <c r="W272" s="27">
        <f t="shared" si="108"/>
        <v>209</v>
      </c>
      <c r="X272" s="24">
        <f t="shared" si="94"/>
        <v>630.63</v>
      </c>
      <c r="Y272" s="24">
        <f t="shared" si="109"/>
        <v>1964.6</v>
      </c>
      <c r="Z272" s="24"/>
      <c r="AD272" s="127"/>
    </row>
    <row r="273" ht="20" customHeight="1" spans="1:30">
      <c r="A273" s="23">
        <f t="shared" si="96"/>
        <v>270</v>
      </c>
      <c r="B273" s="39" t="s">
        <v>140</v>
      </c>
      <c r="C273" s="31" t="s">
        <v>672</v>
      </c>
      <c r="D273" s="24" t="s">
        <v>673</v>
      </c>
      <c r="E273" s="24">
        <v>3245.4</v>
      </c>
      <c r="F273" s="24">
        <f>VLOOKUP(C273,'[1]9月'!$B:$Q,16,0)</f>
        <v>3245.4</v>
      </c>
      <c r="G273" s="24">
        <v>3245.4</v>
      </c>
      <c r="H273" s="27">
        <v>5228.42</v>
      </c>
      <c r="I273" s="27"/>
      <c r="J273" s="27">
        <v>3180</v>
      </c>
      <c r="K273" s="34">
        <f t="shared" si="97"/>
        <v>58.4172</v>
      </c>
      <c r="L273" s="35">
        <f t="shared" si="98"/>
        <v>519.264</v>
      </c>
      <c r="M273" s="24">
        <f t="shared" si="99"/>
        <v>22.7178</v>
      </c>
      <c r="N273" s="27">
        <f t="shared" si="100"/>
        <v>418.27</v>
      </c>
      <c r="O273" s="27">
        <f t="shared" si="101"/>
        <v>0</v>
      </c>
      <c r="P273" s="27">
        <f t="shared" si="102"/>
        <v>159</v>
      </c>
      <c r="Q273" s="27">
        <f t="shared" si="87"/>
        <v>1177.669</v>
      </c>
      <c r="R273" s="24">
        <f t="shared" si="103"/>
        <v>0</v>
      </c>
      <c r="S273" s="24">
        <f t="shared" si="104"/>
        <v>259.63</v>
      </c>
      <c r="T273" s="24">
        <f t="shared" si="105"/>
        <v>9.74</v>
      </c>
      <c r="U273" s="27">
        <f t="shared" si="106"/>
        <v>104.57</v>
      </c>
      <c r="V273" s="27">
        <f t="shared" si="107"/>
        <v>0</v>
      </c>
      <c r="W273" s="27">
        <f t="shared" si="108"/>
        <v>159</v>
      </c>
      <c r="X273" s="24">
        <f t="shared" si="94"/>
        <v>532.94</v>
      </c>
      <c r="Y273" s="24">
        <f t="shared" si="109"/>
        <v>1710.609</v>
      </c>
      <c r="Z273" s="24"/>
      <c r="AD273" s="127"/>
    </row>
    <row r="274" ht="20" customHeight="1" spans="1:30">
      <c r="A274" s="23">
        <f t="shared" si="96"/>
        <v>271</v>
      </c>
      <c r="B274" s="39" t="s">
        <v>172</v>
      </c>
      <c r="C274" s="31" t="s">
        <v>674</v>
      </c>
      <c r="D274" s="24" t="s">
        <v>675</v>
      </c>
      <c r="E274" s="24">
        <v>3820</v>
      </c>
      <c r="F274" s="24">
        <f>VLOOKUP(C274,'[1]9月'!$B:$Q,16,0)</f>
        <v>3820</v>
      </c>
      <c r="G274" s="24">
        <v>3820</v>
      </c>
      <c r="H274" s="27">
        <v>5228.42</v>
      </c>
      <c r="I274" s="27"/>
      <c r="J274" s="27">
        <v>4180</v>
      </c>
      <c r="K274" s="34">
        <f t="shared" si="97"/>
        <v>68.76</v>
      </c>
      <c r="L274" s="35">
        <f t="shared" si="98"/>
        <v>611.2</v>
      </c>
      <c r="M274" s="24">
        <f t="shared" si="99"/>
        <v>26.74</v>
      </c>
      <c r="N274" s="27">
        <f t="shared" si="100"/>
        <v>418.27</v>
      </c>
      <c r="O274" s="27">
        <f t="shared" si="101"/>
        <v>0</v>
      </c>
      <c r="P274" s="27">
        <f t="shared" si="102"/>
        <v>209</v>
      </c>
      <c r="Q274" s="27">
        <f t="shared" si="87"/>
        <v>1333.97</v>
      </c>
      <c r="R274" s="24">
        <f t="shared" si="103"/>
        <v>0</v>
      </c>
      <c r="S274" s="24">
        <f t="shared" si="104"/>
        <v>305.6</v>
      </c>
      <c r="T274" s="24">
        <f t="shared" si="105"/>
        <v>11.46</v>
      </c>
      <c r="U274" s="27">
        <f t="shared" si="106"/>
        <v>104.57</v>
      </c>
      <c r="V274" s="27">
        <f t="shared" si="107"/>
        <v>0</v>
      </c>
      <c r="W274" s="27">
        <f t="shared" si="108"/>
        <v>209</v>
      </c>
      <c r="X274" s="24">
        <f t="shared" si="94"/>
        <v>630.63</v>
      </c>
      <c r="Y274" s="24">
        <f t="shared" si="109"/>
        <v>1964.6</v>
      </c>
      <c r="Z274" s="24"/>
      <c r="AD274" s="127"/>
    </row>
    <row r="275" ht="20" customHeight="1" spans="1:30">
      <c r="A275" s="23">
        <f t="shared" si="96"/>
        <v>272</v>
      </c>
      <c r="B275" s="39" t="s">
        <v>146</v>
      </c>
      <c r="C275" s="31" t="s">
        <v>676</v>
      </c>
      <c r="D275" s="24" t="s">
        <v>677</v>
      </c>
      <c r="E275" s="24">
        <v>3245.4</v>
      </c>
      <c r="F275" s="24">
        <f>VLOOKUP(C275,'[1]9月'!$B:$Q,16,0)</f>
        <v>3245.4</v>
      </c>
      <c r="G275" s="24">
        <v>3245.4</v>
      </c>
      <c r="H275" s="27">
        <v>5228.42</v>
      </c>
      <c r="I275" s="27"/>
      <c r="J275" s="27">
        <v>3180</v>
      </c>
      <c r="K275" s="34">
        <f t="shared" si="97"/>
        <v>58.4172</v>
      </c>
      <c r="L275" s="35">
        <f t="shared" si="98"/>
        <v>519.264</v>
      </c>
      <c r="M275" s="24">
        <f t="shared" si="99"/>
        <v>22.7178</v>
      </c>
      <c r="N275" s="27">
        <f t="shared" si="100"/>
        <v>418.27</v>
      </c>
      <c r="O275" s="27">
        <f t="shared" si="101"/>
        <v>0</v>
      </c>
      <c r="P275" s="27">
        <f t="shared" si="102"/>
        <v>159</v>
      </c>
      <c r="Q275" s="27">
        <f t="shared" si="87"/>
        <v>1177.669</v>
      </c>
      <c r="R275" s="24">
        <f t="shared" si="103"/>
        <v>0</v>
      </c>
      <c r="S275" s="24">
        <f t="shared" si="104"/>
        <v>259.63</v>
      </c>
      <c r="T275" s="24">
        <f t="shared" si="105"/>
        <v>9.74</v>
      </c>
      <c r="U275" s="27">
        <f t="shared" si="106"/>
        <v>104.57</v>
      </c>
      <c r="V275" s="27">
        <f t="shared" si="107"/>
        <v>0</v>
      </c>
      <c r="W275" s="27">
        <f t="shared" si="108"/>
        <v>159</v>
      </c>
      <c r="X275" s="24">
        <f t="shared" si="94"/>
        <v>532.94</v>
      </c>
      <c r="Y275" s="24">
        <f t="shared" si="109"/>
        <v>1710.609</v>
      </c>
      <c r="Z275" s="24"/>
      <c r="AD275" s="127"/>
    </row>
    <row r="276" ht="20" customHeight="1" spans="1:30">
      <c r="A276" s="23">
        <f t="shared" si="96"/>
        <v>273</v>
      </c>
      <c r="B276" s="39" t="s">
        <v>146</v>
      </c>
      <c r="C276" s="31" t="s">
        <v>678</v>
      </c>
      <c r="D276" s="24" t="s">
        <v>679</v>
      </c>
      <c r="E276" s="24">
        <v>3245.4</v>
      </c>
      <c r="F276" s="24">
        <f>VLOOKUP(C276,'[1]9月'!$B:$Q,16,0)</f>
        <v>3245.4</v>
      </c>
      <c r="G276" s="24">
        <v>3245.4</v>
      </c>
      <c r="H276" s="27">
        <v>5228.42</v>
      </c>
      <c r="I276" s="27"/>
      <c r="J276" s="27">
        <v>3180</v>
      </c>
      <c r="K276" s="34">
        <f t="shared" si="97"/>
        <v>58.4172</v>
      </c>
      <c r="L276" s="35">
        <f t="shared" si="98"/>
        <v>519.264</v>
      </c>
      <c r="M276" s="24">
        <f t="shared" si="99"/>
        <v>22.7178</v>
      </c>
      <c r="N276" s="27">
        <f t="shared" si="100"/>
        <v>418.27</v>
      </c>
      <c r="O276" s="27">
        <f t="shared" si="101"/>
        <v>0</v>
      </c>
      <c r="P276" s="27">
        <f t="shared" si="102"/>
        <v>159</v>
      </c>
      <c r="Q276" s="27">
        <f t="shared" si="87"/>
        <v>1177.669</v>
      </c>
      <c r="R276" s="24">
        <f t="shared" si="103"/>
        <v>0</v>
      </c>
      <c r="S276" s="24">
        <f t="shared" si="104"/>
        <v>259.63</v>
      </c>
      <c r="T276" s="24">
        <f t="shared" si="105"/>
        <v>9.74</v>
      </c>
      <c r="U276" s="27">
        <f t="shared" si="106"/>
        <v>104.57</v>
      </c>
      <c r="V276" s="27">
        <f t="shared" si="107"/>
        <v>0</v>
      </c>
      <c r="W276" s="27">
        <f t="shared" si="108"/>
        <v>159</v>
      </c>
      <c r="X276" s="24">
        <f t="shared" si="94"/>
        <v>532.94</v>
      </c>
      <c r="Y276" s="24">
        <f t="shared" si="109"/>
        <v>1710.609</v>
      </c>
      <c r="Z276" s="24"/>
      <c r="AD276" s="127"/>
    </row>
    <row r="277" ht="20" customHeight="1" spans="1:30">
      <c r="A277" s="23">
        <f t="shared" si="96"/>
        <v>274</v>
      </c>
      <c r="B277" s="39" t="s">
        <v>137</v>
      </c>
      <c r="C277" s="31" t="s">
        <v>680</v>
      </c>
      <c r="D277" s="24" t="s">
        <v>681</v>
      </c>
      <c r="E277" s="24">
        <v>3245.4</v>
      </c>
      <c r="F277" s="24">
        <f>VLOOKUP(C277,'[1]9月'!$B:$Q,16,0)</f>
        <v>3245.4</v>
      </c>
      <c r="G277" s="24">
        <v>3245.4</v>
      </c>
      <c r="H277" s="27">
        <v>5228.42</v>
      </c>
      <c r="I277" s="27"/>
      <c r="J277" s="27">
        <v>3180</v>
      </c>
      <c r="K277" s="34">
        <f t="shared" si="97"/>
        <v>58.4172</v>
      </c>
      <c r="L277" s="35">
        <f t="shared" si="98"/>
        <v>519.264</v>
      </c>
      <c r="M277" s="24">
        <f t="shared" si="99"/>
        <v>22.7178</v>
      </c>
      <c r="N277" s="27">
        <f t="shared" si="100"/>
        <v>418.27</v>
      </c>
      <c r="O277" s="27">
        <f t="shared" si="101"/>
        <v>0</v>
      </c>
      <c r="P277" s="27">
        <f t="shared" si="102"/>
        <v>159</v>
      </c>
      <c r="Q277" s="27">
        <f t="shared" si="87"/>
        <v>1177.669</v>
      </c>
      <c r="R277" s="24">
        <f t="shared" si="103"/>
        <v>0</v>
      </c>
      <c r="S277" s="24">
        <f t="shared" si="104"/>
        <v>259.63</v>
      </c>
      <c r="T277" s="24">
        <f t="shared" si="105"/>
        <v>9.74</v>
      </c>
      <c r="U277" s="27">
        <f t="shared" si="106"/>
        <v>104.57</v>
      </c>
      <c r="V277" s="27">
        <f t="shared" si="107"/>
        <v>0</v>
      </c>
      <c r="W277" s="27">
        <f t="shared" si="108"/>
        <v>159</v>
      </c>
      <c r="X277" s="24">
        <f t="shared" si="94"/>
        <v>532.94</v>
      </c>
      <c r="Y277" s="24">
        <f t="shared" si="109"/>
        <v>1710.609</v>
      </c>
      <c r="Z277" s="24"/>
      <c r="AD277" s="127"/>
    </row>
    <row r="278" ht="20" customHeight="1" spans="1:30">
      <c r="A278" s="23">
        <f t="shared" si="96"/>
        <v>275</v>
      </c>
      <c r="B278" s="39" t="s">
        <v>76</v>
      </c>
      <c r="C278" s="31" t="s">
        <v>682</v>
      </c>
      <c r="D278" s="24" t="s">
        <v>683</v>
      </c>
      <c r="E278" s="24">
        <v>3245.4</v>
      </c>
      <c r="F278" s="24">
        <f>VLOOKUP(C278,'[1]9月'!$B:$Q,16,0)</f>
        <v>3245.4</v>
      </c>
      <c r="G278" s="24">
        <v>3245.4</v>
      </c>
      <c r="H278" s="27">
        <v>5228.42</v>
      </c>
      <c r="I278" s="27"/>
      <c r="J278" s="27">
        <v>3180</v>
      </c>
      <c r="K278" s="34">
        <f t="shared" si="97"/>
        <v>58.4172</v>
      </c>
      <c r="L278" s="35">
        <f t="shared" si="98"/>
        <v>519.264</v>
      </c>
      <c r="M278" s="24">
        <f t="shared" si="99"/>
        <v>22.7178</v>
      </c>
      <c r="N278" s="27">
        <f t="shared" si="100"/>
        <v>418.27</v>
      </c>
      <c r="O278" s="27">
        <f t="shared" si="101"/>
        <v>0</v>
      </c>
      <c r="P278" s="27">
        <f t="shared" si="102"/>
        <v>159</v>
      </c>
      <c r="Q278" s="27">
        <f t="shared" si="87"/>
        <v>1177.669</v>
      </c>
      <c r="R278" s="24">
        <f t="shared" si="103"/>
        <v>0</v>
      </c>
      <c r="S278" s="24">
        <f t="shared" si="104"/>
        <v>259.63</v>
      </c>
      <c r="T278" s="24">
        <f t="shared" si="105"/>
        <v>9.74</v>
      </c>
      <c r="U278" s="27">
        <f t="shared" si="106"/>
        <v>104.57</v>
      </c>
      <c r="V278" s="27">
        <f t="shared" si="107"/>
        <v>0</v>
      </c>
      <c r="W278" s="27">
        <f t="shared" si="108"/>
        <v>159</v>
      </c>
      <c r="X278" s="24">
        <f t="shared" si="94"/>
        <v>532.94</v>
      </c>
      <c r="Y278" s="24">
        <f t="shared" si="109"/>
        <v>1710.609</v>
      </c>
      <c r="Z278" s="24"/>
      <c r="AD278" s="127"/>
    </row>
    <row r="279" ht="20" customHeight="1" spans="1:30">
      <c r="A279" s="23">
        <f t="shared" si="96"/>
        <v>276</v>
      </c>
      <c r="B279" s="39" t="s">
        <v>258</v>
      </c>
      <c r="C279" s="31" t="s">
        <v>684</v>
      </c>
      <c r="D279" s="24" t="s">
        <v>685</v>
      </c>
      <c r="E279" s="24">
        <v>3245.4</v>
      </c>
      <c r="F279" s="24">
        <f>VLOOKUP(C279,'[1]9月'!$B:$Q,16,0)</f>
        <v>3245.4</v>
      </c>
      <c r="G279" s="24">
        <v>3245.4</v>
      </c>
      <c r="H279" s="27">
        <v>5228.42</v>
      </c>
      <c r="I279" s="27"/>
      <c r="J279" s="27">
        <v>4180</v>
      </c>
      <c r="K279" s="34">
        <f t="shared" si="97"/>
        <v>58.4172</v>
      </c>
      <c r="L279" s="35">
        <f t="shared" si="98"/>
        <v>519.264</v>
      </c>
      <c r="M279" s="24">
        <f t="shared" si="99"/>
        <v>22.7178</v>
      </c>
      <c r="N279" s="27">
        <f t="shared" si="100"/>
        <v>418.27</v>
      </c>
      <c r="O279" s="27">
        <f t="shared" si="101"/>
        <v>0</v>
      </c>
      <c r="P279" s="27">
        <f t="shared" si="102"/>
        <v>209</v>
      </c>
      <c r="Q279" s="27">
        <f t="shared" si="87"/>
        <v>1227.669</v>
      </c>
      <c r="R279" s="24">
        <f t="shared" si="103"/>
        <v>0</v>
      </c>
      <c r="S279" s="24">
        <f t="shared" si="104"/>
        <v>259.63</v>
      </c>
      <c r="T279" s="24">
        <f t="shared" si="105"/>
        <v>9.74</v>
      </c>
      <c r="U279" s="27">
        <f t="shared" si="106"/>
        <v>104.57</v>
      </c>
      <c r="V279" s="27">
        <f t="shared" si="107"/>
        <v>0</v>
      </c>
      <c r="W279" s="27">
        <f t="shared" si="108"/>
        <v>209</v>
      </c>
      <c r="X279" s="24">
        <f t="shared" si="94"/>
        <v>582.94</v>
      </c>
      <c r="Y279" s="24">
        <f t="shared" si="109"/>
        <v>1810.609</v>
      </c>
      <c r="Z279" s="24"/>
      <c r="AD279" s="127"/>
    </row>
    <row r="280" ht="20" customHeight="1" spans="1:30">
      <c r="A280" s="23">
        <f t="shared" si="96"/>
        <v>277</v>
      </c>
      <c r="B280" s="39" t="s">
        <v>76</v>
      </c>
      <c r="C280" s="31" t="s">
        <v>686</v>
      </c>
      <c r="D280" s="266" t="s">
        <v>687</v>
      </c>
      <c r="E280" s="24">
        <v>3245.4</v>
      </c>
      <c r="F280" s="24">
        <f>VLOOKUP(C280,'[1]9月'!$B:$Q,16,0)</f>
        <v>3245.4</v>
      </c>
      <c r="G280" s="24">
        <v>3245.4</v>
      </c>
      <c r="H280" s="27">
        <v>5228.42</v>
      </c>
      <c r="I280" s="27"/>
      <c r="J280" s="27">
        <v>4180</v>
      </c>
      <c r="K280" s="34">
        <f t="shared" si="97"/>
        <v>58.4172</v>
      </c>
      <c r="L280" s="35">
        <f t="shared" si="98"/>
        <v>519.264</v>
      </c>
      <c r="M280" s="24">
        <f t="shared" si="99"/>
        <v>22.7178</v>
      </c>
      <c r="N280" s="27">
        <f t="shared" si="100"/>
        <v>418.27</v>
      </c>
      <c r="O280" s="27">
        <f t="shared" si="101"/>
        <v>0</v>
      </c>
      <c r="P280" s="27">
        <f t="shared" si="102"/>
        <v>209</v>
      </c>
      <c r="Q280" s="27">
        <f t="shared" si="87"/>
        <v>1227.669</v>
      </c>
      <c r="R280" s="24">
        <f t="shared" si="103"/>
        <v>0</v>
      </c>
      <c r="S280" s="24">
        <f t="shared" si="104"/>
        <v>259.63</v>
      </c>
      <c r="T280" s="24">
        <f t="shared" si="105"/>
        <v>9.74</v>
      </c>
      <c r="U280" s="27">
        <f t="shared" si="106"/>
        <v>104.57</v>
      </c>
      <c r="V280" s="27">
        <f t="shared" si="107"/>
        <v>0</v>
      </c>
      <c r="W280" s="27">
        <f t="shared" si="108"/>
        <v>209</v>
      </c>
      <c r="X280" s="24">
        <f t="shared" si="94"/>
        <v>582.94</v>
      </c>
      <c r="Y280" s="24">
        <f t="shared" si="109"/>
        <v>1810.609</v>
      </c>
      <c r="Z280" s="24"/>
      <c r="AD280" s="127"/>
    </row>
    <row r="281" ht="20" customHeight="1" spans="1:30">
      <c r="A281" s="23">
        <f t="shared" si="96"/>
        <v>278</v>
      </c>
      <c r="B281" s="39" t="s">
        <v>688</v>
      </c>
      <c r="C281" s="31" t="s">
        <v>689</v>
      </c>
      <c r="D281" s="24" t="s">
        <v>690</v>
      </c>
      <c r="E281" s="24">
        <v>3245.4</v>
      </c>
      <c r="F281" s="24">
        <f>VLOOKUP(C281,'[1]9月'!$B:$Q,16,0)</f>
        <v>3245.4</v>
      </c>
      <c r="G281" s="24">
        <v>3245.4</v>
      </c>
      <c r="H281" s="27">
        <v>5228.42</v>
      </c>
      <c r="I281" s="27"/>
      <c r="J281" s="27">
        <v>1790</v>
      </c>
      <c r="K281" s="34">
        <f t="shared" si="97"/>
        <v>58.4172</v>
      </c>
      <c r="L281" s="35">
        <f t="shared" si="98"/>
        <v>519.264</v>
      </c>
      <c r="M281" s="24">
        <f t="shared" si="99"/>
        <v>22.7178</v>
      </c>
      <c r="N281" s="27">
        <f t="shared" si="100"/>
        <v>418.27</v>
      </c>
      <c r="O281" s="27">
        <f t="shared" si="101"/>
        <v>0</v>
      </c>
      <c r="P281" s="27">
        <f t="shared" si="102"/>
        <v>89.5</v>
      </c>
      <c r="Q281" s="27">
        <f t="shared" si="87"/>
        <v>1108.169</v>
      </c>
      <c r="R281" s="24">
        <f t="shared" si="103"/>
        <v>0</v>
      </c>
      <c r="S281" s="24">
        <f t="shared" si="104"/>
        <v>259.63</v>
      </c>
      <c r="T281" s="24">
        <f t="shared" si="105"/>
        <v>9.74</v>
      </c>
      <c r="U281" s="27">
        <f t="shared" si="106"/>
        <v>104.57</v>
      </c>
      <c r="V281" s="27">
        <f t="shared" si="107"/>
        <v>0</v>
      </c>
      <c r="W281" s="27">
        <f t="shared" si="108"/>
        <v>89.5</v>
      </c>
      <c r="X281" s="24">
        <f t="shared" si="94"/>
        <v>463.44</v>
      </c>
      <c r="Y281" s="24">
        <f t="shared" si="109"/>
        <v>1571.609</v>
      </c>
      <c r="Z281" s="24"/>
      <c r="AD281" s="127"/>
    </row>
    <row r="282" ht="20" customHeight="1" spans="1:30">
      <c r="A282" s="23">
        <f t="shared" si="96"/>
        <v>279</v>
      </c>
      <c r="B282" s="39" t="s">
        <v>688</v>
      </c>
      <c r="C282" s="31" t="s">
        <v>691</v>
      </c>
      <c r="D282" s="24" t="s">
        <v>692</v>
      </c>
      <c r="E282" s="24">
        <v>3245.4</v>
      </c>
      <c r="F282" s="24">
        <f>VLOOKUP(C282,'[1]9月'!$B:$Q,16,0)</f>
        <v>3245.4</v>
      </c>
      <c r="G282" s="24">
        <v>3245.4</v>
      </c>
      <c r="H282" s="27">
        <v>5228.42</v>
      </c>
      <c r="I282" s="27"/>
      <c r="J282" s="27">
        <v>1790</v>
      </c>
      <c r="K282" s="34">
        <f t="shared" si="97"/>
        <v>58.4172</v>
      </c>
      <c r="L282" s="35">
        <f t="shared" si="98"/>
        <v>519.264</v>
      </c>
      <c r="M282" s="24">
        <f t="shared" si="99"/>
        <v>22.7178</v>
      </c>
      <c r="N282" s="27">
        <f t="shared" si="100"/>
        <v>418.27</v>
      </c>
      <c r="O282" s="27">
        <f t="shared" si="101"/>
        <v>0</v>
      </c>
      <c r="P282" s="27">
        <f t="shared" si="102"/>
        <v>89.5</v>
      </c>
      <c r="Q282" s="27">
        <f t="shared" si="87"/>
        <v>1108.169</v>
      </c>
      <c r="R282" s="24">
        <f t="shared" si="103"/>
        <v>0</v>
      </c>
      <c r="S282" s="24">
        <f t="shared" si="104"/>
        <v>259.63</v>
      </c>
      <c r="T282" s="24">
        <f t="shared" si="105"/>
        <v>9.74</v>
      </c>
      <c r="U282" s="27">
        <f t="shared" si="106"/>
        <v>104.57</v>
      </c>
      <c r="V282" s="27">
        <f t="shared" si="107"/>
        <v>0</v>
      </c>
      <c r="W282" s="27">
        <f t="shared" si="108"/>
        <v>89.5</v>
      </c>
      <c r="X282" s="24">
        <f t="shared" si="94"/>
        <v>463.44</v>
      </c>
      <c r="Y282" s="24">
        <f t="shared" si="109"/>
        <v>1571.609</v>
      </c>
      <c r="Z282" s="24"/>
      <c r="AD282" s="127"/>
    </row>
    <row r="283" ht="20" customHeight="1" spans="1:30">
      <c r="A283" s="23">
        <f t="shared" si="96"/>
        <v>280</v>
      </c>
      <c r="B283" s="39" t="s">
        <v>688</v>
      </c>
      <c r="C283" s="31" t="s">
        <v>693</v>
      </c>
      <c r="D283" s="24" t="s">
        <v>694</v>
      </c>
      <c r="E283" s="24">
        <v>3245.4</v>
      </c>
      <c r="F283" s="24">
        <f>VLOOKUP(C283,'[1]9月'!$B:$Q,16,0)</f>
        <v>3245.4</v>
      </c>
      <c r="G283" s="24">
        <v>3245.4</v>
      </c>
      <c r="H283" s="27">
        <v>5228.42</v>
      </c>
      <c r="I283" s="27"/>
      <c r="J283" s="27">
        <v>3180</v>
      </c>
      <c r="K283" s="34">
        <f t="shared" si="97"/>
        <v>58.4172</v>
      </c>
      <c r="L283" s="35">
        <f t="shared" si="98"/>
        <v>519.264</v>
      </c>
      <c r="M283" s="24">
        <f t="shared" si="99"/>
        <v>22.7178</v>
      </c>
      <c r="N283" s="27">
        <f t="shared" si="100"/>
        <v>418.27</v>
      </c>
      <c r="O283" s="27">
        <f t="shared" si="101"/>
        <v>0</v>
      </c>
      <c r="P283" s="27">
        <f t="shared" si="102"/>
        <v>159</v>
      </c>
      <c r="Q283" s="27">
        <f t="shared" si="87"/>
        <v>1177.669</v>
      </c>
      <c r="R283" s="24">
        <f t="shared" si="103"/>
        <v>0</v>
      </c>
      <c r="S283" s="24">
        <f t="shared" si="104"/>
        <v>259.63</v>
      </c>
      <c r="T283" s="24">
        <f t="shared" si="105"/>
        <v>9.74</v>
      </c>
      <c r="U283" s="27">
        <f t="shared" si="106"/>
        <v>104.57</v>
      </c>
      <c r="V283" s="27">
        <f t="shared" si="107"/>
        <v>0</v>
      </c>
      <c r="W283" s="27">
        <f t="shared" si="108"/>
        <v>159</v>
      </c>
      <c r="X283" s="24">
        <f t="shared" si="94"/>
        <v>532.94</v>
      </c>
      <c r="Y283" s="24">
        <f t="shared" si="109"/>
        <v>1710.609</v>
      </c>
      <c r="Z283" s="24"/>
      <c r="AD283" s="127"/>
    </row>
    <row r="284" ht="20" customHeight="1" spans="1:30">
      <c r="A284" s="23">
        <f t="shared" si="96"/>
        <v>281</v>
      </c>
      <c r="B284" s="39" t="s">
        <v>688</v>
      </c>
      <c r="C284" s="31" t="s">
        <v>695</v>
      </c>
      <c r="D284" s="24" t="s">
        <v>696</v>
      </c>
      <c r="E284" s="24">
        <v>3245.4</v>
      </c>
      <c r="F284" s="24">
        <f>VLOOKUP(C284,'[1]9月'!$B:$Q,16,0)</f>
        <v>3245.4</v>
      </c>
      <c r="G284" s="24">
        <v>3245.4</v>
      </c>
      <c r="H284" s="27">
        <v>5228.42</v>
      </c>
      <c r="I284" s="27"/>
      <c r="J284" s="27">
        <v>1790</v>
      </c>
      <c r="K284" s="34">
        <f t="shared" si="97"/>
        <v>58.4172</v>
      </c>
      <c r="L284" s="35">
        <f t="shared" si="98"/>
        <v>519.264</v>
      </c>
      <c r="M284" s="24">
        <f t="shared" si="99"/>
        <v>22.7178</v>
      </c>
      <c r="N284" s="27">
        <f t="shared" si="100"/>
        <v>418.27</v>
      </c>
      <c r="O284" s="27">
        <f t="shared" si="101"/>
        <v>0</v>
      </c>
      <c r="P284" s="27">
        <f t="shared" si="102"/>
        <v>89.5</v>
      </c>
      <c r="Q284" s="27">
        <f t="shared" si="87"/>
        <v>1108.169</v>
      </c>
      <c r="R284" s="24">
        <f t="shared" si="103"/>
        <v>0</v>
      </c>
      <c r="S284" s="24">
        <f t="shared" si="104"/>
        <v>259.63</v>
      </c>
      <c r="T284" s="24">
        <f t="shared" si="105"/>
        <v>9.74</v>
      </c>
      <c r="U284" s="27">
        <f t="shared" si="106"/>
        <v>104.57</v>
      </c>
      <c r="V284" s="27">
        <f t="shared" si="107"/>
        <v>0</v>
      </c>
      <c r="W284" s="27">
        <f t="shared" si="108"/>
        <v>89.5</v>
      </c>
      <c r="X284" s="24">
        <f t="shared" si="94"/>
        <v>463.44</v>
      </c>
      <c r="Y284" s="24">
        <f t="shared" si="109"/>
        <v>1571.609</v>
      </c>
      <c r="Z284" s="24"/>
      <c r="AD284" s="127"/>
    </row>
    <row r="285" ht="20" customHeight="1" spans="1:30">
      <c r="A285" s="23">
        <f t="shared" si="96"/>
        <v>282</v>
      </c>
      <c r="B285" s="39" t="s">
        <v>688</v>
      </c>
      <c r="C285" s="31" t="s">
        <v>697</v>
      </c>
      <c r="D285" s="24" t="s">
        <v>698</v>
      </c>
      <c r="E285" s="24">
        <v>3245.4</v>
      </c>
      <c r="F285" s="24">
        <f>VLOOKUP(C285,'[1]9月'!$B:$Q,16,0)</f>
        <v>3245.4</v>
      </c>
      <c r="G285" s="24">
        <v>3245.4</v>
      </c>
      <c r="H285" s="27">
        <v>5228.42</v>
      </c>
      <c r="I285" s="27"/>
      <c r="J285" s="27">
        <v>3180</v>
      </c>
      <c r="K285" s="34">
        <f t="shared" si="97"/>
        <v>58.4172</v>
      </c>
      <c r="L285" s="35">
        <f t="shared" si="98"/>
        <v>519.264</v>
      </c>
      <c r="M285" s="24">
        <f t="shared" si="99"/>
        <v>22.7178</v>
      </c>
      <c r="N285" s="27">
        <f t="shared" si="100"/>
        <v>418.27</v>
      </c>
      <c r="O285" s="27">
        <f t="shared" si="101"/>
        <v>0</v>
      </c>
      <c r="P285" s="27">
        <f t="shared" si="102"/>
        <v>159</v>
      </c>
      <c r="Q285" s="27">
        <f t="shared" si="87"/>
        <v>1177.669</v>
      </c>
      <c r="R285" s="24">
        <f t="shared" si="103"/>
        <v>0</v>
      </c>
      <c r="S285" s="24">
        <f t="shared" si="104"/>
        <v>259.63</v>
      </c>
      <c r="T285" s="24">
        <f t="shared" si="105"/>
        <v>9.74</v>
      </c>
      <c r="U285" s="27">
        <f t="shared" si="106"/>
        <v>104.57</v>
      </c>
      <c r="V285" s="27">
        <f t="shared" si="107"/>
        <v>0</v>
      </c>
      <c r="W285" s="27">
        <f t="shared" si="108"/>
        <v>159</v>
      </c>
      <c r="X285" s="24">
        <f t="shared" si="94"/>
        <v>532.94</v>
      </c>
      <c r="Y285" s="24">
        <f t="shared" si="109"/>
        <v>1710.609</v>
      </c>
      <c r="Z285" s="24"/>
      <c r="AD285" s="127"/>
    </row>
    <row r="286" ht="20" customHeight="1" spans="1:30">
      <c r="A286" s="23">
        <f t="shared" si="96"/>
        <v>283</v>
      </c>
      <c r="B286" s="39" t="s">
        <v>688</v>
      </c>
      <c r="C286" s="31" t="s">
        <v>699</v>
      </c>
      <c r="D286" s="24" t="s">
        <v>700</v>
      </c>
      <c r="E286" s="24">
        <v>3245.4</v>
      </c>
      <c r="F286" s="24">
        <f>VLOOKUP(C286,'[1]9月'!$B:$Q,16,0)</f>
        <v>3245.4</v>
      </c>
      <c r="G286" s="24">
        <v>3245.4</v>
      </c>
      <c r="H286" s="27">
        <v>5228.42</v>
      </c>
      <c r="I286" s="27"/>
      <c r="J286" s="27">
        <v>1790</v>
      </c>
      <c r="K286" s="34">
        <f t="shared" si="97"/>
        <v>58.4172</v>
      </c>
      <c r="L286" s="35">
        <f t="shared" si="98"/>
        <v>519.264</v>
      </c>
      <c r="M286" s="24">
        <f t="shared" si="99"/>
        <v>22.7178</v>
      </c>
      <c r="N286" s="27">
        <f t="shared" si="100"/>
        <v>418.27</v>
      </c>
      <c r="O286" s="27">
        <f t="shared" si="101"/>
        <v>0</v>
      </c>
      <c r="P286" s="27">
        <f t="shared" si="102"/>
        <v>89.5</v>
      </c>
      <c r="Q286" s="27">
        <f t="shared" si="87"/>
        <v>1108.169</v>
      </c>
      <c r="R286" s="24">
        <f t="shared" si="103"/>
        <v>0</v>
      </c>
      <c r="S286" s="24">
        <f t="shared" si="104"/>
        <v>259.63</v>
      </c>
      <c r="T286" s="24">
        <f t="shared" si="105"/>
        <v>9.74</v>
      </c>
      <c r="U286" s="27">
        <f t="shared" si="106"/>
        <v>104.57</v>
      </c>
      <c r="V286" s="27">
        <f t="shared" si="107"/>
        <v>0</v>
      </c>
      <c r="W286" s="27">
        <f t="shared" si="108"/>
        <v>89.5</v>
      </c>
      <c r="X286" s="24">
        <f t="shared" si="94"/>
        <v>463.44</v>
      </c>
      <c r="Y286" s="24">
        <f t="shared" si="109"/>
        <v>1571.609</v>
      </c>
      <c r="Z286" s="24"/>
      <c r="AD286" s="127"/>
    </row>
    <row r="287" ht="20" customHeight="1" spans="1:30">
      <c r="A287" s="23">
        <f t="shared" si="96"/>
        <v>284</v>
      </c>
      <c r="B287" s="39" t="s">
        <v>657</v>
      </c>
      <c r="C287" s="31" t="s">
        <v>701</v>
      </c>
      <c r="D287" s="24" t="s">
        <v>702</v>
      </c>
      <c r="E287" s="24">
        <v>3245.4</v>
      </c>
      <c r="F287" s="24">
        <f>VLOOKUP(C287,'[1]9月'!$B:$Q,16,0)</f>
        <v>3245.4</v>
      </c>
      <c r="G287" s="24">
        <v>3245.4</v>
      </c>
      <c r="H287" s="27">
        <v>5228.42</v>
      </c>
      <c r="I287" s="27"/>
      <c r="J287" s="27">
        <v>3180</v>
      </c>
      <c r="K287" s="34">
        <f t="shared" si="97"/>
        <v>58.4172</v>
      </c>
      <c r="L287" s="35">
        <f t="shared" si="98"/>
        <v>519.264</v>
      </c>
      <c r="M287" s="24">
        <f t="shared" si="99"/>
        <v>22.7178</v>
      </c>
      <c r="N287" s="27">
        <f t="shared" si="100"/>
        <v>418.27</v>
      </c>
      <c r="O287" s="27">
        <f t="shared" si="101"/>
        <v>0</v>
      </c>
      <c r="P287" s="27">
        <f t="shared" si="102"/>
        <v>159</v>
      </c>
      <c r="Q287" s="27">
        <f t="shared" si="87"/>
        <v>1177.669</v>
      </c>
      <c r="R287" s="24">
        <f t="shared" si="103"/>
        <v>0</v>
      </c>
      <c r="S287" s="24">
        <f t="shared" si="104"/>
        <v>259.63</v>
      </c>
      <c r="T287" s="24">
        <f t="shared" si="105"/>
        <v>9.74</v>
      </c>
      <c r="U287" s="27">
        <f t="shared" si="106"/>
        <v>104.57</v>
      </c>
      <c r="V287" s="27">
        <f t="shared" si="107"/>
        <v>0</v>
      </c>
      <c r="W287" s="27">
        <f t="shared" si="108"/>
        <v>159</v>
      </c>
      <c r="X287" s="24">
        <f t="shared" si="94"/>
        <v>532.94</v>
      </c>
      <c r="Y287" s="24">
        <f t="shared" si="109"/>
        <v>1710.609</v>
      </c>
      <c r="Z287" s="24"/>
      <c r="AD287" s="127"/>
    </row>
    <row r="288" ht="20" customHeight="1" spans="1:30">
      <c r="A288" s="23">
        <f t="shared" si="96"/>
        <v>285</v>
      </c>
      <c r="B288" s="39" t="s">
        <v>258</v>
      </c>
      <c r="C288" s="31" t="s">
        <v>703</v>
      </c>
      <c r="D288" s="24" t="s">
        <v>704</v>
      </c>
      <c r="E288" s="24">
        <v>3245.4</v>
      </c>
      <c r="F288" s="24">
        <f>VLOOKUP(C288,'[1]9月'!$B:$Q,16,0)</f>
        <v>3245.4</v>
      </c>
      <c r="G288" s="24">
        <v>3245.4</v>
      </c>
      <c r="H288" s="27">
        <v>5228.42</v>
      </c>
      <c r="I288" s="27"/>
      <c r="J288" s="27">
        <v>3180</v>
      </c>
      <c r="K288" s="34">
        <f t="shared" si="97"/>
        <v>58.4172</v>
      </c>
      <c r="L288" s="35">
        <f t="shared" si="98"/>
        <v>519.264</v>
      </c>
      <c r="M288" s="24">
        <f t="shared" si="99"/>
        <v>22.7178</v>
      </c>
      <c r="N288" s="27">
        <f t="shared" si="100"/>
        <v>418.27</v>
      </c>
      <c r="O288" s="27">
        <f t="shared" si="101"/>
        <v>0</v>
      </c>
      <c r="P288" s="27">
        <f t="shared" si="102"/>
        <v>159</v>
      </c>
      <c r="Q288" s="27">
        <f t="shared" si="87"/>
        <v>1177.669</v>
      </c>
      <c r="R288" s="24">
        <f t="shared" si="103"/>
        <v>0</v>
      </c>
      <c r="S288" s="24">
        <f t="shared" si="104"/>
        <v>259.63</v>
      </c>
      <c r="T288" s="24">
        <f t="shared" si="105"/>
        <v>9.74</v>
      </c>
      <c r="U288" s="27">
        <f t="shared" si="106"/>
        <v>104.57</v>
      </c>
      <c r="V288" s="27">
        <f t="shared" si="107"/>
        <v>0</v>
      </c>
      <c r="W288" s="27">
        <f t="shared" si="108"/>
        <v>159</v>
      </c>
      <c r="X288" s="24">
        <f t="shared" si="94"/>
        <v>532.94</v>
      </c>
      <c r="Y288" s="24">
        <f t="shared" si="109"/>
        <v>1710.609</v>
      </c>
      <c r="Z288" s="24"/>
      <c r="AD288" s="127"/>
    </row>
    <row r="289" ht="20" customHeight="1" spans="1:30">
      <c r="A289" s="23">
        <f t="shared" si="96"/>
        <v>286</v>
      </c>
      <c r="B289" s="39" t="s">
        <v>657</v>
      </c>
      <c r="C289" s="70" t="s">
        <v>705</v>
      </c>
      <c r="D289" s="24" t="s">
        <v>706</v>
      </c>
      <c r="E289" s="24">
        <v>3245.4</v>
      </c>
      <c r="F289" s="24">
        <f>VLOOKUP(C289,'[1]9月'!$B:$Q,16,0)</f>
        <v>3245.4</v>
      </c>
      <c r="G289" s="24">
        <v>3245.4</v>
      </c>
      <c r="H289" s="27">
        <v>5228.42</v>
      </c>
      <c r="I289" s="27"/>
      <c r="J289" s="27">
        <v>1790</v>
      </c>
      <c r="K289" s="34">
        <f t="shared" si="97"/>
        <v>58.4172</v>
      </c>
      <c r="L289" s="35">
        <f t="shared" si="98"/>
        <v>519.264</v>
      </c>
      <c r="M289" s="24">
        <f t="shared" si="99"/>
        <v>22.7178</v>
      </c>
      <c r="N289" s="27">
        <f t="shared" si="100"/>
        <v>418.27</v>
      </c>
      <c r="O289" s="27">
        <f t="shared" si="101"/>
        <v>0</v>
      </c>
      <c r="P289" s="27">
        <f t="shared" si="102"/>
        <v>89.5</v>
      </c>
      <c r="Q289" s="27">
        <f t="shared" si="87"/>
        <v>1108.169</v>
      </c>
      <c r="R289" s="24">
        <f t="shared" si="103"/>
        <v>0</v>
      </c>
      <c r="S289" s="24">
        <f t="shared" si="104"/>
        <v>259.63</v>
      </c>
      <c r="T289" s="24">
        <f t="shared" si="105"/>
        <v>9.74</v>
      </c>
      <c r="U289" s="27">
        <f t="shared" si="106"/>
        <v>104.57</v>
      </c>
      <c r="V289" s="27">
        <f t="shared" si="107"/>
        <v>0</v>
      </c>
      <c r="W289" s="27">
        <f t="shared" si="108"/>
        <v>89.5</v>
      </c>
      <c r="X289" s="24">
        <f t="shared" si="94"/>
        <v>463.44</v>
      </c>
      <c r="Y289" s="24">
        <f t="shared" si="109"/>
        <v>1571.609</v>
      </c>
      <c r="Z289" s="24"/>
      <c r="AD289" s="127"/>
    </row>
    <row r="290" ht="20" customHeight="1" spans="1:30">
      <c r="A290" s="23">
        <f t="shared" si="96"/>
        <v>287</v>
      </c>
      <c r="B290" s="39" t="s">
        <v>657</v>
      </c>
      <c r="C290" s="31" t="s">
        <v>707</v>
      </c>
      <c r="D290" s="24" t="s">
        <v>708</v>
      </c>
      <c r="E290" s="24">
        <v>3245.4</v>
      </c>
      <c r="F290" s="24">
        <f>VLOOKUP(C290,'[1]9月'!$B:$Q,16,0)</f>
        <v>3245.4</v>
      </c>
      <c r="G290" s="24">
        <v>3245.4</v>
      </c>
      <c r="H290" s="27">
        <v>5228.42</v>
      </c>
      <c r="I290" s="27"/>
      <c r="J290" s="27">
        <v>1790</v>
      </c>
      <c r="K290" s="34">
        <f t="shared" si="97"/>
        <v>58.4172</v>
      </c>
      <c r="L290" s="35">
        <f t="shared" si="98"/>
        <v>519.264</v>
      </c>
      <c r="M290" s="24">
        <f t="shared" si="99"/>
        <v>22.7178</v>
      </c>
      <c r="N290" s="27">
        <f t="shared" si="100"/>
        <v>418.27</v>
      </c>
      <c r="O290" s="27">
        <f t="shared" si="101"/>
        <v>0</v>
      </c>
      <c r="P290" s="27">
        <f t="shared" si="102"/>
        <v>89.5</v>
      </c>
      <c r="Q290" s="27">
        <f t="shared" si="87"/>
        <v>1108.169</v>
      </c>
      <c r="R290" s="24">
        <f t="shared" si="103"/>
        <v>0</v>
      </c>
      <c r="S290" s="24">
        <f t="shared" si="104"/>
        <v>259.63</v>
      </c>
      <c r="T290" s="24">
        <f t="shared" si="105"/>
        <v>9.74</v>
      </c>
      <c r="U290" s="27">
        <f t="shared" si="106"/>
        <v>104.57</v>
      </c>
      <c r="V290" s="27">
        <f t="shared" si="107"/>
        <v>0</v>
      </c>
      <c r="W290" s="27">
        <f t="shared" si="108"/>
        <v>89.5</v>
      </c>
      <c r="X290" s="24">
        <f t="shared" si="94"/>
        <v>463.44</v>
      </c>
      <c r="Y290" s="24">
        <f t="shared" si="109"/>
        <v>1571.609</v>
      </c>
      <c r="Z290" s="24"/>
      <c r="AD290" s="127"/>
    </row>
    <row r="291" ht="20" customHeight="1" spans="1:30">
      <c r="A291" s="23">
        <f t="shared" si="96"/>
        <v>288</v>
      </c>
      <c r="B291" s="39" t="s">
        <v>657</v>
      </c>
      <c r="C291" s="31" t="s">
        <v>709</v>
      </c>
      <c r="D291" s="24" t="s">
        <v>710</v>
      </c>
      <c r="E291" s="24">
        <v>3245.4</v>
      </c>
      <c r="F291" s="24">
        <v>0</v>
      </c>
      <c r="G291" s="24">
        <v>0</v>
      </c>
      <c r="H291" s="27">
        <v>0</v>
      </c>
      <c r="I291" s="27"/>
      <c r="J291" s="27">
        <v>1790</v>
      </c>
      <c r="K291" s="34">
        <f t="shared" si="97"/>
        <v>58.4172</v>
      </c>
      <c r="L291" s="35">
        <f t="shared" si="98"/>
        <v>0</v>
      </c>
      <c r="M291" s="24">
        <f t="shared" si="99"/>
        <v>0</v>
      </c>
      <c r="N291" s="27">
        <f t="shared" si="100"/>
        <v>0</v>
      </c>
      <c r="O291" s="27">
        <f t="shared" si="101"/>
        <v>0</v>
      </c>
      <c r="P291" s="27">
        <f t="shared" si="102"/>
        <v>89.5</v>
      </c>
      <c r="Q291" s="27">
        <f t="shared" si="87"/>
        <v>147.9172</v>
      </c>
      <c r="R291" s="24">
        <f t="shared" si="103"/>
        <v>0</v>
      </c>
      <c r="S291" s="24">
        <f t="shared" si="104"/>
        <v>0</v>
      </c>
      <c r="T291" s="24">
        <f t="shared" si="105"/>
        <v>0</v>
      </c>
      <c r="U291" s="27">
        <f t="shared" si="106"/>
        <v>0</v>
      </c>
      <c r="V291" s="27">
        <f t="shared" si="107"/>
        <v>0</v>
      </c>
      <c r="W291" s="27">
        <f t="shared" si="108"/>
        <v>89.5</v>
      </c>
      <c r="X291" s="24">
        <f t="shared" si="94"/>
        <v>89.5</v>
      </c>
      <c r="Y291" s="24">
        <f t="shared" si="109"/>
        <v>237.4172</v>
      </c>
      <c r="Z291" s="24"/>
      <c r="AD291" s="127"/>
    </row>
    <row r="292" ht="20" customHeight="1" spans="1:30">
      <c r="A292" s="23">
        <f t="shared" si="96"/>
        <v>289</v>
      </c>
      <c r="B292" s="39" t="s">
        <v>711</v>
      </c>
      <c r="C292" s="31" t="s">
        <v>712</v>
      </c>
      <c r="D292" s="24" t="s">
        <v>713</v>
      </c>
      <c r="E292" s="24">
        <v>3245.4</v>
      </c>
      <c r="F292" s="24">
        <f>VLOOKUP(C292,'[1]9月'!$B:$Q,16,0)</f>
        <v>3245.4</v>
      </c>
      <c r="G292" s="24">
        <v>3245.4</v>
      </c>
      <c r="H292" s="27">
        <v>5228.42</v>
      </c>
      <c r="I292" s="27"/>
      <c r="J292" s="27">
        <v>1790</v>
      </c>
      <c r="K292" s="34">
        <f t="shared" si="97"/>
        <v>58.4172</v>
      </c>
      <c r="L292" s="35">
        <f t="shared" si="98"/>
        <v>519.264</v>
      </c>
      <c r="M292" s="24">
        <f t="shared" si="99"/>
        <v>22.7178</v>
      </c>
      <c r="N292" s="27">
        <f t="shared" si="100"/>
        <v>418.27</v>
      </c>
      <c r="O292" s="27">
        <f t="shared" si="101"/>
        <v>0</v>
      </c>
      <c r="P292" s="27">
        <f t="shared" si="102"/>
        <v>89.5</v>
      </c>
      <c r="Q292" s="27">
        <f t="shared" si="87"/>
        <v>1108.169</v>
      </c>
      <c r="R292" s="24">
        <f t="shared" si="103"/>
        <v>0</v>
      </c>
      <c r="S292" s="24">
        <f t="shared" si="104"/>
        <v>259.63</v>
      </c>
      <c r="T292" s="24">
        <f t="shared" si="105"/>
        <v>9.74</v>
      </c>
      <c r="U292" s="27">
        <f t="shared" si="106"/>
        <v>104.57</v>
      </c>
      <c r="V292" s="27">
        <f t="shared" si="107"/>
        <v>0</v>
      </c>
      <c r="W292" s="27">
        <f t="shared" si="108"/>
        <v>89.5</v>
      </c>
      <c r="X292" s="24">
        <f t="shared" si="94"/>
        <v>463.44</v>
      </c>
      <c r="Y292" s="24">
        <f t="shared" si="109"/>
        <v>1571.609</v>
      </c>
      <c r="Z292" s="24"/>
      <c r="AD292" s="127"/>
    </row>
    <row r="293" ht="20" customHeight="1" spans="1:30">
      <c r="A293" s="23">
        <f t="shared" si="96"/>
        <v>290</v>
      </c>
      <c r="B293" s="39" t="s">
        <v>711</v>
      </c>
      <c r="C293" s="31" t="s">
        <v>714</v>
      </c>
      <c r="D293" s="24" t="s">
        <v>715</v>
      </c>
      <c r="E293" s="24">
        <v>3245.4</v>
      </c>
      <c r="F293" s="24">
        <f>VLOOKUP(C293,'[1]9月'!$B:$Q,16,0)</f>
        <v>3245.4</v>
      </c>
      <c r="G293" s="24">
        <v>3245.4</v>
      </c>
      <c r="H293" s="27">
        <v>5228.42</v>
      </c>
      <c r="I293" s="27"/>
      <c r="J293" s="27">
        <v>1790</v>
      </c>
      <c r="K293" s="34">
        <f t="shared" si="97"/>
        <v>58.4172</v>
      </c>
      <c r="L293" s="35">
        <f t="shared" si="98"/>
        <v>519.264</v>
      </c>
      <c r="M293" s="24">
        <f t="shared" si="99"/>
        <v>22.7178</v>
      </c>
      <c r="N293" s="27">
        <f t="shared" si="100"/>
        <v>418.27</v>
      </c>
      <c r="O293" s="27">
        <f t="shared" si="101"/>
        <v>0</v>
      </c>
      <c r="P293" s="27">
        <f t="shared" si="102"/>
        <v>89.5</v>
      </c>
      <c r="Q293" s="27">
        <f t="shared" si="87"/>
        <v>1108.169</v>
      </c>
      <c r="R293" s="24">
        <f t="shared" si="103"/>
        <v>0</v>
      </c>
      <c r="S293" s="24">
        <f t="shared" si="104"/>
        <v>259.63</v>
      </c>
      <c r="T293" s="24">
        <f t="shared" si="105"/>
        <v>9.74</v>
      </c>
      <c r="U293" s="27">
        <f t="shared" si="106"/>
        <v>104.57</v>
      </c>
      <c r="V293" s="27">
        <f t="shared" si="107"/>
        <v>0</v>
      </c>
      <c r="W293" s="27">
        <f t="shared" si="108"/>
        <v>89.5</v>
      </c>
      <c r="X293" s="24">
        <f t="shared" si="94"/>
        <v>463.44</v>
      </c>
      <c r="Y293" s="24">
        <f t="shared" si="109"/>
        <v>1571.609</v>
      </c>
      <c r="Z293" s="24"/>
      <c r="AD293" s="127"/>
    </row>
    <row r="294" ht="20" customHeight="1" spans="1:30">
      <c r="A294" s="23">
        <f t="shared" si="96"/>
        <v>291</v>
      </c>
      <c r="B294" s="39" t="s">
        <v>711</v>
      </c>
      <c r="C294" s="31" t="s">
        <v>716</v>
      </c>
      <c r="D294" s="24" t="s">
        <v>717</v>
      </c>
      <c r="E294" s="24">
        <v>3245.4</v>
      </c>
      <c r="F294" s="24">
        <f>VLOOKUP(C294,'[1]9月'!$B:$Q,16,0)</f>
        <v>3245.4</v>
      </c>
      <c r="G294" s="24">
        <v>3245.4</v>
      </c>
      <c r="H294" s="27">
        <v>5228.42</v>
      </c>
      <c r="I294" s="27"/>
      <c r="J294" s="27">
        <v>1790</v>
      </c>
      <c r="K294" s="34">
        <f t="shared" si="97"/>
        <v>58.4172</v>
      </c>
      <c r="L294" s="35">
        <f t="shared" si="98"/>
        <v>519.264</v>
      </c>
      <c r="M294" s="24">
        <f t="shared" si="99"/>
        <v>22.7178</v>
      </c>
      <c r="N294" s="27">
        <f t="shared" si="100"/>
        <v>418.27</v>
      </c>
      <c r="O294" s="27">
        <f t="shared" si="101"/>
        <v>0</v>
      </c>
      <c r="P294" s="27">
        <f t="shared" si="102"/>
        <v>89.5</v>
      </c>
      <c r="Q294" s="27">
        <f t="shared" si="87"/>
        <v>1108.169</v>
      </c>
      <c r="R294" s="24">
        <f t="shared" si="103"/>
        <v>0</v>
      </c>
      <c r="S294" s="24">
        <f t="shared" si="104"/>
        <v>259.63</v>
      </c>
      <c r="T294" s="24">
        <f t="shared" si="105"/>
        <v>9.74</v>
      </c>
      <c r="U294" s="27">
        <f t="shared" si="106"/>
        <v>104.57</v>
      </c>
      <c r="V294" s="27">
        <f t="shared" si="107"/>
        <v>0</v>
      </c>
      <c r="W294" s="27">
        <f t="shared" si="108"/>
        <v>89.5</v>
      </c>
      <c r="X294" s="24">
        <f t="shared" si="94"/>
        <v>463.44</v>
      </c>
      <c r="Y294" s="24">
        <f t="shared" si="109"/>
        <v>1571.609</v>
      </c>
      <c r="Z294" s="24"/>
      <c r="AD294" s="127"/>
    </row>
    <row r="295" ht="20" customHeight="1" spans="1:30">
      <c r="A295" s="23">
        <f t="shared" si="96"/>
        <v>292</v>
      </c>
      <c r="B295" s="39" t="s">
        <v>711</v>
      </c>
      <c r="C295" s="31" t="s">
        <v>718</v>
      </c>
      <c r="D295" s="24" t="s">
        <v>719</v>
      </c>
      <c r="E295" s="24">
        <v>3245.4</v>
      </c>
      <c r="F295" s="24">
        <f>VLOOKUP(C295,'[1]9月'!$B:$Q,16,0)</f>
        <v>3245.4</v>
      </c>
      <c r="G295" s="24">
        <v>3245.4</v>
      </c>
      <c r="H295" s="27">
        <v>5228.42</v>
      </c>
      <c r="I295" s="27"/>
      <c r="J295" s="27">
        <v>1790</v>
      </c>
      <c r="K295" s="34">
        <f t="shared" si="97"/>
        <v>58.4172</v>
      </c>
      <c r="L295" s="35">
        <f t="shared" si="98"/>
        <v>519.264</v>
      </c>
      <c r="M295" s="24">
        <f t="shared" si="99"/>
        <v>22.7178</v>
      </c>
      <c r="N295" s="27">
        <f t="shared" si="100"/>
        <v>418.27</v>
      </c>
      <c r="O295" s="27">
        <f t="shared" si="101"/>
        <v>0</v>
      </c>
      <c r="P295" s="27">
        <f t="shared" si="102"/>
        <v>89.5</v>
      </c>
      <c r="Q295" s="27">
        <f t="shared" si="87"/>
        <v>1108.169</v>
      </c>
      <c r="R295" s="24">
        <f t="shared" si="103"/>
        <v>0</v>
      </c>
      <c r="S295" s="24">
        <f t="shared" si="104"/>
        <v>259.63</v>
      </c>
      <c r="T295" s="24">
        <f t="shared" si="105"/>
        <v>9.74</v>
      </c>
      <c r="U295" s="27">
        <f t="shared" si="106"/>
        <v>104.57</v>
      </c>
      <c r="V295" s="27">
        <f t="shared" si="107"/>
        <v>0</v>
      </c>
      <c r="W295" s="27">
        <f t="shared" si="108"/>
        <v>89.5</v>
      </c>
      <c r="X295" s="24">
        <f t="shared" si="94"/>
        <v>463.44</v>
      </c>
      <c r="Y295" s="24">
        <f t="shared" si="109"/>
        <v>1571.609</v>
      </c>
      <c r="Z295" s="24"/>
      <c r="AD295" s="127"/>
    </row>
    <row r="296" ht="20" customHeight="1" spans="1:30">
      <c r="A296" s="23">
        <f t="shared" si="96"/>
        <v>293</v>
      </c>
      <c r="B296" s="39" t="s">
        <v>711</v>
      </c>
      <c r="C296" s="31" t="s">
        <v>720</v>
      </c>
      <c r="D296" s="24" t="s">
        <v>721</v>
      </c>
      <c r="E296" s="24">
        <v>3245.4</v>
      </c>
      <c r="F296" s="24">
        <f>VLOOKUP(C296,'[1]9月'!$B:$Q,16,0)</f>
        <v>3245.4</v>
      </c>
      <c r="G296" s="24">
        <v>3245.4</v>
      </c>
      <c r="H296" s="27">
        <v>5228.42</v>
      </c>
      <c r="I296" s="27"/>
      <c r="J296" s="27">
        <v>1790</v>
      </c>
      <c r="K296" s="34">
        <f t="shared" si="97"/>
        <v>58.4172</v>
      </c>
      <c r="L296" s="35">
        <f t="shared" si="98"/>
        <v>519.264</v>
      </c>
      <c r="M296" s="24">
        <f t="shared" si="99"/>
        <v>22.7178</v>
      </c>
      <c r="N296" s="27">
        <f t="shared" si="100"/>
        <v>418.27</v>
      </c>
      <c r="O296" s="27">
        <f t="shared" si="101"/>
        <v>0</v>
      </c>
      <c r="P296" s="27">
        <f t="shared" si="102"/>
        <v>89.5</v>
      </c>
      <c r="Q296" s="27">
        <f t="shared" si="87"/>
        <v>1108.169</v>
      </c>
      <c r="R296" s="24">
        <f t="shared" si="103"/>
        <v>0</v>
      </c>
      <c r="S296" s="24">
        <f t="shared" si="104"/>
        <v>259.63</v>
      </c>
      <c r="T296" s="24">
        <f t="shared" si="105"/>
        <v>9.74</v>
      </c>
      <c r="U296" s="27">
        <f t="shared" si="106"/>
        <v>104.57</v>
      </c>
      <c r="V296" s="27">
        <f t="shared" si="107"/>
        <v>0</v>
      </c>
      <c r="W296" s="27">
        <f t="shared" si="108"/>
        <v>89.5</v>
      </c>
      <c r="X296" s="24">
        <f t="shared" si="94"/>
        <v>463.44</v>
      </c>
      <c r="Y296" s="24">
        <f t="shared" si="109"/>
        <v>1571.609</v>
      </c>
      <c r="Z296" s="24"/>
      <c r="AD296" s="127"/>
    </row>
    <row r="297" ht="20" customHeight="1" spans="1:30">
      <c r="A297" s="23">
        <f t="shared" si="96"/>
        <v>294</v>
      </c>
      <c r="B297" s="39" t="s">
        <v>711</v>
      </c>
      <c r="C297" s="31" t="s">
        <v>722</v>
      </c>
      <c r="D297" s="24" t="s">
        <v>723</v>
      </c>
      <c r="E297" s="24">
        <v>3245.4</v>
      </c>
      <c r="F297" s="24">
        <f>VLOOKUP(C297,'[1]9月'!$B:$Q,16,0)</f>
        <v>3245.4</v>
      </c>
      <c r="G297" s="24">
        <v>3245.4</v>
      </c>
      <c r="H297" s="27">
        <v>5228.42</v>
      </c>
      <c r="I297" s="27"/>
      <c r="J297" s="27">
        <v>1790</v>
      </c>
      <c r="K297" s="34">
        <f t="shared" si="97"/>
        <v>58.4172</v>
      </c>
      <c r="L297" s="35">
        <f t="shared" si="98"/>
        <v>519.264</v>
      </c>
      <c r="M297" s="24">
        <f t="shared" si="99"/>
        <v>22.7178</v>
      </c>
      <c r="N297" s="27">
        <f t="shared" si="100"/>
        <v>418.27</v>
      </c>
      <c r="O297" s="27">
        <f t="shared" si="101"/>
        <v>0</v>
      </c>
      <c r="P297" s="27">
        <f t="shared" si="102"/>
        <v>89.5</v>
      </c>
      <c r="Q297" s="27">
        <f t="shared" si="87"/>
        <v>1108.169</v>
      </c>
      <c r="R297" s="24">
        <f t="shared" si="103"/>
        <v>0</v>
      </c>
      <c r="S297" s="24">
        <f t="shared" si="104"/>
        <v>259.63</v>
      </c>
      <c r="T297" s="24">
        <f t="shared" si="105"/>
        <v>9.74</v>
      </c>
      <c r="U297" s="27">
        <f t="shared" si="106"/>
        <v>104.57</v>
      </c>
      <c r="V297" s="27">
        <f t="shared" si="107"/>
        <v>0</v>
      </c>
      <c r="W297" s="27">
        <f t="shared" si="108"/>
        <v>89.5</v>
      </c>
      <c r="X297" s="24">
        <f t="shared" si="94"/>
        <v>463.44</v>
      </c>
      <c r="Y297" s="24">
        <f t="shared" si="109"/>
        <v>1571.609</v>
      </c>
      <c r="Z297" s="24"/>
      <c r="AD297" s="127"/>
    </row>
    <row r="298" ht="20" customHeight="1" spans="1:30">
      <c r="A298" s="23">
        <f t="shared" si="96"/>
        <v>295</v>
      </c>
      <c r="B298" s="39" t="s">
        <v>711</v>
      </c>
      <c r="C298" s="31" t="s">
        <v>724</v>
      </c>
      <c r="D298" s="24" t="s">
        <v>725</v>
      </c>
      <c r="E298" s="24">
        <v>3245.4</v>
      </c>
      <c r="F298" s="24">
        <f>VLOOKUP(C298,'[1]9月'!$B:$Q,16,0)</f>
        <v>3245.4</v>
      </c>
      <c r="G298" s="24">
        <v>3245.4</v>
      </c>
      <c r="H298" s="27">
        <v>5228.42</v>
      </c>
      <c r="I298" s="27"/>
      <c r="J298" s="27">
        <v>1790</v>
      </c>
      <c r="K298" s="34">
        <f t="shared" si="97"/>
        <v>58.4172</v>
      </c>
      <c r="L298" s="35">
        <f t="shared" si="98"/>
        <v>519.264</v>
      </c>
      <c r="M298" s="24">
        <f t="shared" si="99"/>
        <v>22.7178</v>
      </c>
      <c r="N298" s="27">
        <f t="shared" si="100"/>
        <v>418.27</v>
      </c>
      <c r="O298" s="27">
        <f t="shared" si="101"/>
        <v>0</v>
      </c>
      <c r="P298" s="27">
        <f t="shared" si="102"/>
        <v>89.5</v>
      </c>
      <c r="Q298" s="27">
        <f t="shared" si="87"/>
        <v>1108.169</v>
      </c>
      <c r="R298" s="24">
        <f t="shared" si="103"/>
        <v>0</v>
      </c>
      <c r="S298" s="24">
        <f t="shared" si="104"/>
        <v>259.63</v>
      </c>
      <c r="T298" s="24">
        <f t="shared" si="105"/>
        <v>9.74</v>
      </c>
      <c r="U298" s="27">
        <f t="shared" si="106"/>
        <v>104.57</v>
      </c>
      <c r="V298" s="27">
        <f t="shared" si="107"/>
        <v>0</v>
      </c>
      <c r="W298" s="27">
        <f t="shared" si="108"/>
        <v>89.5</v>
      </c>
      <c r="X298" s="24">
        <f t="shared" si="94"/>
        <v>463.44</v>
      </c>
      <c r="Y298" s="24">
        <f t="shared" si="109"/>
        <v>1571.609</v>
      </c>
      <c r="Z298" s="24"/>
      <c r="AD298" s="127"/>
    </row>
    <row r="299" ht="20" customHeight="1" spans="1:30">
      <c r="A299" s="23">
        <f t="shared" si="96"/>
        <v>296</v>
      </c>
      <c r="B299" s="39" t="s">
        <v>711</v>
      </c>
      <c r="C299" s="31" t="s">
        <v>726</v>
      </c>
      <c r="D299" s="24" t="s">
        <v>727</v>
      </c>
      <c r="E299" s="24">
        <v>3245.4</v>
      </c>
      <c r="F299" s="24">
        <f>VLOOKUP(C299,'[1]9月'!$B:$Q,16,0)</f>
        <v>3245.4</v>
      </c>
      <c r="G299" s="24">
        <v>3245.4</v>
      </c>
      <c r="H299" s="27">
        <v>5228.42</v>
      </c>
      <c r="I299" s="27"/>
      <c r="J299" s="27">
        <v>1790</v>
      </c>
      <c r="K299" s="34">
        <f t="shared" si="97"/>
        <v>58.4172</v>
      </c>
      <c r="L299" s="35">
        <f t="shared" si="98"/>
        <v>519.264</v>
      </c>
      <c r="M299" s="24">
        <f t="shared" si="99"/>
        <v>22.7178</v>
      </c>
      <c r="N299" s="27">
        <f t="shared" si="100"/>
        <v>418.27</v>
      </c>
      <c r="O299" s="27">
        <f t="shared" si="101"/>
        <v>0</v>
      </c>
      <c r="P299" s="27">
        <f t="shared" si="102"/>
        <v>89.5</v>
      </c>
      <c r="Q299" s="27">
        <f t="shared" si="87"/>
        <v>1108.169</v>
      </c>
      <c r="R299" s="24">
        <f t="shared" si="103"/>
        <v>0</v>
      </c>
      <c r="S299" s="24">
        <f t="shared" si="104"/>
        <v>259.63</v>
      </c>
      <c r="T299" s="24">
        <f t="shared" si="105"/>
        <v>9.74</v>
      </c>
      <c r="U299" s="27">
        <f t="shared" si="106"/>
        <v>104.57</v>
      </c>
      <c r="V299" s="27">
        <f t="shared" si="107"/>
        <v>0</v>
      </c>
      <c r="W299" s="27">
        <f t="shared" si="108"/>
        <v>89.5</v>
      </c>
      <c r="X299" s="24">
        <f t="shared" si="94"/>
        <v>463.44</v>
      </c>
      <c r="Y299" s="24">
        <f t="shared" si="109"/>
        <v>1571.609</v>
      </c>
      <c r="Z299" s="24"/>
      <c r="AD299" s="127"/>
    </row>
    <row r="300" ht="20" customHeight="1" spans="1:30">
      <c r="A300" s="23">
        <f t="shared" si="96"/>
        <v>297</v>
      </c>
      <c r="B300" s="39" t="s">
        <v>711</v>
      </c>
      <c r="C300" s="31" t="s">
        <v>728</v>
      </c>
      <c r="D300" s="24" t="s">
        <v>729</v>
      </c>
      <c r="E300" s="24">
        <v>3245.4</v>
      </c>
      <c r="F300" s="24">
        <f>VLOOKUP(C300,'[1]9月'!$B:$Q,16,0)</f>
        <v>3245.4</v>
      </c>
      <c r="G300" s="24">
        <v>3245.4</v>
      </c>
      <c r="H300" s="27">
        <v>5228.42</v>
      </c>
      <c r="I300" s="27"/>
      <c r="J300" s="27">
        <v>1790</v>
      </c>
      <c r="K300" s="34">
        <f t="shared" si="97"/>
        <v>58.4172</v>
      </c>
      <c r="L300" s="35">
        <f t="shared" si="98"/>
        <v>519.264</v>
      </c>
      <c r="M300" s="24">
        <f t="shared" si="99"/>
        <v>22.7178</v>
      </c>
      <c r="N300" s="27">
        <f t="shared" si="100"/>
        <v>418.27</v>
      </c>
      <c r="O300" s="27">
        <f t="shared" si="101"/>
        <v>0</v>
      </c>
      <c r="P300" s="27">
        <f t="shared" si="102"/>
        <v>89.5</v>
      </c>
      <c r="Q300" s="27">
        <f t="shared" si="87"/>
        <v>1108.169</v>
      </c>
      <c r="R300" s="24">
        <f t="shared" si="103"/>
        <v>0</v>
      </c>
      <c r="S300" s="24">
        <f t="shared" si="104"/>
        <v>259.63</v>
      </c>
      <c r="T300" s="24">
        <f t="shared" si="105"/>
        <v>9.74</v>
      </c>
      <c r="U300" s="27">
        <f t="shared" si="106"/>
        <v>104.57</v>
      </c>
      <c r="V300" s="27">
        <f t="shared" si="107"/>
        <v>0</v>
      </c>
      <c r="W300" s="27">
        <f t="shared" si="108"/>
        <v>89.5</v>
      </c>
      <c r="X300" s="24">
        <f t="shared" si="94"/>
        <v>463.44</v>
      </c>
      <c r="Y300" s="24">
        <f t="shared" si="109"/>
        <v>1571.609</v>
      </c>
      <c r="Z300" s="24"/>
      <c r="AD300" s="127"/>
    </row>
    <row r="301" ht="20" customHeight="1" spans="1:30">
      <c r="A301" s="23">
        <f t="shared" si="96"/>
        <v>298</v>
      </c>
      <c r="B301" s="39" t="s">
        <v>143</v>
      </c>
      <c r="C301" s="31" t="s">
        <v>730</v>
      </c>
      <c r="D301" s="24" t="s">
        <v>731</v>
      </c>
      <c r="E301" s="24">
        <v>3245.4</v>
      </c>
      <c r="F301" s="24">
        <f>VLOOKUP(C301,'[1]9月'!$B:$Q,16,0)</f>
        <v>3245.4</v>
      </c>
      <c r="G301" s="24">
        <v>3245.4</v>
      </c>
      <c r="H301" s="27">
        <v>5228.42</v>
      </c>
      <c r="I301" s="27"/>
      <c r="J301" s="27">
        <v>3180</v>
      </c>
      <c r="K301" s="34">
        <f t="shared" si="97"/>
        <v>58.4172</v>
      </c>
      <c r="L301" s="35">
        <f t="shared" si="98"/>
        <v>519.264</v>
      </c>
      <c r="M301" s="24">
        <f t="shared" si="99"/>
        <v>22.7178</v>
      </c>
      <c r="N301" s="27">
        <f t="shared" si="100"/>
        <v>418.27</v>
      </c>
      <c r="O301" s="27">
        <f t="shared" si="101"/>
        <v>0</v>
      </c>
      <c r="P301" s="27">
        <f t="shared" si="102"/>
        <v>159</v>
      </c>
      <c r="Q301" s="27">
        <f t="shared" si="87"/>
        <v>1177.669</v>
      </c>
      <c r="R301" s="24">
        <f t="shared" si="103"/>
        <v>0</v>
      </c>
      <c r="S301" s="24">
        <f t="shared" si="104"/>
        <v>259.63</v>
      </c>
      <c r="T301" s="24">
        <f t="shared" si="105"/>
        <v>9.74</v>
      </c>
      <c r="U301" s="27">
        <f t="shared" si="106"/>
        <v>104.57</v>
      </c>
      <c r="V301" s="27">
        <f t="shared" si="107"/>
        <v>0</v>
      </c>
      <c r="W301" s="27">
        <f t="shared" si="108"/>
        <v>159</v>
      </c>
      <c r="X301" s="24">
        <f t="shared" si="94"/>
        <v>532.94</v>
      </c>
      <c r="Y301" s="24">
        <f t="shared" si="109"/>
        <v>1710.609</v>
      </c>
      <c r="Z301" s="24"/>
      <c r="AD301" s="127"/>
    </row>
    <row r="302" ht="20" customHeight="1" spans="1:30">
      <c r="A302" s="23">
        <f t="shared" si="96"/>
        <v>299</v>
      </c>
      <c r="B302" s="39" t="s">
        <v>711</v>
      </c>
      <c r="C302" s="31" t="s">
        <v>732</v>
      </c>
      <c r="D302" s="24" t="s">
        <v>733</v>
      </c>
      <c r="E302" s="24">
        <v>3245.4</v>
      </c>
      <c r="F302" s="24">
        <f>VLOOKUP(C302,'[1]9月'!$B:$Q,16,0)</f>
        <v>3245.4</v>
      </c>
      <c r="G302" s="24">
        <v>3245.4</v>
      </c>
      <c r="H302" s="27">
        <v>5228.42</v>
      </c>
      <c r="I302" s="27"/>
      <c r="J302" s="27">
        <v>1790</v>
      </c>
      <c r="K302" s="34">
        <f t="shared" si="97"/>
        <v>58.4172</v>
      </c>
      <c r="L302" s="35">
        <f t="shared" si="98"/>
        <v>519.264</v>
      </c>
      <c r="M302" s="24">
        <f t="shared" si="99"/>
        <v>22.7178</v>
      </c>
      <c r="N302" s="27">
        <f t="shared" si="100"/>
        <v>418.27</v>
      </c>
      <c r="O302" s="27">
        <f t="shared" si="101"/>
        <v>0</v>
      </c>
      <c r="P302" s="27">
        <f t="shared" si="102"/>
        <v>89.5</v>
      </c>
      <c r="Q302" s="27">
        <f t="shared" si="87"/>
        <v>1108.169</v>
      </c>
      <c r="R302" s="24">
        <f t="shared" si="103"/>
        <v>0</v>
      </c>
      <c r="S302" s="24">
        <f t="shared" si="104"/>
        <v>259.63</v>
      </c>
      <c r="T302" s="24">
        <f t="shared" si="105"/>
        <v>9.74</v>
      </c>
      <c r="U302" s="27">
        <f t="shared" si="106"/>
        <v>104.57</v>
      </c>
      <c r="V302" s="27">
        <f t="shared" si="107"/>
        <v>0</v>
      </c>
      <c r="W302" s="27">
        <f t="shared" si="108"/>
        <v>89.5</v>
      </c>
      <c r="X302" s="24">
        <f t="shared" si="94"/>
        <v>463.44</v>
      </c>
      <c r="Y302" s="24">
        <f t="shared" si="109"/>
        <v>1571.609</v>
      </c>
      <c r="Z302" s="24"/>
      <c r="AD302" s="127"/>
    </row>
    <row r="303" ht="20" customHeight="1" spans="1:30">
      <c r="A303" s="23">
        <f t="shared" si="96"/>
        <v>300</v>
      </c>
      <c r="B303" s="39" t="s">
        <v>711</v>
      </c>
      <c r="C303" s="31" t="s">
        <v>734</v>
      </c>
      <c r="D303" s="24" t="s">
        <v>735</v>
      </c>
      <c r="E303" s="24">
        <v>3245.4</v>
      </c>
      <c r="F303" s="24">
        <f>VLOOKUP(C303,'[1]9月'!$B:$Q,16,0)</f>
        <v>3245.4</v>
      </c>
      <c r="G303" s="24">
        <v>3245.4</v>
      </c>
      <c r="H303" s="27">
        <v>5228.42</v>
      </c>
      <c r="I303" s="27"/>
      <c r="J303" s="27">
        <v>1790</v>
      </c>
      <c r="K303" s="34">
        <f t="shared" si="97"/>
        <v>58.4172</v>
      </c>
      <c r="L303" s="35">
        <f t="shared" si="98"/>
        <v>519.264</v>
      </c>
      <c r="M303" s="24">
        <f t="shared" si="99"/>
        <v>22.7178</v>
      </c>
      <c r="N303" s="27">
        <f t="shared" si="100"/>
        <v>418.27</v>
      </c>
      <c r="O303" s="27">
        <f t="shared" si="101"/>
        <v>0</v>
      </c>
      <c r="P303" s="27">
        <f t="shared" si="102"/>
        <v>89.5</v>
      </c>
      <c r="Q303" s="27">
        <f t="shared" si="87"/>
        <v>1108.169</v>
      </c>
      <c r="R303" s="24">
        <f t="shared" si="103"/>
        <v>0</v>
      </c>
      <c r="S303" s="24">
        <f t="shared" si="104"/>
        <v>259.63</v>
      </c>
      <c r="T303" s="24">
        <f t="shared" si="105"/>
        <v>9.74</v>
      </c>
      <c r="U303" s="27">
        <f t="shared" si="106"/>
        <v>104.57</v>
      </c>
      <c r="V303" s="27">
        <f t="shared" si="107"/>
        <v>0</v>
      </c>
      <c r="W303" s="27">
        <f t="shared" si="108"/>
        <v>89.5</v>
      </c>
      <c r="X303" s="24">
        <f t="shared" si="94"/>
        <v>463.44</v>
      </c>
      <c r="Y303" s="24">
        <f t="shared" si="109"/>
        <v>1571.609</v>
      </c>
      <c r="Z303" s="24"/>
      <c r="AD303" s="127"/>
    </row>
    <row r="304" ht="20" customHeight="1" spans="1:30">
      <c r="A304" s="23">
        <f t="shared" si="96"/>
        <v>301</v>
      </c>
      <c r="B304" s="39" t="s">
        <v>711</v>
      </c>
      <c r="C304" s="31" t="s">
        <v>736</v>
      </c>
      <c r="D304" s="24" t="s">
        <v>737</v>
      </c>
      <c r="E304" s="24">
        <v>3245.4</v>
      </c>
      <c r="F304" s="24">
        <f>VLOOKUP(C304,'[1]9月'!$B:$Q,16,0)</f>
        <v>3245.4</v>
      </c>
      <c r="G304" s="24">
        <v>3245.4</v>
      </c>
      <c r="H304" s="27">
        <v>5228.42</v>
      </c>
      <c r="I304" s="27"/>
      <c r="J304" s="27">
        <v>1790</v>
      </c>
      <c r="K304" s="34">
        <f t="shared" si="97"/>
        <v>58.4172</v>
      </c>
      <c r="L304" s="35">
        <f t="shared" si="98"/>
        <v>519.264</v>
      </c>
      <c r="M304" s="24">
        <f t="shared" si="99"/>
        <v>22.7178</v>
      </c>
      <c r="N304" s="27">
        <f t="shared" si="100"/>
        <v>418.27</v>
      </c>
      <c r="O304" s="27">
        <f t="shared" si="101"/>
        <v>0</v>
      </c>
      <c r="P304" s="27">
        <f t="shared" si="102"/>
        <v>89.5</v>
      </c>
      <c r="Q304" s="27">
        <f t="shared" si="87"/>
        <v>1108.169</v>
      </c>
      <c r="R304" s="24">
        <f t="shared" si="103"/>
        <v>0</v>
      </c>
      <c r="S304" s="24">
        <f t="shared" si="104"/>
        <v>259.63</v>
      </c>
      <c r="T304" s="24">
        <f t="shared" si="105"/>
        <v>9.74</v>
      </c>
      <c r="U304" s="27">
        <f t="shared" si="106"/>
        <v>104.57</v>
      </c>
      <c r="V304" s="27">
        <f t="shared" si="107"/>
        <v>0</v>
      </c>
      <c r="W304" s="27">
        <f t="shared" si="108"/>
        <v>89.5</v>
      </c>
      <c r="X304" s="24">
        <f t="shared" si="94"/>
        <v>463.44</v>
      </c>
      <c r="Y304" s="24">
        <f t="shared" si="109"/>
        <v>1571.609</v>
      </c>
      <c r="Z304" s="24"/>
      <c r="AD304" s="127"/>
    </row>
    <row r="305" ht="20" customHeight="1" spans="1:30">
      <c r="A305" s="23">
        <f t="shared" si="96"/>
        <v>302</v>
      </c>
      <c r="B305" s="39" t="s">
        <v>711</v>
      </c>
      <c r="C305" s="31" t="s">
        <v>738</v>
      </c>
      <c r="D305" s="24" t="s">
        <v>739</v>
      </c>
      <c r="E305" s="24">
        <v>3245.4</v>
      </c>
      <c r="F305" s="24">
        <f>VLOOKUP(C305,'[1]9月'!$B:$Q,16,0)</f>
        <v>3245.4</v>
      </c>
      <c r="G305" s="24">
        <v>3245.4</v>
      </c>
      <c r="H305" s="27">
        <v>5228.42</v>
      </c>
      <c r="I305" s="27"/>
      <c r="J305" s="27">
        <v>1790</v>
      </c>
      <c r="K305" s="34">
        <f t="shared" si="97"/>
        <v>58.4172</v>
      </c>
      <c r="L305" s="35">
        <f t="shared" si="98"/>
        <v>519.264</v>
      </c>
      <c r="M305" s="24">
        <f t="shared" si="99"/>
        <v>22.7178</v>
      </c>
      <c r="N305" s="27">
        <f t="shared" si="100"/>
        <v>418.27</v>
      </c>
      <c r="O305" s="27">
        <f t="shared" si="101"/>
        <v>0</v>
      </c>
      <c r="P305" s="27">
        <f t="shared" si="102"/>
        <v>89.5</v>
      </c>
      <c r="Q305" s="27">
        <f t="shared" si="87"/>
        <v>1108.169</v>
      </c>
      <c r="R305" s="24">
        <f t="shared" si="103"/>
        <v>0</v>
      </c>
      <c r="S305" s="24">
        <f t="shared" si="104"/>
        <v>259.63</v>
      </c>
      <c r="T305" s="24">
        <f t="shared" si="105"/>
        <v>9.74</v>
      </c>
      <c r="U305" s="27">
        <f t="shared" si="106"/>
        <v>104.57</v>
      </c>
      <c r="V305" s="27">
        <f t="shared" si="107"/>
        <v>0</v>
      </c>
      <c r="W305" s="27">
        <f t="shared" si="108"/>
        <v>89.5</v>
      </c>
      <c r="X305" s="24">
        <f t="shared" si="94"/>
        <v>463.44</v>
      </c>
      <c r="Y305" s="24">
        <f t="shared" si="109"/>
        <v>1571.609</v>
      </c>
      <c r="Z305" s="24"/>
      <c r="AD305" s="127"/>
    </row>
    <row r="306" ht="20" customHeight="1" spans="1:30">
      <c r="A306" s="23">
        <f t="shared" si="96"/>
        <v>303</v>
      </c>
      <c r="B306" s="39" t="s">
        <v>711</v>
      </c>
      <c r="C306" s="31" t="s">
        <v>740</v>
      </c>
      <c r="D306" s="24" t="s">
        <v>741</v>
      </c>
      <c r="E306" s="24">
        <v>3245.4</v>
      </c>
      <c r="F306" s="24">
        <f>VLOOKUP(C306,'[1]9月'!$B:$Q,16,0)</f>
        <v>3245.4</v>
      </c>
      <c r="G306" s="24">
        <v>3245.4</v>
      </c>
      <c r="H306" s="27">
        <v>5228.42</v>
      </c>
      <c r="I306" s="27"/>
      <c r="J306" s="27">
        <v>1790</v>
      </c>
      <c r="K306" s="34">
        <f t="shared" si="97"/>
        <v>58.4172</v>
      </c>
      <c r="L306" s="35">
        <f t="shared" si="98"/>
        <v>519.264</v>
      </c>
      <c r="M306" s="24">
        <f t="shared" si="99"/>
        <v>22.7178</v>
      </c>
      <c r="N306" s="27">
        <f t="shared" si="100"/>
        <v>418.27</v>
      </c>
      <c r="O306" s="27">
        <f t="shared" si="101"/>
        <v>0</v>
      </c>
      <c r="P306" s="27">
        <f t="shared" si="102"/>
        <v>89.5</v>
      </c>
      <c r="Q306" s="27">
        <f t="shared" si="87"/>
        <v>1108.169</v>
      </c>
      <c r="R306" s="24">
        <f t="shared" si="103"/>
        <v>0</v>
      </c>
      <c r="S306" s="24">
        <f t="shared" si="104"/>
        <v>259.63</v>
      </c>
      <c r="T306" s="24">
        <f t="shared" si="105"/>
        <v>9.74</v>
      </c>
      <c r="U306" s="27">
        <f t="shared" si="106"/>
        <v>104.57</v>
      </c>
      <c r="V306" s="27">
        <f t="shared" si="107"/>
        <v>0</v>
      </c>
      <c r="W306" s="27">
        <f t="shared" si="108"/>
        <v>89.5</v>
      </c>
      <c r="X306" s="24">
        <f t="shared" si="94"/>
        <v>463.44</v>
      </c>
      <c r="Y306" s="24">
        <f t="shared" si="109"/>
        <v>1571.609</v>
      </c>
      <c r="Z306" s="24"/>
      <c r="AD306" s="127"/>
    </row>
    <row r="307" ht="20" customHeight="1" spans="1:30">
      <c r="A307" s="23">
        <f t="shared" si="96"/>
        <v>304</v>
      </c>
      <c r="B307" s="39" t="s">
        <v>711</v>
      </c>
      <c r="C307" s="31" t="s">
        <v>743</v>
      </c>
      <c r="D307" s="24" t="s">
        <v>744</v>
      </c>
      <c r="E307" s="24">
        <v>3245.4</v>
      </c>
      <c r="F307" s="24">
        <f>VLOOKUP(C307,'[1]9月'!$B:$Q,16,0)</f>
        <v>3245.4</v>
      </c>
      <c r="G307" s="24">
        <v>3245.4</v>
      </c>
      <c r="H307" s="27">
        <v>5228.42</v>
      </c>
      <c r="I307" s="27"/>
      <c r="J307" s="27">
        <v>1790</v>
      </c>
      <c r="K307" s="34">
        <f t="shared" si="97"/>
        <v>58.4172</v>
      </c>
      <c r="L307" s="35">
        <f t="shared" si="98"/>
        <v>519.264</v>
      </c>
      <c r="M307" s="24">
        <f t="shared" si="99"/>
        <v>22.7178</v>
      </c>
      <c r="N307" s="27">
        <f t="shared" si="100"/>
        <v>418.27</v>
      </c>
      <c r="O307" s="27">
        <f t="shared" si="101"/>
        <v>0</v>
      </c>
      <c r="P307" s="27">
        <f t="shared" si="102"/>
        <v>89.5</v>
      </c>
      <c r="Q307" s="27">
        <f t="shared" si="87"/>
        <v>1108.169</v>
      </c>
      <c r="R307" s="24">
        <f t="shared" si="103"/>
        <v>0</v>
      </c>
      <c r="S307" s="24">
        <f t="shared" si="104"/>
        <v>259.63</v>
      </c>
      <c r="T307" s="24">
        <f t="shared" si="105"/>
        <v>9.74</v>
      </c>
      <c r="U307" s="27">
        <f t="shared" si="106"/>
        <v>104.57</v>
      </c>
      <c r="V307" s="27">
        <f t="shared" si="107"/>
        <v>0</v>
      </c>
      <c r="W307" s="27">
        <f t="shared" si="108"/>
        <v>89.5</v>
      </c>
      <c r="X307" s="24">
        <f t="shared" si="94"/>
        <v>463.44</v>
      </c>
      <c r="Y307" s="24">
        <f t="shared" si="109"/>
        <v>1571.609</v>
      </c>
      <c r="Z307" s="24"/>
      <c r="AD307" s="127"/>
    </row>
    <row r="308" ht="20" customHeight="1" spans="1:30">
      <c r="A308" s="23">
        <f t="shared" si="96"/>
        <v>305</v>
      </c>
      <c r="B308" s="39" t="s">
        <v>886</v>
      </c>
      <c r="C308" s="31" t="s">
        <v>746</v>
      </c>
      <c r="D308" s="24" t="s">
        <v>747</v>
      </c>
      <c r="E308" s="24">
        <v>3245.4</v>
      </c>
      <c r="F308" s="24">
        <f>VLOOKUP(C308,'[1]9月'!$B:$Q,16,0)</f>
        <v>3245.4</v>
      </c>
      <c r="G308" s="24">
        <v>3245.4</v>
      </c>
      <c r="H308" s="27">
        <v>5228.42</v>
      </c>
      <c r="I308" s="27"/>
      <c r="J308" s="27">
        <v>0</v>
      </c>
      <c r="K308" s="34">
        <f t="shared" si="97"/>
        <v>58.4172</v>
      </c>
      <c r="L308" s="35">
        <f t="shared" si="98"/>
        <v>519.264</v>
      </c>
      <c r="M308" s="24">
        <f t="shared" si="99"/>
        <v>22.7178</v>
      </c>
      <c r="N308" s="27">
        <f t="shared" si="100"/>
        <v>418.27</v>
      </c>
      <c r="O308" s="27">
        <f t="shared" si="101"/>
        <v>0</v>
      </c>
      <c r="P308" s="27">
        <f t="shared" si="102"/>
        <v>0</v>
      </c>
      <c r="Q308" s="27">
        <f t="shared" si="87"/>
        <v>1018.669</v>
      </c>
      <c r="R308" s="24">
        <f t="shared" si="103"/>
        <v>0</v>
      </c>
      <c r="S308" s="24">
        <f t="shared" si="104"/>
        <v>259.63</v>
      </c>
      <c r="T308" s="24">
        <f t="shared" si="105"/>
        <v>9.74</v>
      </c>
      <c r="U308" s="27">
        <f t="shared" si="106"/>
        <v>104.57</v>
      </c>
      <c r="V308" s="27">
        <f t="shared" si="107"/>
        <v>0</v>
      </c>
      <c r="W308" s="27">
        <f t="shared" si="108"/>
        <v>0</v>
      </c>
      <c r="X308" s="24">
        <f t="shared" si="94"/>
        <v>373.94</v>
      </c>
      <c r="Y308" s="24">
        <f t="shared" si="109"/>
        <v>1392.609</v>
      </c>
      <c r="Z308" s="24"/>
      <c r="AD308" s="127"/>
    </row>
    <row r="309" ht="20" customHeight="1" spans="1:30">
      <c r="A309" s="23">
        <f t="shared" si="96"/>
        <v>306</v>
      </c>
      <c r="B309" s="39" t="s">
        <v>886</v>
      </c>
      <c r="C309" s="31" t="s">
        <v>749</v>
      </c>
      <c r="D309" s="24" t="s">
        <v>750</v>
      </c>
      <c r="E309" s="24">
        <v>3245.4</v>
      </c>
      <c r="F309" s="24">
        <f>VLOOKUP(C309,'[1]9月'!$B:$Q,16,0)</f>
        <v>3245.4</v>
      </c>
      <c r="G309" s="24">
        <v>3245.4</v>
      </c>
      <c r="H309" s="27">
        <v>5228.42</v>
      </c>
      <c r="I309" s="27"/>
      <c r="J309" s="27">
        <v>0</v>
      </c>
      <c r="K309" s="34">
        <f t="shared" si="97"/>
        <v>58.4172</v>
      </c>
      <c r="L309" s="35">
        <f t="shared" si="98"/>
        <v>519.264</v>
      </c>
      <c r="M309" s="24">
        <f t="shared" si="99"/>
        <v>22.7178</v>
      </c>
      <c r="N309" s="27">
        <f t="shared" si="100"/>
        <v>418.27</v>
      </c>
      <c r="O309" s="27">
        <f t="shared" si="101"/>
        <v>0</v>
      </c>
      <c r="P309" s="27">
        <f t="shared" si="102"/>
        <v>0</v>
      </c>
      <c r="Q309" s="27">
        <f t="shared" si="87"/>
        <v>1018.669</v>
      </c>
      <c r="R309" s="24">
        <f t="shared" si="103"/>
        <v>0</v>
      </c>
      <c r="S309" s="24">
        <f t="shared" si="104"/>
        <v>259.63</v>
      </c>
      <c r="T309" s="24">
        <f t="shared" si="105"/>
        <v>9.74</v>
      </c>
      <c r="U309" s="27">
        <f t="shared" si="106"/>
        <v>104.57</v>
      </c>
      <c r="V309" s="27">
        <f t="shared" si="107"/>
        <v>0</v>
      </c>
      <c r="W309" s="27">
        <f t="shared" si="108"/>
        <v>0</v>
      </c>
      <c r="X309" s="24">
        <f t="shared" si="94"/>
        <v>373.94</v>
      </c>
      <c r="Y309" s="24">
        <f t="shared" si="109"/>
        <v>1392.609</v>
      </c>
      <c r="Z309" s="24"/>
      <c r="AD309" s="127"/>
    </row>
    <row r="310" ht="20" customHeight="1" spans="1:30">
      <c r="A310" s="23">
        <f t="shared" si="96"/>
        <v>307</v>
      </c>
      <c r="B310" s="39" t="s">
        <v>711</v>
      </c>
      <c r="C310" s="31" t="s">
        <v>752</v>
      </c>
      <c r="D310" s="24" t="s">
        <v>753</v>
      </c>
      <c r="E310" s="24">
        <v>3245.4</v>
      </c>
      <c r="F310" s="24">
        <f>VLOOKUP(C310,'[1]9月'!$B:$Q,16,0)</f>
        <v>3245.4</v>
      </c>
      <c r="G310" s="24">
        <v>3245.4</v>
      </c>
      <c r="H310" s="27">
        <v>5228.42</v>
      </c>
      <c r="I310" s="27"/>
      <c r="J310" s="27">
        <v>1790</v>
      </c>
      <c r="K310" s="34">
        <f t="shared" si="97"/>
        <v>58.4172</v>
      </c>
      <c r="L310" s="35">
        <f t="shared" si="98"/>
        <v>519.264</v>
      </c>
      <c r="M310" s="24">
        <f t="shared" si="99"/>
        <v>22.7178</v>
      </c>
      <c r="N310" s="27">
        <f t="shared" si="100"/>
        <v>418.27</v>
      </c>
      <c r="O310" s="27">
        <f t="shared" si="101"/>
        <v>0</v>
      </c>
      <c r="P310" s="27">
        <f t="shared" si="102"/>
        <v>89.5</v>
      </c>
      <c r="Q310" s="27">
        <f t="shared" si="87"/>
        <v>1108.169</v>
      </c>
      <c r="R310" s="24">
        <f t="shared" si="103"/>
        <v>0</v>
      </c>
      <c r="S310" s="24">
        <f t="shared" si="104"/>
        <v>259.63</v>
      </c>
      <c r="T310" s="24">
        <f t="shared" si="105"/>
        <v>9.74</v>
      </c>
      <c r="U310" s="27">
        <f t="shared" si="106"/>
        <v>104.57</v>
      </c>
      <c r="V310" s="27">
        <f t="shared" si="107"/>
        <v>0</v>
      </c>
      <c r="W310" s="27">
        <f t="shared" si="108"/>
        <v>89.5</v>
      </c>
      <c r="X310" s="24">
        <f t="shared" si="94"/>
        <v>463.44</v>
      </c>
      <c r="Y310" s="24">
        <f t="shared" si="109"/>
        <v>1571.609</v>
      </c>
      <c r="Z310" s="24"/>
      <c r="AD310" s="127"/>
    </row>
    <row r="311" ht="20" customHeight="1" spans="1:30">
      <c r="A311" s="23">
        <f t="shared" si="96"/>
        <v>308</v>
      </c>
      <c r="B311" s="39" t="s">
        <v>711</v>
      </c>
      <c r="C311" s="31" t="s">
        <v>755</v>
      </c>
      <c r="D311" s="24" t="s">
        <v>756</v>
      </c>
      <c r="E311" s="24">
        <v>3245.4</v>
      </c>
      <c r="F311" s="24">
        <f>VLOOKUP(C311,'[1]9月'!$B:$Q,16,0)</f>
        <v>3245.4</v>
      </c>
      <c r="G311" s="24">
        <v>3245.4</v>
      </c>
      <c r="H311" s="27">
        <v>5228.42</v>
      </c>
      <c r="I311" s="27"/>
      <c r="J311" s="27">
        <v>1790</v>
      </c>
      <c r="K311" s="34">
        <f t="shared" si="97"/>
        <v>58.4172</v>
      </c>
      <c r="L311" s="35">
        <f t="shared" si="98"/>
        <v>519.264</v>
      </c>
      <c r="M311" s="24">
        <f t="shared" si="99"/>
        <v>22.7178</v>
      </c>
      <c r="N311" s="27">
        <f t="shared" si="100"/>
        <v>418.27</v>
      </c>
      <c r="O311" s="27">
        <f t="shared" si="101"/>
        <v>0</v>
      </c>
      <c r="P311" s="27">
        <f t="shared" si="102"/>
        <v>89.5</v>
      </c>
      <c r="Q311" s="27">
        <f t="shared" si="87"/>
        <v>1108.169</v>
      </c>
      <c r="R311" s="24">
        <f t="shared" si="103"/>
        <v>0</v>
      </c>
      <c r="S311" s="24">
        <f t="shared" si="104"/>
        <v>259.63</v>
      </c>
      <c r="T311" s="24">
        <f t="shared" si="105"/>
        <v>9.74</v>
      </c>
      <c r="U311" s="27">
        <f t="shared" si="106"/>
        <v>104.57</v>
      </c>
      <c r="V311" s="27">
        <f t="shared" si="107"/>
        <v>0</v>
      </c>
      <c r="W311" s="27">
        <f t="shared" si="108"/>
        <v>89.5</v>
      </c>
      <c r="X311" s="24">
        <f t="shared" si="94"/>
        <v>463.44</v>
      </c>
      <c r="Y311" s="24">
        <f t="shared" si="109"/>
        <v>1571.609</v>
      </c>
      <c r="Z311" s="24"/>
      <c r="AD311" s="127"/>
    </row>
    <row r="312" ht="20" customHeight="1" spans="1:30">
      <c r="A312" s="23">
        <f t="shared" si="96"/>
        <v>309</v>
      </c>
      <c r="B312" s="39" t="s">
        <v>711</v>
      </c>
      <c r="C312" s="31" t="s">
        <v>758</v>
      </c>
      <c r="D312" s="24" t="s">
        <v>759</v>
      </c>
      <c r="E312" s="24">
        <v>3245.4</v>
      </c>
      <c r="F312" s="24">
        <f>VLOOKUP(C312,'[1]9月'!$B:$Q,16,0)</f>
        <v>3245.4</v>
      </c>
      <c r="G312" s="24">
        <v>3245.4</v>
      </c>
      <c r="H312" s="27">
        <v>5228.42</v>
      </c>
      <c r="I312" s="27"/>
      <c r="J312" s="27">
        <v>1790</v>
      </c>
      <c r="K312" s="34">
        <f t="shared" si="97"/>
        <v>58.4172</v>
      </c>
      <c r="L312" s="35">
        <f t="shared" si="98"/>
        <v>519.264</v>
      </c>
      <c r="M312" s="24">
        <f t="shared" si="99"/>
        <v>22.7178</v>
      </c>
      <c r="N312" s="27">
        <f t="shared" si="100"/>
        <v>418.27</v>
      </c>
      <c r="O312" s="27">
        <f t="shared" si="101"/>
        <v>0</v>
      </c>
      <c r="P312" s="27">
        <f t="shared" si="102"/>
        <v>89.5</v>
      </c>
      <c r="Q312" s="27">
        <f t="shared" si="87"/>
        <v>1108.169</v>
      </c>
      <c r="R312" s="24">
        <f t="shared" si="103"/>
        <v>0</v>
      </c>
      <c r="S312" s="24">
        <f t="shared" si="104"/>
        <v>259.63</v>
      </c>
      <c r="T312" s="24">
        <f t="shared" si="105"/>
        <v>9.74</v>
      </c>
      <c r="U312" s="27">
        <f t="shared" si="106"/>
        <v>104.57</v>
      </c>
      <c r="V312" s="27">
        <f t="shared" si="107"/>
        <v>0</v>
      </c>
      <c r="W312" s="27">
        <f t="shared" si="108"/>
        <v>89.5</v>
      </c>
      <c r="X312" s="24">
        <f t="shared" si="94"/>
        <v>463.44</v>
      </c>
      <c r="Y312" s="24">
        <f t="shared" si="109"/>
        <v>1571.609</v>
      </c>
      <c r="Z312" s="24"/>
      <c r="AD312" s="127"/>
    </row>
    <row r="313" ht="20" customHeight="1" spans="1:30">
      <c r="A313" s="23">
        <f t="shared" si="96"/>
        <v>310</v>
      </c>
      <c r="B313" s="39" t="s">
        <v>711</v>
      </c>
      <c r="C313" s="31" t="s">
        <v>761</v>
      </c>
      <c r="D313" s="24" t="s">
        <v>762</v>
      </c>
      <c r="E313" s="24">
        <v>3245.4</v>
      </c>
      <c r="F313" s="24">
        <f>VLOOKUP(C313,'[1]9月'!$B:$Q,16,0)</f>
        <v>3245.4</v>
      </c>
      <c r="G313" s="24">
        <v>3245.4</v>
      </c>
      <c r="H313" s="27">
        <v>5228.42</v>
      </c>
      <c r="I313" s="27"/>
      <c r="J313" s="27">
        <v>1790</v>
      </c>
      <c r="K313" s="34">
        <f t="shared" si="97"/>
        <v>58.4172</v>
      </c>
      <c r="L313" s="35">
        <f t="shared" si="98"/>
        <v>519.264</v>
      </c>
      <c r="M313" s="24">
        <f t="shared" si="99"/>
        <v>22.7178</v>
      </c>
      <c r="N313" s="27">
        <f t="shared" si="100"/>
        <v>418.27</v>
      </c>
      <c r="O313" s="27">
        <f t="shared" si="101"/>
        <v>0</v>
      </c>
      <c r="P313" s="27">
        <f t="shared" si="102"/>
        <v>89.5</v>
      </c>
      <c r="Q313" s="27">
        <f t="shared" si="87"/>
        <v>1108.169</v>
      </c>
      <c r="R313" s="24">
        <f t="shared" si="103"/>
        <v>0</v>
      </c>
      <c r="S313" s="24">
        <f t="shared" si="104"/>
        <v>259.63</v>
      </c>
      <c r="T313" s="24">
        <f t="shared" si="105"/>
        <v>9.74</v>
      </c>
      <c r="U313" s="27">
        <f t="shared" si="106"/>
        <v>104.57</v>
      </c>
      <c r="V313" s="27">
        <f t="shared" si="107"/>
        <v>0</v>
      </c>
      <c r="W313" s="27">
        <f t="shared" si="108"/>
        <v>89.5</v>
      </c>
      <c r="X313" s="24">
        <f t="shared" si="94"/>
        <v>463.44</v>
      </c>
      <c r="Y313" s="24">
        <f t="shared" si="109"/>
        <v>1571.609</v>
      </c>
      <c r="Z313" s="24"/>
      <c r="AD313" s="127"/>
    </row>
    <row r="314" ht="20" customHeight="1" spans="1:30">
      <c r="A314" s="23">
        <f t="shared" si="96"/>
        <v>311</v>
      </c>
      <c r="B314" s="39" t="s">
        <v>118</v>
      </c>
      <c r="C314" s="31" t="s">
        <v>764</v>
      </c>
      <c r="D314" s="24" t="s">
        <v>765</v>
      </c>
      <c r="E314" s="24">
        <v>3245.4</v>
      </c>
      <c r="F314" s="24">
        <f>VLOOKUP(C314,'[1]9月'!$B:$Q,16,0)</f>
        <v>3245.4</v>
      </c>
      <c r="G314" s="24">
        <v>3245.4</v>
      </c>
      <c r="H314" s="27">
        <v>5228.42</v>
      </c>
      <c r="I314" s="27"/>
      <c r="J314" s="27">
        <v>3180</v>
      </c>
      <c r="K314" s="34">
        <f t="shared" si="97"/>
        <v>58.4172</v>
      </c>
      <c r="L314" s="35">
        <f t="shared" si="98"/>
        <v>519.264</v>
      </c>
      <c r="M314" s="24">
        <f t="shared" si="99"/>
        <v>22.7178</v>
      </c>
      <c r="N314" s="27">
        <f t="shared" si="100"/>
        <v>418.27</v>
      </c>
      <c r="O314" s="27">
        <f t="shared" si="101"/>
        <v>0</v>
      </c>
      <c r="P314" s="27">
        <f t="shared" si="102"/>
        <v>159</v>
      </c>
      <c r="Q314" s="27">
        <f t="shared" si="87"/>
        <v>1177.669</v>
      </c>
      <c r="R314" s="24">
        <f t="shared" si="103"/>
        <v>0</v>
      </c>
      <c r="S314" s="24">
        <f t="shared" si="104"/>
        <v>259.63</v>
      </c>
      <c r="T314" s="24">
        <f t="shared" si="105"/>
        <v>9.74</v>
      </c>
      <c r="U314" s="27">
        <f t="shared" si="106"/>
        <v>104.57</v>
      </c>
      <c r="V314" s="27">
        <f t="shared" si="107"/>
        <v>0</v>
      </c>
      <c r="W314" s="27">
        <f t="shared" si="108"/>
        <v>159</v>
      </c>
      <c r="X314" s="24">
        <f t="shared" si="94"/>
        <v>532.94</v>
      </c>
      <c r="Y314" s="24">
        <f t="shared" si="109"/>
        <v>1710.609</v>
      </c>
      <c r="Z314" s="24"/>
      <c r="AD314" s="127"/>
    </row>
    <row r="315" ht="20" customHeight="1" spans="1:30">
      <c r="A315" s="23">
        <f t="shared" si="96"/>
        <v>312</v>
      </c>
      <c r="B315" s="39" t="s">
        <v>657</v>
      </c>
      <c r="C315" s="31" t="s">
        <v>767</v>
      </c>
      <c r="D315" s="24" t="s">
        <v>768</v>
      </c>
      <c r="E315" s="24">
        <v>3245.4</v>
      </c>
      <c r="F315" s="24">
        <f>VLOOKUP(C315,'[1]9月'!$B:$Q,16,0)</f>
        <v>3245.4</v>
      </c>
      <c r="G315" s="24">
        <v>3245.4</v>
      </c>
      <c r="H315" s="27">
        <v>5228.42</v>
      </c>
      <c r="I315" s="27"/>
      <c r="J315" s="27">
        <v>1790</v>
      </c>
      <c r="K315" s="34">
        <f t="shared" si="97"/>
        <v>58.4172</v>
      </c>
      <c r="L315" s="35">
        <f t="shared" si="98"/>
        <v>519.264</v>
      </c>
      <c r="M315" s="24">
        <f t="shared" si="99"/>
        <v>22.7178</v>
      </c>
      <c r="N315" s="27">
        <f t="shared" si="100"/>
        <v>418.27</v>
      </c>
      <c r="O315" s="27">
        <f t="shared" si="101"/>
        <v>0</v>
      </c>
      <c r="P315" s="27">
        <f t="shared" si="102"/>
        <v>89.5</v>
      </c>
      <c r="Q315" s="27">
        <f t="shared" si="87"/>
        <v>1108.169</v>
      </c>
      <c r="R315" s="24">
        <f t="shared" si="103"/>
        <v>0</v>
      </c>
      <c r="S315" s="24">
        <f t="shared" si="104"/>
        <v>259.63</v>
      </c>
      <c r="T315" s="24">
        <f t="shared" si="105"/>
        <v>9.74</v>
      </c>
      <c r="U315" s="27">
        <f t="shared" si="106"/>
        <v>104.57</v>
      </c>
      <c r="V315" s="27">
        <f t="shared" si="107"/>
        <v>0</v>
      </c>
      <c r="W315" s="27">
        <f t="shared" si="108"/>
        <v>89.5</v>
      </c>
      <c r="X315" s="24">
        <f t="shared" si="94"/>
        <v>463.44</v>
      </c>
      <c r="Y315" s="24">
        <f t="shared" si="109"/>
        <v>1571.609</v>
      </c>
      <c r="Z315" s="24"/>
      <c r="AD315" s="127"/>
    </row>
    <row r="316" ht="20" customHeight="1" spans="1:30">
      <c r="A316" s="23">
        <f t="shared" si="96"/>
        <v>313</v>
      </c>
      <c r="B316" s="39" t="s">
        <v>711</v>
      </c>
      <c r="C316" s="31" t="s">
        <v>770</v>
      </c>
      <c r="D316" s="24" t="s">
        <v>771</v>
      </c>
      <c r="E316" s="24">
        <v>3245.4</v>
      </c>
      <c r="F316" s="24">
        <f>VLOOKUP(C316,'[1]9月'!$B:$Q,16,0)</f>
        <v>3245.4</v>
      </c>
      <c r="G316" s="24">
        <v>3245.4</v>
      </c>
      <c r="H316" s="27">
        <v>5228.42</v>
      </c>
      <c r="I316" s="27"/>
      <c r="J316" s="27">
        <v>1790</v>
      </c>
      <c r="K316" s="34">
        <f t="shared" si="97"/>
        <v>58.4172</v>
      </c>
      <c r="L316" s="35">
        <f t="shared" si="98"/>
        <v>519.264</v>
      </c>
      <c r="M316" s="24">
        <f t="shared" si="99"/>
        <v>22.7178</v>
      </c>
      <c r="N316" s="27">
        <f t="shared" si="100"/>
        <v>418.27</v>
      </c>
      <c r="O316" s="27">
        <f t="shared" si="101"/>
        <v>0</v>
      </c>
      <c r="P316" s="27">
        <f t="shared" si="102"/>
        <v>89.5</v>
      </c>
      <c r="Q316" s="27">
        <f t="shared" si="87"/>
        <v>1108.169</v>
      </c>
      <c r="R316" s="24">
        <f t="shared" si="103"/>
        <v>0</v>
      </c>
      <c r="S316" s="24">
        <f t="shared" si="104"/>
        <v>259.63</v>
      </c>
      <c r="T316" s="24">
        <f t="shared" si="105"/>
        <v>9.74</v>
      </c>
      <c r="U316" s="27">
        <f t="shared" si="106"/>
        <v>104.57</v>
      </c>
      <c r="V316" s="27">
        <f t="shared" si="107"/>
        <v>0</v>
      </c>
      <c r="W316" s="27">
        <f t="shared" si="108"/>
        <v>89.5</v>
      </c>
      <c r="X316" s="24">
        <f t="shared" si="94"/>
        <v>463.44</v>
      </c>
      <c r="Y316" s="24">
        <f t="shared" si="109"/>
        <v>1571.609</v>
      </c>
      <c r="Z316" s="24"/>
      <c r="AD316" s="127"/>
    </row>
    <row r="317" ht="20" customHeight="1" spans="1:30">
      <c r="A317" s="23">
        <f t="shared" si="96"/>
        <v>314</v>
      </c>
      <c r="B317" s="39" t="s">
        <v>711</v>
      </c>
      <c r="C317" s="31" t="s">
        <v>773</v>
      </c>
      <c r="D317" s="24" t="s">
        <v>774</v>
      </c>
      <c r="E317" s="24">
        <v>3245.4</v>
      </c>
      <c r="F317" s="24">
        <f>VLOOKUP(C317,'[1]9月'!$B:$Q,16,0)</f>
        <v>3245.4</v>
      </c>
      <c r="G317" s="24">
        <v>3245.4</v>
      </c>
      <c r="H317" s="27">
        <v>5228.42</v>
      </c>
      <c r="I317" s="27"/>
      <c r="J317" s="27">
        <v>1790</v>
      </c>
      <c r="K317" s="34">
        <f t="shared" si="97"/>
        <v>58.4172</v>
      </c>
      <c r="L317" s="35">
        <f t="shared" si="98"/>
        <v>519.264</v>
      </c>
      <c r="M317" s="24">
        <f t="shared" si="99"/>
        <v>22.7178</v>
      </c>
      <c r="N317" s="27">
        <f t="shared" si="100"/>
        <v>418.27</v>
      </c>
      <c r="O317" s="27">
        <f t="shared" si="101"/>
        <v>0</v>
      </c>
      <c r="P317" s="27">
        <f t="shared" si="102"/>
        <v>89.5</v>
      </c>
      <c r="Q317" s="27">
        <f t="shared" si="87"/>
        <v>1108.169</v>
      </c>
      <c r="R317" s="24">
        <f t="shared" si="103"/>
        <v>0</v>
      </c>
      <c r="S317" s="24">
        <f t="shared" si="104"/>
        <v>259.63</v>
      </c>
      <c r="T317" s="24">
        <f t="shared" si="105"/>
        <v>9.74</v>
      </c>
      <c r="U317" s="27">
        <f t="shared" si="106"/>
        <v>104.57</v>
      </c>
      <c r="V317" s="27">
        <f t="shared" si="107"/>
        <v>0</v>
      </c>
      <c r="W317" s="27">
        <f t="shared" si="108"/>
        <v>89.5</v>
      </c>
      <c r="X317" s="24">
        <f t="shared" si="94"/>
        <v>463.44</v>
      </c>
      <c r="Y317" s="24">
        <f t="shared" si="109"/>
        <v>1571.609</v>
      </c>
      <c r="Z317" s="24"/>
      <c r="AD317" s="127"/>
    </row>
    <row r="318" ht="20" customHeight="1" spans="1:30">
      <c r="A318" s="23">
        <f t="shared" si="96"/>
        <v>315</v>
      </c>
      <c r="B318" s="39" t="s">
        <v>711</v>
      </c>
      <c r="C318" s="31" t="s">
        <v>776</v>
      </c>
      <c r="D318" s="24" t="s">
        <v>777</v>
      </c>
      <c r="E318" s="24">
        <v>3245.4</v>
      </c>
      <c r="F318" s="24">
        <f>VLOOKUP(C318,'[1]9月'!$B:$Q,16,0)</f>
        <v>3245.4</v>
      </c>
      <c r="G318" s="24">
        <v>3245.4</v>
      </c>
      <c r="H318" s="27">
        <v>5228.42</v>
      </c>
      <c r="I318" s="27"/>
      <c r="J318" s="27">
        <v>1790</v>
      </c>
      <c r="K318" s="34">
        <f t="shared" si="97"/>
        <v>58.4172</v>
      </c>
      <c r="L318" s="35">
        <f t="shared" si="98"/>
        <v>519.264</v>
      </c>
      <c r="M318" s="24">
        <f t="shared" si="99"/>
        <v>22.7178</v>
      </c>
      <c r="N318" s="27">
        <f t="shared" si="100"/>
        <v>418.27</v>
      </c>
      <c r="O318" s="27">
        <f t="shared" si="101"/>
        <v>0</v>
      </c>
      <c r="P318" s="27">
        <f t="shared" si="102"/>
        <v>89.5</v>
      </c>
      <c r="Q318" s="27">
        <f t="shared" si="87"/>
        <v>1108.169</v>
      </c>
      <c r="R318" s="24">
        <f t="shared" si="103"/>
        <v>0</v>
      </c>
      <c r="S318" s="24">
        <f t="shared" si="104"/>
        <v>259.63</v>
      </c>
      <c r="T318" s="24">
        <f t="shared" si="105"/>
        <v>9.74</v>
      </c>
      <c r="U318" s="27">
        <f t="shared" si="106"/>
        <v>104.57</v>
      </c>
      <c r="V318" s="27">
        <f t="shared" si="107"/>
        <v>0</v>
      </c>
      <c r="W318" s="27">
        <f t="shared" si="108"/>
        <v>89.5</v>
      </c>
      <c r="X318" s="24">
        <f t="shared" si="94"/>
        <v>463.44</v>
      </c>
      <c r="Y318" s="24">
        <f t="shared" si="109"/>
        <v>1571.609</v>
      </c>
      <c r="Z318" s="24"/>
      <c r="AD318" s="127"/>
    </row>
    <row r="319" ht="20" customHeight="1" spans="1:30">
      <c r="A319" s="23">
        <f t="shared" si="96"/>
        <v>316</v>
      </c>
      <c r="B319" s="39" t="s">
        <v>711</v>
      </c>
      <c r="C319" s="71" t="s">
        <v>779</v>
      </c>
      <c r="D319" s="24" t="s">
        <v>780</v>
      </c>
      <c r="E319" s="24">
        <v>3245.4</v>
      </c>
      <c r="F319" s="24">
        <f>VLOOKUP(C319,'[1]9月'!$B:$Q,16,0)</f>
        <v>3245.4</v>
      </c>
      <c r="G319" s="24">
        <v>3245.4</v>
      </c>
      <c r="H319" s="27">
        <v>5228.42</v>
      </c>
      <c r="I319" s="27"/>
      <c r="J319" s="27">
        <v>1790</v>
      </c>
      <c r="K319" s="34">
        <f t="shared" si="97"/>
        <v>58.4172</v>
      </c>
      <c r="L319" s="35">
        <f t="shared" si="98"/>
        <v>519.264</v>
      </c>
      <c r="M319" s="24">
        <f t="shared" si="99"/>
        <v>22.7178</v>
      </c>
      <c r="N319" s="27">
        <f t="shared" si="100"/>
        <v>418.27</v>
      </c>
      <c r="O319" s="27">
        <f t="shared" si="101"/>
        <v>0</v>
      </c>
      <c r="P319" s="27">
        <f t="shared" si="102"/>
        <v>89.5</v>
      </c>
      <c r="Q319" s="27">
        <f t="shared" ref="Q319:Q375" si="110">SUM(K319:P319)</f>
        <v>1108.169</v>
      </c>
      <c r="R319" s="24">
        <f t="shared" si="103"/>
        <v>0</v>
      </c>
      <c r="S319" s="24">
        <f t="shared" si="104"/>
        <v>259.63</v>
      </c>
      <c r="T319" s="24">
        <f t="shared" si="105"/>
        <v>9.74</v>
      </c>
      <c r="U319" s="27">
        <f t="shared" si="106"/>
        <v>104.57</v>
      </c>
      <c r="V319" s="27">
        <f t="shared" si="107"/>
        <v>0</v>
      </c>
      <c r="W319" s="27">
        <f t="shared" si="108"/>
        <v>89.5</v>
      </c>
      <c r="X319" s="24">
        <f t="shared" ref="X319:X375" si="111">SUM(R319:W319)</f>
        <v>463.44</v>
      </c>
      <c r="Y319" s="24">
        <f t="shared" si="109"/>
        <v>1571.609</v>
      </c>
      <c r="Z319" s="24"/>
      <c r="AD319" s="127"/>
    </row>
    <row r="320" ht="20" customHeight="1" spans="1:30">
      <c r="A320" s="23">
        <f t="shared" si="96"/>
        <v>317</v>
      </c>
      <c r="B320" s="39" t="s">
        <v>657</v>
      </c>
      <c r="C320" s="29" t="s">
        <v>781</v>
      </c>
      <c r="D320" s="28" t="s">
        <v>782</v>
      </c>
      <c r="E320" s="24">
        <v>3245.4</v>
      </c>
      <c r="F320" s="24">
        <f>VLOOKUP(C320,'[1]9月'!$B:$Q,16,0)</f>
        <v>3245.4</v>
      </c>
      <c r="G320" s="24">
        <v>3245.4</v>
      </c>
      <c r="H320" s="56">
        <v>5228.42</v>
      </c>
      <c r="I320" s="27"/>
      <c r="J320" s="27">
        <v>1790</v>
      </c>
      <c r="K320" s="34">
        <f t="shared" si="97"/>
        <v>58.4172</v>
      </c>
      <c r="L320" s="35">
        <f t="shared" si="98"/>
        <v>519.264</v>
      </c>
      <c r="M320" s="24">
        <f t="shared" si="99"/>
        <v>22.7178</v>
      </c>
      <c r="N320" s="27">
        <f t="shared" si="100"/>
        <v>418.27</v>
      </c>
      <c r="O320" s="27">
        <f t="shared" si="101"/>
        <v>0</v>
      </c>
      <c r="P320" s="27">
        <f t="shared" si="102"/>
        <v>89.5</v>
      </c>
      <c r="Q320" s="27">
        <f t="shared" si="110"/>
        <v>1108.169</v>
      </c>
      <c r="R320" s="24">
        <f t="shared" si="103"/>
        <v>0</v>
      </c>
      <c r="S320" s="24">
        <f t="shared" si="104"/>
        <v>259.63</v>
      </c>
      <c r="T320" s="24">
        <f t="shared" si="105"/>
        <v>9.74</v>
      </c>
      <c r="U320" s="27">
        <f t="shared" si="106"/>
        <v>104.57</v>
      </c>
      <c r="V320" s="27">
        <f t="shared" si="107"/>
        <v>0</v>
      </c>
      <c r="W320" s="27">
        <f t="shared" si="108"/>
        <v>89.5</v>
      </c>
      <c r="X320" s="24">
        <f t="shared" si="111"/>
        <v>463.44</v>
      </c>
      <c r="Y320" s="24">
        <f t="shared" si="109"/>
        <v>1571.609</v>
      </c>
      <c r="Z320" s="24"/>
      <c r="AD320" s="127"/>
    </row>
    <row r="321" ht="20" customHeight="1" spans="1:30">
      <c r="A321" s="23">
        <f t="shared" si="96"/>
        <v>318</v>
      </c>
      <c r="B321" s="39" t="s">
        <v>711</v>
      </c>
      <c r="C321" s="29" t="s">
        <v>783</v>
      </c>
      <c r="D321" s="28" t="s">
        <v>784</v>
      </c>
      <c r="E321" s="24">
        <v>3245.4</v>
      </c>
      <c r="F321" s="24">
        <f>VLOOKUP(C321,'[1]9月'!$B:$Q,16,0)</f>
        <v>3245.4</v>
      </c>
      <c r="G321" s="24">
        <v>3245.4</v>
      </c>
      <c r="H321" s="56">
        <v>5228.42</v>
      </c>
      <c r="I321" s="27"/>
      <c r="J321" s="27">
        <v>1790</v>
      </c>
      <c r="K321" s="34">
        <f t="shared" si="97"/>
        <v>58.4172</v>
      </c>
      <c r="L321" s="35">
        <f t="shared" si="98"/>
        <v>519.264</v>
      </c>
      <c r="M321" s="24">
        <f t="shared" si="99"/>
        <v>22.7178</v>
      </c>
      <c r="N321" s="27">
        <f t="shared" si="100"/>
        <v>418.27</v>
      </c>
      <c r="O321" s="27">
        <f t="shared" si="101"/>
        <v>0</v>
      </c>
      <c r="P321" s="27">
        <f t="shared" si="102"/>
        <v>89.5</v>
      </c>
      <c r="Q321" s="27">
        <f t="shared" si="110"/>
        <v>1108.169</v>
      </c>
      <c r="R321" s="24">
        <f t="shared" si="103"/>
        <v>0</v>
      </c>
      <c r="S321" s="24">
        <f t="shared" si="104"/>
        <v>259.63</v>
      </c>
      <c r="T321" s="24">
        <f t="shared" si="105"/>
        <v>9.74</v>
      </c>
      <c r="U321" s="27">
        <f t="shared" si="106"/>
        <v>104.57</v>
      </c>
      <c r="V321" s="27">
        <f t="shared" si="107"/>
        <v>0</v>
      </c>
      <c r="W321" s="27">
        <f t="shared" si="108"/>
        <v>89.5</v>
      </c>
      <c r="X321" s="24">
        <f t="shared" si="111"/>
        <v>463.44</v>
      </c>
      <c r="Y321" s="24">
        <f t="shared" si="109"/>
        <v>1571.609</v>
      </c>
      <c r="Z321" s="24"/>
      <c r="AD321" s="127"/>
    </row>
    <row r="322" ht="20" customHeight="1" spans="1:30">
      <c r="A322" s="23">
        <f t="shared" si="96"/>
        <v>319</v>
      </c>
      <c r="B322" s="39" t="s">
        <v>657</v>
      </c>
      <c r="C322" s="29" t="s">
        <v>785</v>
      </c>
      <c r="D322" s="28" t="s">
        <v>786</v>
      </c>
      <c r="E322" s="24">
        <v>3245.4</v>
      </c>
      <c r="F322" s="24">
        <f>VLOOKUP(C322,'[1]9月'!$B:$Q,16,0)</f>
        <v>3245.4</v>
      </c>
      <c r="G322" s="24">
        <v>3245.4</v>
      </c>
      <c r="H322" s="56">
        <v>5228.42</v>
      </c>
      <c r="I322" s="27"/>
      <c r="J322" s="27">
        <v>1790</v>
      </c>
      <c r="K322" s="34">
        <f t="shared" si="97"/>
        <v>58.4172</v>
      </c>
      <c r="L322" s="35">
        <f t="shared" si="98"/>
        <v>519.264</v>
      </c>
      <c r="M322" s="24">
        <f t="shared" si="99"/>
        <v>22.7178</v>
      </c>
      <c r="N322" s="27">
        <f t="shared" si="100"/>
        <v>418.27</v>
      </c>
      <c r="O322" s="27">
        <f t="shared" si="101"/>
        <v>0</v>
      </c>
      <c r="P322" s="27">
        <f t="shared" si="102"/>
        <v>89.5</v>
      </c>
      <c r="Q322" s="27">
        <f t="shared" si="110"/>
        <v>1108.169</v>
      </c>
      <c r="R322" s="24">
        <f t="shared" si="103"/>
        <v>0</v>
      </c>
      <c r="S322" s="24">
        <f t="shared" si="104"/>
        <v>259.63</v>
      </c>
      <c r="T322" s="24">
        <f t="shared" si="105"/>
        <v>9.74</v>
      </c>
      <c r="U322" s="27">
        <f t="shared" si="106"/>
        <v>104.57</v>
      </c>
      <c r="V322" s="27">
        <f t="shared" si="107"/>
        <v>0</v>
      </c>
      <c r="W322" s="27">
        <f t="shared" si="108"/>
        <v>89.5</v>
      </c>
      <c r="X322" s="24">
        <f t="shared" si="111"/>
        <v>463.44</v>
      </c>
      <c r="Y322" s="24">
        <f t="shared" si="109"/>
        <v>1571.609</v>
      </c>
      <c r="Z322" s="24"/>
      <c r="AD322" s="127"/>
    </row>
    <row r="323" ht="20" customHeight="1" spans="1:30">
      <c r="A323" s="23">
        <f t="shared" si="96"/>
        <v>320</v>
      </c>
      <c r="B323" s="39" t="s">
        <v>140</v>
      </c>
      <c r="C323" s="72" t="s">
        <v>787</v>
      </c>
      <c r="D323" s="26" t="s">
        <v>788</v>
      </c>
      <c r="E323" s="24">
        <v>3245.4</v>
      </c>
      <c r="F323" s="24">
        <f>VLOOKUP(C323,'[1]9月'!$B:$Q,16,0)</f>
        <v>3245.4</v>
      </c>
      <c r="G323" s="24">
        <v>3245.4</v>
      </c>
      <c r="H323" s="56">
        <v>5228.42</v>
      </c>
      <c r="I323" s="27"/>
      <c r="J323" s="27">
        <v>3180</v>
      </c>
      <c r="K323" s="34">
        <f t="shared" si="97"/>
        <v>58.4172</v>
      </c>
      <c r="L323" s="35">
        <f t="shared" si="98"/>
        <v>519.264</v>
      </c>
      <c r="M323" s="24">
        <f t="shared" si="99"/>
        <v>22.7178</v>
      </c>
      <c r="N323" s="27">
        <f t="shared" si="100"/>
        <v>418.27</v>
      </c>
      <c r="O323" s="27">
        <f t="shared" si="101"/>
        <v>0</v>
      </c>
      <c r="P323" s="27">
        <f t="shared" si="102"/>
        <v>159</v>
      </c>
      <c r="Q323" s="27">
        <f t="shared" si="110"/>
        <v>1177.669</v>
      </c>
      <c r="R323" s="24">
        <f t="shared" si="103"/>
        <v>0</v>
      </c>
      <c r="S323" s="24">
        <f t="shared" si="104"/>
        <v>259.63</v>
      </c>
      <c r="T323" s="24">
        <f t="shared" si="105"/>
        <v>9.74</v>
      </c>
      <c r="U323" s="27">
        <f t="shared" si="106"/>
        <v>104.57</v>
      </c>
      <c r="V323" s="27">
        <f t="shared" si="107"/>
        <v>0</v>
      </c>
      <c r="W323" s="27">
        <f t="shared" si="108"/>
        <v>159</v>
      </c>
      <c r="X323" s="24">
        <f t="shared" si="111"/>
        <v>532.94</v>
      </c>
      <c r="Y323" s="24">
        <f t="shared" si="109"/>
        <v>1710.609</v>
      </c>
      <c r="Z323" s="24"/>
      <c r="AD323" s="127"/>
    </row>
    <row r="324" customFormat="1" ht="20" customHeight="1" spans="1:34">
      <c r="A324" s="23">
        <f t="shared" si="96"/>
        <v>321</v>
      </c>
      <c r="B324" s="39" t="s">
        <v>688</v>
      </c>
      <c r="C324" s="72" t="s">
        <v>791</v>
      </c>
      <c r="D324" s="26" t="s">
        <v>792</v>
      </c>
      <c r="E324" s="24">
        <v>3245.4</v>
      </c>
      <c r="F324" s="24">
        <v>3245.4</v>
      </c>
      <c r="G324" s="24">
        <v>3245.4</v>
      </c>
      <c r="H324" s="56">
        <v>5228.42</v>
      </c>
      <c r="I324" s="27"/>
      <c r="J324" s="27">
        <v>0</v>
      </c>
      <c r="K324" s="34">
        <f t="shared" si="97"/>
        <v>58.4172</v>
      </c>
      <c r="L324" s="35">
        <f t="shared" si="98"/>
        <v>519.264</v>
      </c>
      <c r="M324" s="24">
        <f t="shared" si="99"/>
        <v>22.7178</v>
      </c>
      <c r="N324" s="27">
        <f t="shared" si="100"/>
        <v>418.27</v>
      </c>
      <c r="O324" s="27">
        <f t="shared" si="101"/>
        <v>0</v>
      </c>
      <c r="P324" s="27">
        <f t="shared" si="102"/>
        <v>0</v>
      </c>
      <c r="Q324" s="27">
        <f t="shared" si="110"/>
        <v>1018.669</v>
      </c>
      <c r="R324" s="24">
        <f t="shared" si="103"/>
        <v>0</v>
      </c>
      <c r="S324" s="24">
        <f t="shared" si="104"/>
        <v>259.63</v>
      </c>
      <c r="T324" s="24">
        <f t="shared" si="105"/>
        <v>9.74</v>
      </c>
      <c r="U324" s="27">
        <f t="shared" si="106"/>
        <v>104.57</v>
      </c>
      <c r="V324" s="27">
        <f t="shared" si="107"/>
        <v>0</v>
      </c>
      <c r="W324" s="27">
        <f t="shared" si="108"/>
        <v>0</v>
      </c>
      <c r="X324" s="24">
        <f t="shared" si="111"/>
        <v>373.94</v>
      </c>
      <c r="Y324" s="24">
        <f t="shared" si="109"/>
        <v>1392.609</v>
      </c>
      <c r="Z324" s="24"/>
      <c r="AA324" s="9"/>
      <c r="AB324" s="9"/>
      <c r="AC324" s="9"/>
      <c r="AD324" s="127"/>
      <c r="AE324" s="9"/>
      <c r="AF324" s="9"/>
      <c r="AG324" s="9"/>
      <c r="AH324" s="9"/>
    </row>
    <row r="325" customFormat="1" ht="20" customHeight="1" spans="1:34">
      <c r="A325" s="23">
        <f t="shared" si="96"/>
        <v>322</v>
      </c>
      <c r="B325" s="39" t="s">
        <v>657</v>
      </c>
      <c r="C325" s="72" t="s">
        <v>793</v>
      </c>
      <c r="D325" s="26" t="s">
        <v>794</v>
      </c>
      <c r="E325" s="24">
        <v>3245.4</v>
      </c>
      <c r="F325" s="24">
        <v>3245.4</v>
      </c>
      <c r="G325" s="24">
        <v>3245.4</v>
      </c>
      <c r="H325" s="56">
        <v>5228.42</v>
      </c>
      <c r="I325" s="27"/>
      <c r="J325" s="27">
        <v>1790</v>
      </c>
      <c r="K325" s="34">
        <f t="shared" si="97"/>
        <v>58.4172</v>
      </c>
      <c r="L325" s="35">
        <f t="shared" si="98"/>
        <v>519.264</v>
      </c>
      <c r="M325" s="24">
        <f t="shared" si="99"/>
        <v>22.7178</v>
      </c>
      <c r="N325" s="27">
        <f t="shared" si="100"/>
        <v>418.27</v>
      </c>
      <c r="O325" s="27">
        <f t="shared" si="101"/>
        <v>0</v>
      </c>
      <c r="P325" s="27">
        <f t="shared" si="102"/>
        <v>89.5</v>
      </c>
      <c r="Q325" s="27">
        <f t="shared" si="110"/>
        <v>1108.169</v>
      </c>
      <c r="R325" s="24">
        <f t="shared" si="103"/>
        <v>0</v>
      </c>
      <c r="S325" s="24">
        <f t="shared" si="104"/>
        <v>259.63</v>
      </c>
      <c r="T325" s="24">
        <f t="shared" si="105"/>
        <v>9.74</v>
      </c>
      <c r="U325" s="27">
        <f t="shared" si="106"/>
        <v>104.57</v>
      </c>
      <c r="V325" s="27">
        <f t="shared" si="107"/>
        <v>0</v>
      </c>
      <c r="W325" s="27">
        <f t="shared" si="108"/>
        <v>89.5</v>
      </c>
      <c r="X325" s="24">
        <f t="shared" si="111"/>
        <v>463.44</v>
      </c>
      <c r="Y325" s="24">
        <f t="shared" si="109"/>
        <v>1571.609</v>
      </c>
      <c r="Z325" s="24"/>
      <c r="AA325" s="9"/>
      <c r="AB325" s="9"/>
      <c r="AC325" s="9"/>
      <c r="AD325" s="127"/>
      <c r="AE325" s="9"/>
      <c r="AF325" s="9"/>
      <c r="AG325" s="9"/>
      <c r="AH325" s="9"/>
    </row>
    <row r="326" customFormat="1" ht="20" customHeight="1" spans="1:34">
      <c r="A326" s="23">
        <f t="shared" ref="A326:A344" si="112">ROW()-3</f>
        <v>323</v>
      </c>
      <c r="B326" s="39" t="s">
        <v>140</v>
      </c>
      <c r="C326" s="72" t="s">
        <v>795</v>
      </c>
      <c r="D326" s="26" t="s">
        <v>796</v>
      </c>
      <c r="E326" s="24">
        <v>3820</v>
      </c>
      <c r="F326" s="24">
        <v>3820</v>
      </c>
      <c r="G326" s="24">
        <v>3820</v>
      </c>
      <c r="H326" s="56">
        <v>5228.42</v>
      </c>
      <c r="I326" s="27"/>
      <c r="J326" s="27">
        <v>4180</v>
      </c>
      <c r="K326" s="34">
        <f t="shared" ref="K326:K344" si="113">E326*0.018</f>
        <v>68.76</v>
      </c>
      <c r="L326" s="35">
        <f t="shared" ref="L326:L344" si="114">F326*0.16</f>
        <v>611.2</v>
      </c>
      <c r="M326" s="24">
        <f t="shared" ref="M326:M344" si="115">G326*0.007</f>
        <v>26.74</v>
      </c>
      <c r="N326" s="27">
        <f t="shared" ref="N326:N344" si="116">ROUND(H326*0.08,2)</f>
        <v>418.27</v>
      </c>
      <c r="O326" s="27">
        <f t="shared" ref="O326:O344" si="117">I326*50%</f>
        <v>0</v>
      </c>
      <c r="P326" s="27">
        <f t="shared" ref="P326:P344" si="118">J326*5%</f>
        <v>209</v>
      </c>
      <c r="Q326" s="27">
        <f t="shared" si="110"/>
        <v>1333.97</v>
      </c>
      <c r="R326" s="24">
        <f t="shared" ref="R326:R344" si="119">E326*0</f>
        <v>0</v>
      </c>
      <c r="S326" s="24">
        <f t="shared" ref="S326:S344" si="120">ROUND(F326*0.08,2)</f>
        <v>305.6</v>
      </c>
      <c r="T326" s="24">
        <f t="shared" ref="T326:T344" si="121">ROUND(G326*0.003,2)</f>
        <v>11.46</v>
      </c>
      <c r="U326" s="27">
        <f t="shared" ref="U326:U344" si="122">ROUND(H326*0.02,2)</f>
        <v>104.57</v>
      </c>
      <c r="V326" s="27">
        <f t="shared" ref="V326:V344" si="123">I326*50%</f>
        <v>0</v>
      </c>
      <c r="W326" s="27">
        <f t="shared" ref="W326:W344" si="124">J326*5%</f>
        <v>209</v>
      </c>
      <c r="X326" s="24">
        <f t="shared" si="111"/>
        <v>630.63</v>
      </c>
      <c r="Y326" s="24">
        <f t="shared" ref="Y326:Y344" si="125">Q326+X326</f>
        <v>1964.6</v>
      </c>
      <c r="Z326" s="24"/>
      <c r="AA326" s="9"/>
      <c r="AB326" s="9"/>
      <c r="AC326" s="9"/>
      <c r="AD326" s="127"/>
      <c r="AE326" s="9"/>
      <c r="AF326" s="9"/>
      <c r="AG326" s="9"/>
      <c r="AH326" s="9"/>
    </row>
    <row r="327" s="9" customFormat="1" ht="20" customHeight="1" spans="1:30">
      <c r="A327" s="23">
        <f t="shared" si="112"/>
        <v>324</v>
      </c>
      <c r="B327" s="39" t="s">
        <v>657</v>
      </c>
      <c r="C327" s="73" t="s">
        <v>797</v>
      </c>
      <c r="D327" s="74" t="s">
        <v>798</v>
      </c>
      <c r="E327" s="24">
        <v>3245.4</v>
      </c>
      <c r="F327" s="24">
        <v>3245.4</v>
      </c>
      <c r="G327" s="24">
        <v>3245.4</v>
      </c>
      <c r="H327" s="56">
        <v>5228.42</v>
      </c>
      <c r="I327" s="27"/>
      <c r="J327" s="27">
        <v>1790</v>
      </c>
      <c r="K327" s="34">
        <f t="shared" si="113"/>
        <v>58.4172</v>
      </c>
      <c r="L327" s="35">
        <f t="shared" si="114"/>
        <v>519.264</v>
      </c>
      <c r="M327" s="24">
        <f t="shared" si="115"/>
        <v>22.7178</v>
      </c>
      <c r="N327" s="27">
        <f t="shared" si="116"/>
        <v>418.27</v>
      </c>
      <c r="O327" s="27">
        <f t="shared" si="117"/>
        <v>0</v>
      </c>
      <c r="P327" s="27">
        <f t="shared" si="118"/>
        <v>89.5</v>
      </c>
      <c r="Q327" s="27">
        <f t="shared" si="110"/>
        <v>1108.169</v>
      </c>
      <c r="R327" s="24">
        <f t="shared" si="119"/>
        <v>0</v>
      </c>
      <c r="S327" s="24">
        <f t="shared" si="120"/>
        <v>259.63</v>
      </c>
      <c r="T327" s="24">
        <f t="shared" si="121"/>
        <v>9.74</v>
      </c>
      <c r="U327" s="27">
        <f t="shared" si="122"/>
        <v>104.57</v>
      </c>
      <c r="V327" s="27">
        <f t="shared" si="123"/>
        <v>0</v>
      </c>
      <c r="W327" s="27">
        <f t="shared" si="124"/>
        <v>89.5</v>
      </c>
      <c r="X327" s="24">
        <f t="shared" si="111"/>
        <v>463.44</v>
      </c>
      <c r="Y327" s="24">
        <f t="shared" si="125"/>
        <v>1571.609</v>
      </c>
      <c r="Z327" s="24"/>
      <c r="AD327" s="127"/>
    </row>
    <row r="328" s="9" customFormat="1" ht="20" customHeight="1" spans="1:30">
      <c r="A328" s="23">
        <f t="shared" si="112"/>
        <v>325</v>
      </c>
      <c r="B328" s="39" t="s">
        <v>76</v>
      </c>
      <c r="C328" s="73" t="s">
        <v>799</v>
      </c>
      <c r="D328" s="272" t="s">
        <v>800</v>
      </c>
      <c r="E328" s="77">
        <v>3245.4</v>
      </c>
      <c r="F328" s="77">
        <v>3245.4</v>
      </c>
      <c r="G328" s="77">
        <v>3245.4</v>
      </c>
      <c r="H328" s="78">
        <v>5228.42</v>
      </c>
      <c r="I328" s="59"/>
      <c r="J328" s="27">
        <v>3180</v>
      </c>
      <c r="K328" s="34">
        <f t="shared" si="113"/>
        <v>58.4172</v>
      </c>
      <c r="L328" s="35">
        <f t="shared" si="114"/>
        <v>519.264</v>
      </c>
      <c r="M328" s="24">
        <f t="shared" si="115"/>
        <v>22.7178</v>
      </c>
      <c r="N328" s="27">
        <f t="shared" si="116"/>
        <v>418.27</v>
      </c>
      <c r="O328" s="27">
        <f t="shared" si="117"/>
        <v>0</v>
      </c>
      <c r="P328" s="27">
        <f t="shared" si="118"/>
        <v>159</v>
      </c>
      <c r="Q328" s="27">
        <f t="shared" si="110"/>
        <v>1177.669</v>
      </c>
      <c r="R328" s="24">
        <f t="shared" si="119"/>
        <v>0</v>
      </c>
      <c r="S328" s="24">
        <f t="shared" si="120"/>
        <v>259.63</v>
      </c>
      <c r="T328" s="24">
        <f t="shared" si="121"/>
        <v>9.74</v>
      </c>
      <c r="U328" s="27">
        <f t="shared" si="122"/>
        <v>104.57</v>
      </c>
      <c r="V328" s="27">
        <f t="shared" si="123"/>
        <v>0</v>
      </c>
      <c r="W328" s="27">
        <f t="shared" si="124"/>
        <v>159</v>
      </c>
      <c r="X328" s="24">
        <f t="shared" si="111"/>
        <v>532.94</v>
      </c>
      <c r="Y328" s="24">
        <f t="shared" si="125"/>
        <v>1710.609</v>
      </c>
      <c r="Z328" s="24"/>
      <c r="AD328" s="127"/>
    </row>
    <row r="329" s="9" customFormat="1" ht="20" customHeight="1" spans="1:30">
      <c r="A329" s="23">
        <f t="shared" si="112"/>
        <v>326</v>
      </c>
      <c r="B329" s="39" t="s">
        <v>711</v>
      </c>
      <c r="C329" s="29" t="s">
        <v>801</v>
      </c>
      <c r="D329" s="74" t="s">
        <v>802</v>
      </c>
      <c r="E329" s="77">
        <v>3245.4</v>
      </c>
      <c r="F329" s="77">
        <v>3245.4</v>
      </c>
      <c r="G329" s="77">
        <v>3245.4</v>
      </c>
      <c r="H329" s="78">
        <v>5228.42</v>
      </c>
      <c r="I329" s="59"/>
      <c r="J329" s="27">
        <v>1790</v>
      </c>
      <c r="K329" s="34">
        <f t="shared" si="113"/>
        <v>58.4172</v>
      </c>
      <c r="L329" s="35">
        <f t="shared" si="114"/>
        <v>519.264</v>
      </c>
      <c r="M329" s="24">
        <f t="shared" si="115"/>
        <v>22.7178</v>
      </c>
      <c r="N329" s="27">
        <f t="shared" si="116"/>
        <v>418.27</v>
      </c>
      <c r="O329" s="27">
        <f t="shared" si="117"/>
        <v>0</v>
      </c>
      <c r="P329" s="27">
        <f t="shared" si="118"/>
        <v>89.5</v>
      </c>
      <c r="Q329" s="27">
        <f t="shared" si="110"/>
        <v>1108.169</v>
      </c>
      <c r="R329" s="24">
        <f t="shared" si="119"/>
        <v>0</v>
      </c>
      <c r="S329" s="24">
        <f t="shared" si="120"/>
        <v>259.63</v>
      </c>
      <c r="T329" s="24">
        <f t="shared" si="121"/>
        <v>9.74</v>
      </c>
      <c r="U329" s="27">
        <f t="shared" si="122"/>
        <v>104.57</v>
      </c>
      <c r="V329" s="27">
        <f t="shared" si="123"/>
        <v>0</v>
      </c>
      <c r="W329" s="27">
        <f t="shared" si="124"/>
        <v>89.5</v>
      </c>
      <c r="X329" s="24">
        <f t="shared" si="111"/>
        <v>463.44</v>
      </c>
      <c r="Y329" s="24">
        <f t="shared" si="125"/>
        <v>1571.609</v>
      </c>
      <c r="Z329" s="24"/>
      <c r="AD329" s="127"/>
    </row>
    <row r="330" s="9" customFormat="1" ht="20" customHeight="1" spans="1:30">
      <c r="A330" s="23">
        <f t="shared" si="112"/>
        <v>327</v>
      </c>
      <c r="B330" s="39" t="s">
        <v>657</v>
      </c>
      <c r="C330" s="29" t="s">
        <v>803</v>
      </c>
      <c r="D330" s="74" t="s">
        <v>804</v>
      </c>
      <c r="E330" s="77">
        <v>3245.4</v>
      </c>
      <c r="F330" s="77">
        <v>3245.4</v>
      </c>
      <c r="G330" s="24">
        <v>3245.4</v>
      </c>
      <c r="H330" s="78">
        <v>5228.42</v>
      </c>
      <c r="I330" s="59"/>
      <c r="J330" s="27">
        <v>1790</v>
      </c>
      <c r="K330" s="34">
        <f t="shared" si="113"/>
        <v>58.4172</v>
      </c>
      <c r="L330" s="35">
        <f t="shared" si="114"/>
        <v>519.264</v>
      </c>
      <c r="M330" s="24">
        <f t="shared" si="115"/>
        <v>22.7178</v>
      </c>
      <c r="N330" s="27">
        <f t="shared" si="116"/>
        <v>418.27</v>
      </c>
      <c r="O330" s="27">
        <f t="shared" si="117"/>
        <v>0</v>
      </c>
      <c r="P330" s="27">
        <f t="shared" si="118"/>
        <v>89.5</v>
      </c>
      <c r="Q330" s="27">
        <f t="shared" si="110"/>
        <v>1108.169</v>
      </c>
      <c r="R330" s="24">
        <f t="shared" si="119"/>
        <v>0</v>
      </c>
      <c r="S330" s="24">
        <f t="shared" si="120"/>
        <v>259.63</v>
      </c>
      <c r="T330" s="24">
        <f t="shared" si="121"/>
        <v>9.74</v>
      </c>
      <c r="U330" s="27">
        <f t="shared" si="122"/>
        <v>104.57</v>
      </c>
      <c r="V330" s="27">
        <f t="shared" si="123"/>
        <v>0</v>
      </c>
      <c r="W330" s="27">
        <f t="shared" si="124"/>
        <v>89.5</v>
      </c>
      <c r="X330" s="24">
        <f t="shared" si="111"/>
        <v>463.44</v>
      </c>
      <c r="Y330" s="24">
        <f t="shared" si="125"/>
        <v>1571.609</v>
      </c>
      <c r="Z330" s="24"/>
      <c r="AD330" s="127"/>
    </row>
    <row r="331" s="9" customFormat="1" ht="20" customHeight="1" spans="1:30">
      <c r="A331" s="23">
        <f t="shared" si="112"/>
        <v>328</v>
      </c>
      <c r="B331" s="39" t="s">
        <v>657</v>
      </c>
      <c r="C331" s="29" t="s">
        <v>805</v>
      </c>
      <c r="D331" s="74" t="s">
        <v>806</v>
      </c>
      <c r="E331" s="77">
        <v>3245.4</v>
      </c>
      <c r="F331" s="77">
        <v>3245.4</v>
      </c>
      <c r="G331" s="77">
        <v>3245.4</v>
      </c>
      <c r="H331" s="78">
        <v>5228.42</v>
      </c>
      <c r="I331" s="59"/>
      <c r="J331" s="27">
        <v>1790</v>
      </c>
      <c r="K331" s="34">
        <f t="shared" si="113"/>
        <v>58.4172</v>
      </c>
      <c r="L331" s="35">
        <f t="shared" si="114"/>
        <v>519.264</v>
      </c>
      <c r="M331" s="24">
        <f t="shared" si="115"/>
        <v>22.7178</v>
      </c>
      <c r="N331" s="27">
        <f t="shared" si="116"/>
        <v>418.27</v>
      </c>
      <c r="O331" s="27">
        <f t="shared" si="117"/>
        <v>0</v>
      </c>
      <c r="P331" s="27">
        <f t="shared" si="118"/>
        <v>89.5</v>
      </c>
      <c r="Q331" s="27">
        <f t="shared" si="110"/>
        <v>1108.169</v>
      </c>
      <c r="R331" s="24">
        <f t="shared" si="119"/>
        <v>0</v>
      </c>
      <c r="S331" s="24">
        <f t="shared" si="120"/>
        <v>259.63</v>
      </c>
      <c r="T331" s="24">
        <f t="shared" si="121"/>
        <v>9.74</v>
      </c>
      <c r="U331" s="27">
        <f t="shared" si="122"/>
        <v>104.57</v>
      </c>
      <c r="V331" s="27">
        <f t="shared" si="123"/>
        <v>0</v>
      </c>
      <c r="W331" s="27">
        <f t="shared" si="124"/>
        <v>89.5</v>
      </c>
      <c r="X331" s="24">
        <f t="shared" si="111"/>
        <v>463.44</v>
      </c>
      <c r="Y331" s="24">
        <f t="shared" si="125"/>
        <v>1571.609</v>
      </c>
      <c r="Z331" s="24"/>
      <c r="AD331" s="127"/>
    </row>
    <row r="332" s="9" customFormat="1" ht="20" customHeight="1" spans="1:30">
      <c r="A332" s="23">
        <f t="shared" si="112"/>
        <v>329</v>
      </c>
      <c r="B332" s="39" t="s">
        <v>118</v>
      </c>
      <c r="C332" s="75" t="s">
        <v>809</v>
      </c>
      <c r="D332" s="76" t="s">
        <v>810</v>
      </c>
      <c r="E332" s="77">
        <v>3245.4</v>
      </c>
      <c r="F332" s="77">
        <v>3245.5</v>
      </c>
      <c r="G332" s="77">
        <v>3245.4</v>
      </c>
      <c r="H332" s="78">
        <v>5228.42</v>
      </c>
      <c r="I332" s="59"/>
      <c r="J332" s="27">
        <v>0</v>
      </c>
      <c r="K332" s="34">
        <f t="shared" si="113"/>
        <v>58.4172</v>
      </c>
      <c r="L332" s="35">
        <f t="shared" si="114"/>
        <v>519.28</v>
      </c>
      <c r="M332" s="24">
        <f t="shared" si="115"/>
        <v>22.7178</v>
      </c>
      <c r="N332" s="27">
        <f t="shared" si="116"/>
        <v>418.27</v>
      </c>
      <c r="O332" s="27">
        <f t="shared" si="117"/>
        <v>0</v>
      </c>
      <c r="P332" s="27">
        <f t="shared" si="118"/>
        <v>0</v>
      </c>
      <c r="Q332" s="27">
        <f t="shared" si="110"/>
        <v>1018.685</v>
      </c>
      <c r="R332" s="24">
        <f t="shared" si="119"/>
        <v>0</v>
      </c>
      <c r="S332" s="24">
        <f t="shared" si="120"/>
        <v>259.64</v>
      </c>
      <c r="T332" s="24">
        <f t="shared" si="121"/>
        <v>9.74</v>
      </c>
      <c r="U332" s="27">
        <f t="shared" si="122"/>
        <v>104.57</v>
      </c>
      <c r="V332" s="27">
        <f t="shared" si="123"/>
        <v>0</v>
      </c>
      <c r="W332" s="27">
        <f t="shared" si="124"/>
        <v>0</v>
      </c>
      <c r="X332" s="24">
        <f t="shared" si="111"/>
        <v>373.95</v>
      </c>
      <c r="Y332" s="24">
        <f t="shared" si="125"/>
        <v>1392.635</v>
      </c>
      <c r="Z332" s="24"/>
      <c r="AD332" s="127"/>
    </row>
    <row r="333" s="9" customFormat="1" ht="20" customHeight="1" spans="1:30">
      <c r="A333" s="23">
        <f t="shared" si="112"/>
        <v>330</v>
      </c>
      <c r="B333" s="39" t="s">
        <v>118</v>
      </c>
      <c r="C333" s="75" t="s">
        <v>811</v>
      </c>
      <c r="D333" s="76" t="s">
        <v>812</v>
      </c>
      <c r="E333" s="77">
        <v>3245.4</v>
      </c>
      <c r="F333" s="77">
        <v>3245.5</v>
      </c>
      <c r="G333" s="77">
        <v>3245.4</v>
      </c>
      <c r="H333" s="78">
        <v>5228.42</v>
      </c>
      <c r="I333" s="59"/>
      <c r="J333" s="27">
        <v>0</v>
      </c>
      <c r="K333" s="34">
        <f t="shared" si="113"/>
        <v>58.4172</v>
      </c>
      <c r="L333" s="35">
        <f t="shared" si="114"/>
        <v>519.28</v>
      </c>
      <c r="M333" s="24">
        <f t="shared" si="115"/>
        <v>22.7178</v>
      </c>
      <c r="N333" s="27">
        <f t="shared" si="116"/>
        <v>418.27</v>
      </c>
      <c r="O333" s="27">
        <f t="shared" si="117"/>
        <v>0</v>
      </c>
      <c r="P333" s="27">
        <f t="shared" si="118"/>
        <v>0</v>
      </c>
      <c r="Q333" s="27">
        <f t="shared" si="110"/>
        <v>1018.685</v>
      </c>
      <c r="R333" s="24">
        <f t="shared" si="119"/>
        <v>0</v>
      </c>
      <c r="S333" s="24">
        <f t="shared" si="120"/>
        <v>259.64</v>
      </c>
      <c r="T333" s="24">
        <f t="shared" si="121"/>
        <v>9.74</v>
      </c>
      <c r="U333" s="27">
        <f t="shared" si="122"/>
        <v>104.57</v>
      </c>
      <c r="V333" s="27">
        <f t="shared" si="123"/>
        <v>0</v>
      </c>
      <c r="W333" s="27">
        <f t="shared" si="124"/>
        <v>0</v>
      </c>
      <c r="X333" s="24">
        <f t="shared" si="111"/>
        <v>373.95</v>
      </c>
      <c r="Y333" s="24">
        <f t="shared" si="125"/>
        <v>1392.635</v>
      </c>
      <c r="Z333" s="24"/>
      <c r="AD333" s="127"/>
    </row>
    <row r="334" s="9" customFormat="1" ht="20" customHeight="1" spans="1:30">
      <c r="A334" s="23">
        <f t="shared" si="112"/>
        <v>331</v>
      </c>
      <c r="B334" s="39" t="s">
        <v>118</v>
      </c>
      <c r="C334" s="75" t="s">
        <v>813</v>
      </c>
      <c r="D334" s="76" t="s">
        <v>814</v>
      </c>
      <c r="E334" s="77">
        <v>3245.4</v>
      </c>
      <c r="F334" s="77">
        <v>3245.5</v>
      </c>
      <c r="G334" s="77">
        <v>3245.4</v>
      </c>
      <c r="H334" s="78">
        <v>5228.42</v>
      </c>
      <c r="I334" s="59"/>
      <c r="J334" s="27">
        <v>0</v>
      </c>
      <c r="K334" s="34">
        <f t="shared" si="113"/>
        <v>58.4172</v>
      </c>
      <c r="L334" s="35">
        <f t="shared" si="114"/>
        <v>519.28</v>
      </c>
      <c r="M334" s="24">
        <f t="shared" si="115"/>
        <v>22.7178</v>
      </c>
      <c r="N334" s="27">
        <f t="shared" si="116"/>
        <v>418.27</v>
      </c>
      <c r="O334" s="27">
        <f t="shared" si="117"/>
        <v>0</v>
      </c>
      <c r="P334" s="27">
        <f t="shared" si="118"/>
        <v>0</v>
      </c>
      <c r="Q334" s="27">
        <f t="shared" si="110"/>
        <v>1018.685</v>
      </c>
      <c r="R334" s="24">
        <f t="shared" si="119"/>
        <v>0</v>
      </c>
      <c r="S334" s="24">
        <f t="shared" si="120"/>
        <v>259.64</v>
      </c>
      <c r="T334" s="24">
        <f t="shared" si="121"/>
        <v>9.74</v>
      </c>
      <c r="U334" s="27">
        <f t="shared" si="122"/>
        <v>104.57</v>
      </c>
      <c r="V334" s="27">
        <f t="shared" si="123"/>
        <v>0</v>
      </c>
      <c r="W334" s="27">
        <f t="shared" si="124"/>
        <v>0</v>
      </c>
      <c r="X334" s="24">
        <f t="shared" si="111"/>
        <v>373.95</v>
      </c>
      <c r="Y334" s="24">
        <f t="shared" si="125"/>
        <v>1392.635</v>
      </c>
      <c r="Z334" s="24"/>
      <c r="AD334" s="127"/>
    </row>
    <row r="335" s="9" customFormat="1" ht="20" customHeight="1" spans="1:30">
      <c r="A335" s="23">
        <f t="shared" si="112"/>
        <v>332</v>
      </c>
      <c r="B335" s="39" t="s">
        <v>143</v>
      </c>
      <c r="C335" s="29" t="s">
        <v>815</v>
      </c>
      <c r="D335" s="268" t="s">
        <v>816</v>
      </c>
      <c r="E335" s="77">
        <v>3245.4</v>
      </c>
      <c r="F335" s="77">
        <v>3245.5</v>
      </c>
      <c r="G335" s="77">
        <v>3245.4</v>
      </c>
      <c r="H335" s="78">
        <v>5228.42</v>
      </c>
      <c r="I335" s="59"/>
      <c r="J335" s="27">
        <v>0</v>
      </c>
      <c r="K335" s="34">
        <f t="shared" si="113"/>
        <v>58.4172</v>
      </c>
      <c r="L335" s="35">
        <f t="shared" si="114"/>
        <v>519.28</v>
      </c>
      <c r="M335" s="24">
        <f t="shared" si="115"/>
        <v>22.7178</v>
      </c>
      <c r="N335" s="27">
        <f t="shared" si="116"/>
        <v>418.27</v>
      </c>
      <c r="O335" s="27">
        <f t="shared" si="117"/>
        <v>0</v>
      </c>
      <c r="P335" s="27">
        <f t="shared" si="118"/>
        <v>0</v>
      </c>
      <c r="Q335" s="27">
        <f t="shared" si="110"/>
        <v>1018.685</v>
      </c>
      <c r="R335" s="24">
        <f t="shared" si="119"/>
        <v>0</v>
      </c>
      <c r="S335" s="24">
        <f t="shared" si="120"/>
        <v>259.64</v>
      </c>
      <c r="T335" s="24">
        <f t="shared" si="121"/>
        <v>9.74</v>
      </c>
      <c r="U335" s="27">
        <f t="shared" si="122"/>
        <v>104.57</v>
      </c>
      <c r="V335" s="27">
        <f t="shared" si="123"/>
        <v>0</v>
      </c>
      <c r="W335" s="27">
        <f t="shared" si="124"/>
        <v>0</v>
      </c>
      <c r="X335" s="24">
        <f t="shared" si="111"/>
        <v>373.95</v>
      </c>
      <c r="Y335" s="24">
        <f t="shared" si="125"/>
        <v>1392.635</v>
      </c>
      <c r="Z335" s="24"/>
      <c r="AD335" s="127"/>
    </row>
    <row r="336" s="9" customFormat="1" ht="20" customHeight="1" spans="1:30">
      <c r="A336" s="23">
        <f t="shared" si="112"/>
        <v>333</v>
      </c>
      <c r="B336" s="39" t="s">
        <v>143</v>
      </c>
      <c r="C336" s="29" t="s">
        <v>817</v>
      </c>
      <c r="D336" s="268" t="s">
        <v>818</v>
      </c>
      <c r="E336" s="77">
        <v>3245.4</v>
      </c>
      <c r="F336" s="77">
        <v>3245.5</v>
      </c>
      <c r="G336" s="77">
        <v>3245.4</v>
      </c>
      <c r="H336" s="78">
        <v>5228.42</v>
      </c>
      <c r="I336" s="59"/>
      <c r="J336" s="27">
        <v>0</v>
      </c>
      <c r="K336" s="34">
        <f t="shared" si="113"/>
        <v>58.4172</v>
      </c>
      <c r="L336" s="35">
        <f t="shared" si="114"/>
        <v>519.28</v>
      </c>
      <c r="M336" s="24">
        <f t="shared" si="115"/>
        <v>22.7178</v>
      </c>
      <c r="N336" s="27">
        <f t="shared" si="116"/>
        <v>418.27</v>
      </c>
      <c r="O336" s="27">
        <f t="shared" si="117"/>
        <v>0</v>
      </c>
      <c r="P336" s="27">
        <f t="shared" si="118"/>
        <v>0</v>
      </c>
      <c r="Q336" s="27">
        <f t="shared" si="110"/>
        <v>1018.685</v>
      </c>
      <c r="R336" s="24">
        <f t="shared" si="119"/>
        <v>0</v>
      </c>
      <c r="S336" s="24">
        <f t="shared" si="120"/>
        <v>259.64</v>
      </c>
      <c r="T336" s="24">
        <f t="shared" si="121"/>
        <v>9.74</v>
      </c>
      <c r="U336" s="27">
        <f t="shared" si="122"/>
        <v>104.57</v>
      </c>
      <c r="V336" s="27">
        <f t="shared" si="123"/>
        <v>0</v>
      </c>
      <c r="W336" s="27">
        <f t="shared" si="124"/>
        <v>0</v>
      </c>
      <c r="X336" s="24">
        <f t="shared" si="111"/>
        <v>373.95</v>
      </c>
      <c r="Y336" s="24">
        <f t="shared" si="125"/>
        <v>1392.635</v>
      </c>
      <c r="Z336" s="24"/>
      <c r="AD336" s="127"/>
    </row>
    <row r="337" s="9" customFormat="1" ht="20" customHeight="1" spans="1:30">
      <c r="A337" s="23">
        <f t="shared" si="112"/>
        <v>334</v>
      </c>
      <c r="B337" s="39" t="s">
        <v>143</v>
      </c>
      <c r="C337" s="29" t="s">
        <v>819</v>
      </c>
      <c r="D337" s="47" t="s">
        <v>820</v>
      </c>
      <c r="E337" s="77">
        <v>3245.4</v>
      </c>
      <c r="F337" s="77">
        <v>3245.5</v>
      </c>
      <c r="G337" s="77">
        <v>3245.4</v>
      </c>
      <c r="H337" s="78">
        <v>5228.42</v>
      </c>
      <c r="I337" s="59"/>
      <c r="J337" s="36">
        <v>1790</v>
      </c>
      <c r="K337" s="34">
        <f t="shared" si="113"/>
        <v>58.4172</v>
      </c>
      <c r="L337" s="35">
        <f t="shared" si="114"/>
        <v>519.28</v>
      </c>
      <c r="M337" s="24">
        <f t="shared" si="115"/>
        <v>22.7178</v>
      </c>
      <c r="N337" s="27">
        <f t="shared" si="116"/>
        <v>418.27</v>
      </c>
      <c r="O337" s="27">
        <f t="shared" si="117"/>
        <v>0</v>
      </c>
      <c r="P337" s="27">
        <f t="shared" si="118"/>
        <v>89.5</v>
      </c>
      <c r="Q337" s="27">
        <f t="shared" si="110"/>
        <v>1108.185</v>
      </c>
      <c r="R337" s="24">
        <f t="shared" si="119"/>
        <v>0</v>
      </c>
      <c r="S337" s="24">
        <f t="shared" si="120"/>
        <v>259.64</v>
      </c>
      <c r="T337" s="24">
        <f t="shared" si="121"/>
        <v>9.74</v>
      </c>
      <c r="U337" s="27">
        <f t="shared" si="122"/>
        <v>104.57</v>
      </c>
      <c r="V337" s="27">
        <f t="shared" si="123"/>
        <v>0</v>
      </c>
      <c r="W337" s="27">
        <f t="shared" si="124"/>
        <v>89.5</v>
      </c>
      <c r="X337" s="24">
        <f t="shared" si="111"/>
        <v>463.45</v>
      </c>
      <c r="Y337" s="24">
        <f t="shared" si="125"/>
        <v>1571.635</v>
      </c>
      <c r="Z337" s="24"/>
      <c r="AD337" s="127"/>
    </row>
    <row r="338" s="9" customFormat="1" ht="20" customHeight="1" spans="1:30">
      <c r="A338" s="23">
        <f t="shared" si="112"/>
        <v>335</v>
      </c>
      <c r="B338" s="39" t="s">
        <v>118</v>
      </c>
      <c r="C338" s="29" t="s">
        <v>821</v>
      </c>
      <c r="D338" s="277" t="s">
        <v>822</v>
      </c>
      <c r="E338" s="77">
        <v>3245.4</v>
      </c>
      <c r="F338" s="77">
        <v>3245.5</v>
      </c>
      <c r="G338" s="77">
        <v>3245.4</v>
      </c>
      <c r="H338" s="78">
        <v>5228.42</v>
      </c>
      <c r="I338" s="59"/>
      <c r="J338" s="36">
        <v>3180</v>
      </c>
      <c r="K338" s="34">
        <f t="shared" si="113"/>
        <v>58.4172</v>
      </c>
      <c r="L338" s="35">
        <f t="shared" si="114"/>
        <v>519.28</v>
      </c>
      <c r="M338" s="24">
        <f t="shared" si="115"/>
        <v>22.7178</v>
      </c>
      <c r="N338" s="27">
        <f t="shared" si="116"/>
        <v>418.27</v>
      </c>
      <c r="O338" s="27">
        <f t="shared" si="117"/>
        <v>0</v>
      </c>
      <c r="P338" s="27">
        <f t="shared" si="118"/>
        <v>159</v>
      </c>
      <c r="Q338" s="27">
        <f t="shared" si="110"/>
        <v>1177.685</v>
      </c>
      <c r="R338" s="24">
        <f t="shared" si="119"/>
        <v>0</v>
      </c>
      <c r="S338" s="24">
        <f t="shared" si="120"/>
        <v>259.64</v>
      </c>
      <c r="T338" s="24">
        <f t="shared" si="121"/>
        <v>9.74</v>
      </c>
      <c r="U338" s="27">
        <f t="shared" si="122"/>
        <v>104.57</v>
      </c>
      <c r="V338" s="27">
        <f t="shared" si="123"/>
        <v>0</v>
      </c>
      <c r="W338" s="27">
        <f t="shared" si="124"/>
        <v>159</v>
      </c>
      <c r="X338" s="24">
        <f t="shared" si="111"/>
        <v>532.95</v>
      </c>
      <c r="Y338" s="24">
        <f t="shared" si="125"/>
        <v>1710.635</v>
      </c>
      <c r="Z338" s="24"/>
      <c r="AD338" s="127"/>
    </row>
    <row r="339" s="9" customFormat="1" ht="20" customHeight="1" spans="1:30">
      <c r="A339" s="23">
        <f t="shared" si="112"/>
        <v>336</v>
      </c>
      <c r="B339" s="39" t="s">
        <v>140</v>
      </c>
      <c r="C339" s="29" t="s">
        <v>823</v>
      </c>
      <c r="D339" s="28" t="s">
        <v>824</v>
      </c>
      <c r="E339" s="77">
        <v>3245.4</v>
      </c>
      <c r="F339" s="77">
        <v>3245.5</v>
      </c>
      <c r="G339" s="77">
        <v>3245.4</v>
      </c>
      <c r="H339" s="78">
        <v>5228.42</v>
      </c>
      <c r="I339" s="59"/>
      <c r="J339" s="27">
        <v>0</v>
      </c>
      <c r="K339" s="34">
        <f t="shared" si="113"/>
        <v>58.4172</v>
      </c>
      <c r="L339" s="35">
        <f t="shared" si="114"/>
        <v>519.28</v>
      </c>
      <c r="M339" s="24">
        <f t="shared" si="115"/>
        <v>22.7178</v>
      </c>
      <c r="N339" s="27">
        <f t="shared" si="116"/>
        <v>418.27</v>
      </c>
      <c r="O339" s="27">
        <f t="shared" si="117"/>
        <v>0</v>
      </c>
      <c r="P339" s="27">
        <f t="shared" si="118"/>
        <v>0</v>
      </c>
      <c r="Q339" s="27">
        <f t="shared" si="110"/>
        <v>1018.685</v>
      </c>
      <c r="R339" s="24">
        <f t="shared" si="119"/>
        <v>0</v>
      </c>
      <c r="S339" s="24">
        <f t="shared" si="120"/>
        <v>259.64</v>
      </c>
      <c r="T339" s="24">
        <f t="shared" si="121"/>
        <v>9.74</v>
      </c>
      <c r="U339" s="27">
        <f t="shared" si="122"/>
        <v>104.57</v>
      </c>
      <c r="V339" s="27">
        <f t="shared" si="123"/>
        <v>0</v>
      </c>
      <c r="W339" s="27">
        <f t="shared" si="124"/>
        <v>0</v>
      </c>
      <c r="X339" s="24">
        <f t="shared" si="111"/>
        <v>373.95</v>
      </c>
      <c r="Y339" s="24">
        <f t="shared" si="125"/>
        <v>1392.635</v>
      </c>
      <c r="Z339" s="24"/>
      <c r="AD339" s="127"/>
    </row>
    <row r="340" s="9" customFormat="1" ht="20" customHeight="1" spans="1:30">
      <c r="A340" s="23">
        <f t="shared" si="112"/>
        <v>337</v>
      </c>
      <c r="B340" s="39" t="s">
        <v>140</v>
      </c>
      <c r="C340" s="29" t="s">
        <v>825</v>
      </c>
      <c r="D340" s="28" t="s">
        <v>826</v>
      </c>
      <c r="E340" s="77">
        <v>3245.4</v>
      </c>
      <c r="F340" s="77">
        <v>3245.5</v>
      </c>
      <c r="G340" s="77">
        <v>3245.4</v>
      </c>
      <c r="H340" s="78">
        <v>5228.42</v>
      </c>
      <c r="I340" s="59"/>
      <c r="J340" s="27">
        <v>0</v>
      </c>
      <c r="K340" s="34">
        <f t="shared" si="113"/>
        <v>58.4172</v>
      </c>
      <c r="L340" s="35">
        <f t="shared" si="114"/>
        <v>519.28</v>
      </c>
      <c r="M340" s="24">
        <f t="shared" si="115"/>
        <v>22.7178</v>
      </c>
      <c r="N340" s="27">
        <f t="shared" si="116"/>
        <v>418.27</v>
      </c>
      <c r="O340" s="27">
        <f t="shared" si="117"/>
        <v>0</v>
      </c>
      <c r="P340" s="27">
        <f t="shared" si="118"/>
        <v>0</v>
      </c>
      <c r="Q340" s="27">
        <f t="shared" si="110"/>
        <v>1018.685</v>
      </c>
      <c r="R340" s="24">
        <f t="shared" si="119"/>
        <v>0</v>
      </c>
      <c r="S340" s="24">
        <f t="shared" si="120"/>
        <v>259.64</v>
      </c>
      <c r="T340" s="24">
        <f t="shared" si="121"/>
        <v>9.74</v>
      </c>
      <c r="U340" s="27">
        <f t="shared" si="122"/>
        <v>104.57</v>
      </c>
      <c r="V340" s="27">
        <f t="shared" si="123"/>
        <v>0</v>
      </c>
      <c r="W340" s="27">
        <f t="shared" si="124"/>
        <v>0</v>
      </c>
      <c r="X340" s="24">
        <f t="shared" si="111"/>
        <v>373.95</v>
      </c>
      <c r="Y340" s="24">
        <f t="shared" si="125"/>
        <v>1392.635</v>
      </c>
      <c r="Z340" s="24"/>
      <c r="AD340" s="127"/>
    </row>
    <row r="341" s="9" customFormat="1" ht="20" customHeight="1" spans="1:30">
      <c r="A341" s="23">
        <f t="shared" si="112"/>
        <v>338</v>
      </c>
      <c r="B341" s="39" t="s">
        <v>140</v>
      </c>
      <c r="C341" s="79" t="s">
        <v>827</v>
      </c>
      <c r="D341" s="212" t="s">
        <v>828</v>
      </c>
      <c r="E341" s="77">
        <v>3245.4</v>
      </c>
      <c r="F341" s="77">
        <v>3245.5</v>
      </c>
      <c r="G341" s="77">
        <v>3245.4</v>
      </c>
      <c r="H341" s="78">
        <v>5228.42</v>
      </c>
      <c r="I341" s="59"/>
      <c r="J341" s="27">
        <v>0</v>
      </c>
      <c r="K341" s="34">
        <f t="shared" si="113"/>
        <v>58.4172</v>
      </c>
      <c r="L341" s="35">
        <f t="shared" si="114"/>
        <v>519.28</v>
      </c>
      <c r="M341" s="24">
        <f t="shared" si="115"/>
        <v>22.7178</v>
      </c>
      <c r="N341" s="27">
        <f t="shared" si="116"/>
        <v>418.27</v>
      </c>
      <c r="O341" s="27">
        <f t="shared" si="117"/>
        <v>0</v>
      </c>
      <c r="P341" s="27">
        <f t="shared" si="118"/>
        <v>0</v>
      </c>
      <c r="Q341" s="27">
        <f t="shared" si="110"/>
        <v>1018.685</v>
      </c>
      <c r="R341" s="24">
        <f t="shared" si="119"/>
        <v>0</v>
      </c>
      <c r="S341" s="24">
        <f t="shared" si="120"/>
        <v>259.64</v>
      </c>
      <c r="T341" s="24">
        <f t="shared" si="121"/>
        <v>9.74</v>
      </c>
      <c r="U341" s="27">
        <f t="shared" si="122"/>
        <v>104.57</v>
      </c>
      <c r="V341" s="27">
        <f t="shared" si="123"/>
        <v>0</v>
      </c>
      <c r="W341" s="27">
        <f t="shared" si="124"/>
        <v>0</v>
      </c>
      <c r="X341" s="24">
        <f t="shared" si="111"/>
        <v>373.95</v>
      </c>
      <c r="Y341" s="24">
        <f t="shared" si="125"/>
        <v>1392.635</v>
      </c>
      <c r="Z341" s="24"/>
      <c r="AD341" s="127"/>
    </row>
    <row r="342" s="9" customFormat="1" ht="20" customHeight="1" spans="1:30">
      <c r="A342" s="23">
        <f t="shared" si="112"/>
        <v>339</v>
      </c>
      <c r="B342" s="39" t="s">
        <v>140</v>
      </c>
      <c r="C342" s="29" t="s">
        <v>829</v>
      </c>
      <c r="D342" s="28" t="s">
        <v>830</v>
      </c>
      <c r="E342" s="77">
        <v>3245.4</v>
      </c>
      <c r="F342" s="77">
        <v>0</v>
      </c>
      <c r="G342" s="77">
        <v>0</v>
      </c>
      <c r="H342" s="77">
        <v>0</v>
      </c>
      <c r="I342" s="59"/>
      <c r="J342" s="27">
        <v>0</v>
      </c>
      <c r="K342" s="34">
        <f t="shared" si="113"/>
        <v>58.4172</v>
      </c>
      <c r="L342" s="35">
        <f t="shared" si="114"/>
        <v>0</v>
      </c>
      <c r="M342" s="24">
        <f t="shared" si="115"/>
        <v>0</v>
      </c>
      <c r="N342" s="27">
        <f t="shared" si="116"/>
        <v>0</v>
      </c>
      <c r="O342" s="27">
        <f t="shared" si="117"/>
        <v>0</v>
      </c>
      <c r="P342" s="27">
        <f t="shared" si="118"/>
        <v>0</v>
      </c>
      <c r="Q342" s="27">
        <f t="shared" si="110"/>
        <v>58.4172</v>
      </c>
      <c r="R342" s="24">
        <f t="shared" si="119"/>
        <v>0</v>
      </c>
      <c r="S342" s="24">
        <f t="shared" si="120"/>
        <v>0</v>
      </c>
      <c r="T342" s="24">
        <f t="shared" si="121"/>
        <v>0</v>
      </c>
      <c r="U342" s="27">
        <f t="shared" si="122"/>
        <v>0</v>
      </c>
      <c r="V342" s="27">
        <f t="shared" si="123"/>
        <v>0</v>
      </c>
      <c r="W342" s="27">
        <f t="shared" si="124"/>
        <v>0</v>
      </c>
      <c r="X342" s="24">
        <f t="shared" si="111"/>
        <v>0</v>
      </c>
      <c r="Y342" s="24">
        <f t="shared" si="125"/>
        <v>58.4172</v>
      </c>
      <c r="Z342" s="24"/>
      <c r="AD342" s="127"/>
    </row>
    <row r="343" s="11" customFormat="1" ht="20" customHeight="1" spans="1:30">
      <c r="A343" s="157">
        <f t="shared" si="112"/>
        <v>340</v>
      </c>
      <c r="B343" s="39" t="s">
        <v>140</v>
      </c>
      <c r="C343" s="54" t="s">
        <v>605</v>
      </c>
      <c r="D343" s="211" t="s">
        <v>606</v>
      </c>
      <c r="E343" s="27">
        <v>3245.4</v>
      </c>
      <c r="F343" s="27">
        <v>3245.5</v>
      </c>
      <c r="G343" s="27">
        <v>3245.4</v>
      </c>
      <c r="H343" s="27">
        <v>5228.42</v>
      </c>
      <c r="I343" s="27"/>
      <c r="J343" s="36">
        <v>3180</v>
      </c>
      <c r="K343" s="64">
        <f t="shared" si="113"/>
        <v>58.4172</v>
      </c>
      <c r="L343" s="65">
        <f t="shared" si="114"/>
        <v>519.28</v>
      </c>
      <c r="M343" s="27">
        <f t="shared" si="115"/>
        <v>22.7178</v>
      </c>
      <c r="N343" s="27">
        <f t="shared" si="116"/>
        <v>418.27</v>
      </c>
      <c r="O343" s="27">
        <f t="shared" si="117"/>
        <v>0</v>
      </c>
      <c r="P343" s="27">
        <f t="shared" si="118"/>
        <v>159</v>
      </c>
      <c r="Q343" s="27">
        <f t="shared" si="110"/>
        <v>1177.685</v>
      </c>
      <c r="R343" s="24">
        <f t="shared" si="119"/>
        <v>0</v>
      </c>
      <c r="S343" s="27">
        <f t="shared" si="120"/>
        <v>259.64</v>
      </c>
      <c r="T343" s="27">
        <f t="shared" si="121"/>
        <v>9.74</v>
      </c>
      <c r="U343" s="27">
        <f t="shared" si="122"/>
        <v>104.57</v>
      </c>
      <c r="V343" s="27">
        <f t="shared" si="123"/>
        <v>0</v>
      </c>
      <c r="W343" s="27">
        <f t="shared" si="124"/>
        <v>159</v>
      </c>
      <c r="X343" s="24">
        <f t="shared" si="111"/>
        <v>532.95</v>
      </c>
      <c r="Y343" s="27">
        <f t="shared" si="125"/>
        <v>1710.635</v>
      </c>
      <c r="Z343" s="27"/>
      <c r="AD343" s="127"/>
    </row>
    <row r="344" s="9" customFormat="1" ht="20" customHeight="1" spans="1:30">
      <c r="A344" s="23">
        <f t="shared" si="112"/>
        <v>341</v>
      </c>
      <c r="B344" s="39" t="s">
        <v>140</v>
      </c>
      <c r="C344" s="29" t="s">
        <v>666</v>
      </c>
      <c r="D344" s="28" t="s">
        <v>831</v>
      </c>
      <c r="E344" s="77">
        <v>3245.4</v>
      </c>
      <c r="F344" s="77">
        <v>3245.5</v>
      </c>
      <c r="G344" s="77">
        <v>3245.4</v>
      </c>
      <c r="H344" s="78">
        <v>5228.42</v>
      </c>
      <c r="I344" s="59"/>
      <c r="J344" s="27">
        <v>0</v>
      </c>
      <c r="K344" s="34">
        <f t="shared" si="113"/>
        <v>58.4172</v>
      </c>
      <c r="L344" s="35">
        <f t="shared" si="114"/>
        <v>519.28</v>
      </c>
      <c r="M344" s="24">
        <f t="shared" si="115"/>
        <v>22.7178</v>
      </c>
      <c r="N344" s="27">
        <f t="shared" si="116"/>
        <v>418.27</v>
      </c>
      <c r="O344" s="27">
        <f t="shared" si="117"/>
        <v>0</v>
      </c>
      <c r="P344" s="27">
        <f t="shared" si="118"/>
        <v>0</v>
      </c>
      <c r="Q344" s="27">
        <f t="shared" si="110"/>
        <v>1018.685</v>
      </c>
      <c r="R344" s="24">
        <f t="shared" si="119"/>
        <v>0</v>
      </c>
      <c r="S344" s="24">
        <f t="shared" si="120"/>
        <v>259.64</v>
      </c>
      <c r="T344" s="24">
        <f t="shared" si="121"/>
        <v>9.74</v>
      </c>
      <c r="U344" s="27">
        <f t="shared" si="122"/>
        <v>104.57</v>
      </c>
      <c r="V344" s="27">
        <f t="shared" si="123"/>
        <v>0</v>
      </c>
      <c r="W344" s="27">
        <f t="shared" si="124"/>
        <v>0</v>
      </c>
      <c r="X344" s="24">
        <f t="shared" si="111"/>
        <v>373.95</v>
      </c>
      <c r="Y344" s="24">
        <f t="shared" si="125"/>
        <v>1392.635</v>
      </c>
      <c r="Z344" s="24"/>
      <c r="AD344" s="127"/>
    </row>
    <row r="345" s="9" customFormat="1" ht="20" customHeight="1" spans="1:30">
      <c r="A345" s="23">
        <f t="shared" ref="A345:A366" si="126">ROW()-3</f>
        <v>342</v>
      </c>
      <c r="B345" s="39" t="s">
        <v>476</v>
      </c>
      <c r="C345" s="29" t="s">
        <v>834</v>
      </c>
      <c r="D345" s="277" t="s">
        <v>835</v>
      </c>
      <c r="E345" s="77">
        <v>3245.4</v>
      </c>
      <c r="F345" s="77">
        <v>3245.5</v>
      </c>
      <c r="G345" s="77">
        <v>3245.4</v>
      </c>
      <c r="H345" s="78">
        <v>5228.42</v>
      </c>
      <c r="I345" s="59"/>
      <c r="J345" s="36">
        <v>1790</v>
      </c>
      <c r="K345" s="34">
        <f t="shared" ref="K345:K375" si="127">E345*0.018</f>
        <v>58.4172</v>
      </c>
      <c r="L345" s="35">
        <f t="shared" ref="L345:L375" si="128">F345*0.16</f>
        <v>519.28</v>
      </c>
      <c r="M345" s="24">
        <f t="shared" ref="M345:M375" si="129">G345*0.007</f>
        <v>22.7178</v>
      </c>
      <c r="N345" s="27">
        <f t="shared" ref="N345:N375" si="130">ROUND(H345*0.08,2)</f>
        <v>418.27</v>
      </c>
      <c r="O345" s="27">
        <f t="shared" ref="O345:O375" si="131">I345*50%</f>
        <v>0</v>
      </c>
      <c r="P345" s="27">
        <f t="shared" ref="P345:P375" si="132">J345*5%</f>
        <v>89.5</v>
      </c>
      <c r="Q345" s="27">
        <f t="shared" si="110"/>
        <v>1108.185</v>
      </c>
      <c r="R345" s="24">
        <f t="shared" ref="R345:R375" si="133">E345*0</f>
        <v>0</v>
      </c>
      <c r="S345" s="24">
        <f t="shared" ref="S345:S375" si="134">ROUND(F345*0.08,2)</f>
        <v>259.64</v>
      </c>
      <c r="T345" s="24">
        <f t="shared" ref="T345:T375" si="135">ROUND(G345*0.003,2)</f>
        <v>9.74</v>
      </c>
      <c r="U345" s="27">
        <f t="shared" ref="U345:U375" si="136">ROUND(H345*0.02,2)</f>
        <v>104.57</v>
      </c>
      <c r="V345" s="27">
        <f t="shared" ref="V345:V375" si="137">I345*50%</f>
        <v>0</v>
      </c>
      <c r="W345" s="27">
        <f t="shared" ref="W345:W375" si="138">J345*5%</f>
        <v>89.5</v>
      </c>
      <c r="X345" s="24">
        <f t="shared" si="111"/>
        <v>463.45</v>
      </c>
      <c r="Y345" s="24">
        <f t="shared" ref="Y345:Y375" si="139">Q345+X345</f>
        <v>1571.635</v>
      </c>
      <c r="Z345" s="24"/>
      <c r="AD345" s="127"/>
    </row>
    <row r="346" s="9" customFormat="1" ht="20" customHeight="1" spans="1:30">
      <c r="A346" s="23">
        <f t="shared" si="126"/>
        <v>343</v>
      </c>
      <c r="B346" s="39" t="s">
        <v>211</v>
      </c>
      <c r="C346" s="29" t="s">
        <v>836</v>
      </c>
      <c r="D346" s="268" t="s">
        <v>837</v>
      </c>
      <c r="E346" s="77">
        <v>3245.4</v>
      </c>
      <c r="F346" s="77">
        <v>3245.5</v>
      </c>
      <c r="G346" s="77">
        <v>3245.4</v>
      </c>
      <c r="H346" s="78">
        <v>5228.42</v>
      </c>
      <c r="I346" s="59"/>
      <c r="J346" s="27">
        <v>0</v>
      </c>
      <c r="K346" s="34">
        <f t="shared" si="127"/>
        <v>58.4172</v>
      </c>
      <c r="L346" s="35">
        <f t="shared" si="128"/>
        <v>519.28</v>
      </c>
      <c r="M346" s="24">
        <f t="shared" si="129"/>
        <v>22.7178</v>
      </c>
      <c r="N346" s="27">
        <f t="shared" si="130"/>
        <v>418.27</v>
      </c>
      <c r="O346" s="27">
        <f t="shared" si="131"/>
        <v>0</v>
      </c>
      <c r="P346" s="27">
        <f t="shared" si="132"/>
        <v>0</v>
      </c>
      <c r="Q346" s="27">
        <f t="shared" si="110"/>
        <v>1018.685</v>
      </c>
      <c r="R346" s="24">
        <f t="shared" si="133"/>
        <v>0</v>
      </c>
      <c r="S346" s="24">
        <f t="shared" si="134"/>
        <v>259.64</v>
      </c>
      <c r="T346" s="24">
        <f t="shared" si="135"/>
        <v>9.74</v>
      </c>
      <c r="U346" s="27">
        <f t="shared" si="136"/>
        <v>104.57</v>
      </c>
      <c r="V346" s="27">
        <f t="shared" si="137"/>
        <v>0</v>
      </c>
      <c r="W346" s="27">
        <f t="shared" si="138"/>
        <v>0</v>
      </c>
      <c r="X346" s="24">
        <f t="shared" si="111"/>
        <v>373.95</v>
      </c>
      <c r="Y346" s="24">
        <f t="shared" si="139"/>
        <v>1392.635</v>
      </c>
      <c r="Z346" s="24"/>
      <c r="AD346" s="127"/>
    </row>
    <row r="347" s="9" customFormat="1" ht="20" customHeight="1" spans="1:30">
      <c r="A347" s="23">
        <f t="shared" si="126"/>
        <v>344</v>
      </c>
      <c r="B347" s="39" t="s">
        <v>443</v>
      </c>
      <c r="C347" s="29" t="s">
        <v>838</v>
      </c>
      <c r="D347" s="277" t="s">
        <v>839</v>
      </c>
      <c r="E347" s="77">
        <v>3245.4</v>
      </c>
      <c r="F347" s="77">
        <v>3245.5</v>
      </c>
      <c r="G347" s="77">
        <v>3245.4</v>
      </c>
      <c r="H347" s="78">
        <v>5228.42</v>
      </c>
      <c r="I347" s="59"/>
      <c r="J347" s="36">
        <v>1790</v>
      </c>
      <c r="K347" s="34">
        <f t="shared" si="127"/>
        <v>58.4172</v>
      </c>
      <c r="L347" s="35">
        <f t="shared" si="128"/>
        <v>519.28</v>
      </c>
      <c r="M347" s="24">
        <f t="shared" si="129"/>
        <v>22.7178</v>
      </c>
      <c r="N347" s="27">
        <f t="shared" si="130"/>
        <v>418.27</v>
      </c>
      <c r="O347" s="27">
        <f t="shared" si="131"/>
        <v>0</v>
      </c>
      <c r="P347" s="27">
        <f t="shared" si="132"/>
        <v>89.5</v>
      </c>
      <c r="Q347" s="27">
        <f t="shared" si="110"/>
        <v>1108.185</v>
      </c>
      <c r="R347" s="24">
        <f t="shared" si="133"/>
        <v>0</v>
      </c>
      <c r="S347" s="24">
        <f t="shared" si="134"/>
        <v>259.64</v>
      </c>
      <c r="T347" s="24">
        <f t="shared" si="135"/>
        <v>9.74</v>
      </c>
      <c r="U347" s="27">
        <f t="shared" si="136"/>
        <v>104.57</v>
      </c>
      <c r="V347" s="27">
        <f t="shared" si="137"/>
        <v>0</v>
      </c>
      <c r="W347" s="27">
        <f t="shared" si="138"/>
        <v>89.5</v>
      </c>
      <c r="X347" s="24">
        <f t="shared" si="111"/>
        <v>463.45</v>
      </c>
      <c r="Y347" s="24">
        <f t="shared" si="139"/>
        <v>1571.635</v>
      </c>
      <c r="Z347" s="24"/>
      <c r="AD347" s="127"/>
    </row>
    <row r="348" s="9" customFormat="1" ht="20" customHeight="1" spans="1:30">
      <c r="A348" s="23">
        <f t="shared" si="126"/>
        <v>345</v>
      </c>
      <c r="B348" s="39" t="s">
        <v>416</v>
      </c>
      <c r="C348" s="29" t="s">
        <v>840</v>
      </c>
      <c r="D348" s="277" t="s">
        <v>841</v>
      </c>
      <c r="E348" s="77">
        <v>3245.4</v>
      </c>
      <c r="F348" s="77">
        <v>3245.5</v>
      </c>
      <c r="G348" s="77">
        <v>3245.4</v>
      </c>
      <c r="H348" s="78">
        <v>5228.42</v>
      </c>
      <c r="I348" s="59"/>
      <c r="J348" s="36">
        <v>1790</v>
      </c>
      <c r="K348" s="34">
        <f t="shared" si="127"/>
        <v>58.4172</v>
      </c>
      <c r="L348" s="35">
        <f t="shared" si="128"/>
        <v>519.28</v>
      </c>
      <c r="M348" s="24">
        <f t="shared" si="129"/>
        <v>22.7178</v>
      </c>
      <c r="N348" s="27">
        <f t="shared" si="130"/>
        <v>418.27</v>
      </c>
      <c r="O348" s="27">
        <f t="shared" si="131"/>
        <v>0</v>
      </c>
      <c r="P348" s="27">
        <f t="shared" si="132"/>
        <v>89.5</v>
      </c>
      <c r="Q348" s="27">
        <f t="shared" si="110"/>
        <v>1108.185</v>
      </c>
      <c r="R348" s="24">
        <f t="shared" si="133"/>
        <v>0</v>
      </c>
      <c r="S348" s="24">
        <f t="shared" si="134"/>
        <v>259.64</v>
      </c>
      <c r="T348" s="24">
        <f t="shared" si="135"/>
        <v>9.74</v>
      </c>
      <c r="U348" s="27">
        <f t="shared" si="136"/>
        <v>104.57</v>
      </c>
      <c r="V348" s="27">
        <f t="shared" si="137"/>
        <v>0</v>
      </c>
      <c r="W348" s="27">
        <f t="shared" si="138"/>
        <v>89.5</v>
      </c>
      <c r="X348" s="24">
        <f t="shared" si="111"/>
        <v>463.45</v>
      </c>
      <c r="Y348" s="24">
        <f t="shared" si="139"/>
        <v>1571.635</v>
      </c>
      <c r="Z348" s="24"/>
      <c r="AD348" s="127"/>
    </row>
    <row r="349" s="9" customFormat="1" ht="20" customHeight="1" spans="1:30">
      <c r="A349" s="23">
        <f t="shared" si="126"/>
        <v>346</v>
      </c>
      <c r="B349" s="39" t="s">
        <v>190</v>
      </c>
      <c r="C349" s="29" t="s">
        <v>842</v>
      </c>
      <c r="D349" s="268" t="s">
        <v>843</v>
      </c>
      <c r="E349" s="77">
        <v>3245.4</v>
      </c>
      <c r="F349" s="77">
        <v>3245.5</v>
      </c>
      <c r="G349" s="77">
        <v>3245.4</v>
      </c>
      <c r="H349" s="78">
        <v>5228.42</v>
      </c>
      <c r="I349" s="59"/>
      <c r="J349" s="27">
        <v>0</v>
      </c>
      <c r="K349" s="34">
        <f t="shared" si="127"/>
        <v>58.4172</v>
      </c>
      <c r="L349" s="35">
        <f t="shared" si="128"/>
        <v>519.28</v>
      </c>
      <c r="M349" s="24">
        <f t="shared" si="129"/>
        <v>22.7178</v>
      </c>
      <c r="N349" s="27">
        <f t="shared" si="130"/>
        <v>418.27</v>
      </c>
      <c r="O349" s="27">
        <f t="shared" si="131"/>
        <v>0</v>
      </c>
      <c r="P349" s="27">
        <f t="shared" si="132"/>
        <v>0</v>
      </c>
      <c r="Q349" s="27">
        <f t="shared" si="110"/>
        <v>1018.685</v>
      </c>
      <c r="R349" s="24">
        <f t="shared" si="133"/>
        <v>0</v>
      </c>
      <c r="S349" s="24">
        <f t="shared" si="134"/>
        <v>259.64</v>
      </c>
      <c r="T349" s="24">
        <f t="shared" si="135"/>
        <v>9.74</v>
      </c>
      <c r="U349" s="27">
        <f t="shared" si="136"/>
        <v>104.57</v>
      </c>
      <c r="V349" s="27">
        <f t="shared" si="137"/>
        <v>0</v>
      </c>
      <c r="W349" s="27">
        <f t="shared" si="138"/>
        <v>0</v>
      </c>
      <c r="X349" s="24">
        <f t="shared" si="111"/>
        <v>373.95</v>
      </c>
      <c r="Y349" s="24">
        <f t="shared" si="139"/>
        <v>1392.635</v>
      </c>
      <c r="Z349" s="24"/>
      <c r="AD349" s="127"/>
    </row>
    <row r="350" s="9" customFormat="1" ht="20" customHeight="1" spans="1:30">
      <c r="A350" s="23">
        <f t="shared" si="126"/>
        <v>347</v>
      </c>
      <c r="B350" s="39" t="s">
        <v>443</v>
      </c>
      <c r="C350" s="29" t="s">
        <v>844</v>
      </c>
      <c r="D350" s="277" t="s">
        <v>845</v>
      </c>
      <c r="E350" s="77">
        <v>3245.4</v>
      </c>
      <c r="F350" s="77">
        <v>3245.5</v>
      </c>
      <c r="G350" s="77">
        <v>3245.4</v>
      </c>
      <c r="H350" s="78">
        <v>5228.42</v>
      </c>
      <c r="I350" s="59"/>
      <c r="J350" s="36">
        <v>1790</v>
      </c>
      <c r="K350" s="34">
        <f t="shared" si="127"/>
        <v>58.4172</v>
      </c>
      <c r="L350" s="35">
        <f t="shared" si="128"/>
        <v>519.28</v>
      </c>
      <c r="M350" s="24">
        <f t="shared" si="129"/>
        <v>22.7178</v>
      </c>
      <c r="N350" s="27">
        <f t="shared" si="130"/>
        <v>418.27</v>
      </c>
      <c r="O350" s="27">
        <f t="shared" si="131"/>
        <v>0</v>
      </c>
      <c r="P350" s="27">
        <f t="shared" si="132"/>
        <v>89.5</v>
      </c>
      <c r="Q350" s="27">
        <f t="shared" si="110"/>
        <v>1108.185</v>
      </c>
      <c r="R350" s="24">
        <f t="shared" si="133"/>
        <v>0</v>
      </c>
      <c r="S350" s="24">
        <f t="shared" si="134"/>
        <v>259.64</v>
      </c>
      <c r="T350" s="24">
        <f t="shared" si="135"/>
        <v>9.74</v>
      </c>
      <c r="U350" s="27">
        <f t="shared" si="136"/>
        <v>104.57</v>
      </c>
      <c r="V350" s="27">
        <f t="shared" si="137"/>
        <v>0</v>
      </c>
      <c r="W350" s="27">
        <f t="shared" si="138"/>
        <v>89.5</v>
      </c>
      <c r="X350" s="24">
        <f t="shared" si="111"/>
        <v>463.45</v>
      </c>
      <c r="Y350" s="24">
        <f t="shared" si="139"/>
        <v>1571.635</v>
      </c>
      <c r="Z350" s="24"/>
      <c r="AD350" s="127"/>
    </row>
    <row r="351" s="9" customFormat="1" ht="20" customHeight="1" spans="1:30">
      <c r="A351" s="23">
        <f t="shared" si="126"/>
        <v>348</v>
      </c>
      <c r="B351" s="39" t="s">
        <v>416</v>
      </c>
      <c r="C351" s="29" t="s">
        <v>846</v>
      </c>
      <c r="D351" s="277" t="s">
        <v>847</v>
      </c>
      <c r="E351" s="77">
        <v>3245.4</v>
      </c>
      <c r="F351" s="77">
        <v>3245.5</v>
      </c>
      <c r="G351" s="77">
        <v>3245.4</v>
      </c>
      <c r="H351" s="78">
        <v>5228.42</v>
      </c>
      <c r="I351" s="59"/>
      <c r="J351" s="36">
        <v>1790</v>
      </c>
      <c r="K351" s="34">
        <f t="shared" si="127"/>
        <v>58.4172</v>
      </c>
      <c r="L351" s="35">
        <f t="shared" si="128"/>
        <v>519.28</v>
      </c>
      <c r="M351" s="24">
        <f t="shared" si="129"/>
        <v>22.7178</v>
      </c>
      <c r="N351" s="27">
        <f t="shared" si="130"/>
        <v>418.27</v>
      </c>
      <c r="O351" s="27">
        <f t="shared" si="131"/>
        <v>0</v>
      </c>
      <c r="P351" s="27">
        <f t="shared" si="132"/>
        <v>89.5</v>
      </c>
      <c r="Q351" s="27">
        <f t="shared" si="110"/>
        <v>1108.185</v>
      </c>
      <c r="R351" s="24">
        <f t="shared" si="133"/>
        <v>0</v>
      </c>
      <c r="S351" s="24">
        <f t="shared" si="134"/>
        <v>259.64</v>
      </c>
      <c r="T351" s="24">
        <f t="shared" si="135"/>
        <v>9.74</v>
      </c>
      <c r="U351" s="27">
        <f t="shared" si="136"/>
        <v>104.57</v>
      </c>
      <c r="V351" s="27">
        <f t="shared" si="137"/>
        <v>0</v>
      </c>
      <c r="W351" s="27">
        <f t="shared" si="138"/>
        <v>89.5</v>
      </c>
      <c r="X351" s="24">
        <f t="shared" si="111"/>
        <v>463.45</v>
      </c>
      <c r="Y351" s="24">
        <f t="shared" si="139"/>
        <v>1571.635</v>
      </c>
      <c r="Z351" s="24"/>
      <c r="AD351" s="127"/>
    </row>
    <row r="352" s="9" customFormat="1" ht="20" customHeight="1" spans="1:30">
      <c r="A352" s="23">
        <f t="shared" si="126"/>
        <v>349</v>
      </c>
      <c r="B352" s="39" t="s">
        <v>416</v>
      </c>
      <c r="C352" s="29" t="s">
        <v>848</v>
      </c>
      <c r="D352" s="277" t="s">
        <v>849</v>
      </c>
      <c r="E352" s="77">
        <v>3245.4</v>
      </c>
      <c r="F352" s="77">
        <v>3245.5</v>
      </c>
      <c r="G352" s="77">
        <v>3245.4</v>
      </c>
      <c r="H352" s="78">
        <v>5228.42</v>
      </c>
      <c r="I352" s="59"/>
      <c r="J352" s="36">
        <v>1790</v>
      </c>
      <c r="K352" s="34">
        <f t="shared" si="127"/>
        <v>58.4172</v>
      </c>
      <c r="L352" s="35">
        <f t="shared" si="128"/>
        <v>519.28</v>
      </c>
      <c r="M352" s="24">
        <f t="shared" si="129"/>
        <v>22.7178</v>
      </c>
      <c r="N352" s="27">
        <f t="shared" si="130"/>
        <v>418.27</v>
      </c>
      <c r="O352" s="27">
        <f t="shared" si="131"/>
        <v>0</v>
      </c>
      <c r="P352" s="27">
        <f t="shared" si="132"/>
        <v>89.5</v>
      </c>
      <c r="Q352" s="27">
        <f t="shared" si="110"/>
        <v>1108.185</v>
      </c>
      <c r="R352" s="24">
        <f t="shared" si="133"/>
        <v>0</v>
      </c>
      <c r="S352" s="24">
        <f t="shared" si="134"/>
        <v>259.64</v>
      </c>
      <c r="T352" s="24">
        <f t="shared" si="135"/>
        <v>9.74</v>
      </c>
      <c r="U352" s="27">
        <f t="shared" si="136"/>
        <v>104.57</v>
      </c>
      <c r="V352" s="27">
        <f t="shared" si="137"/>
        <v>0</v>
      </c>
      <c r="W352" s="27">
        <f t="shared" si="138"/>
        <v>89.5</v>
      </c>
      <c r="X352" s="24">
        <f t="shared" si="111"/>
        <v>463.45</v>
      </c>
      <c r="Y352" s="24">
        <f t="shared" si="139"/>
        <v>1571.635</v>
      </c>
      <c r="Z352" s="24"/>
      <c r="AD352" s="127"/>
    </row>
    <row r="353" s="9" customFormat="1" ht="20" customHeight="1" spans="1:30">
      <c r="A353" s="23">
        <f t="shared" si="126"/>
        <v>350</v>
      </c>
      <c r="B353" s="39" t="s">
        <v>143</v>
      </c>
      <c r="C353" s="30" t="s">
        <v>889</v>
      </c>
      <c r="D353" s="268" t="s">
        <v>890</v>
      </c>
      <c r="E353" s="77">
        <v>3245.4</v>
      </c>
      <c r="F353" s="77">
        <v>3245.5</v>
      </c>
      <c r="G353" s="77">
        <v>3245.4</v>
      </c>
      <c r="H353" s="78">
        <v>5228.42</v>
      </c>
      <c r="I353" s="59"/>
      <c r="J353" s="27">
        <v>0</v>
      </c>
      <c r="K353" s="34">
        <f t="shared" si="127"/>
        <v>58.4172</v>
      </c>
      <c r="L353" s="35">
        <f t="shared" si="128"/>
        <v>519.28</v>
      </c>
      <c r="M353" s="24">
        <f t="shared" si="129"/>
        <v>22.7178</v>
      </c>
      <c r="N353" s="27">
        <f t="shared" si="130"/>
        <v>418.27</v>
      </c>
      <c r="O353" s="27">
        <f t="shared" si="131"/>
        <v>0</v>
      </c>
      <c r="P353" s="27">
        <f t="shared" si="132"/>
        <v>0</v>
      </c>
      <c r="Q353" s="27">
        <f t="shared" si="110"/>
        <v>1018.685</v>
      </c>
      <c r="R353" s="24">
        <f t="shared" si="133"/>
        <v>0</v>
      </c>
      <c r="S353" s="24">
        <f t="shared" si="134"/>
        <v>259.64</v>
      </c>
      <c r="T353" s="24">
        <f t="shared" si="135"/>
        <v>9.74</v>
      </c>
      <c r="U353" s="27">
        <f t="shared" si="136"/>
        <v>104.57</v>
      </c>
      <c r="V353" s="27">
        <f t="shared" si="137"/>
        <v>0</v>
      </c>
      <c r="W353" s="27">
        <f t="shared" si="138"/>
        <v>0</v>
      </c>
      <c r="X353" s="24">
        <f t="shared" si="111"/>
        <v>373.95</v>
      </c>
      <c r="Y353" s="24">
        <f t="shared" si="139"/>
        <v>1392.635</v>
      </c>
      <c r="Z353" s="24"/>
      <c r="AD353" s="127"/>
    </row>
    <row r="354" s="9" customFormat="1" ht="20" customHeight="1" spans="1:30">
      <c r="A354" s="23">
        <f t="shared" si="126"/>
        <v>351</v>
      </c>
      <c r="B354" s="39" t="s">
        <v>71</v>
      </c>
      <c r="C354" s="30" t="s">
        <v>891</v>
      </c>
      <c r="D354" s="28" t="s">
        <v>892</v>
      </c>
      <c r="E354" s="77">
        <v>3245.4</v>
      </c>
      <c r="F354" s="77">
        <v>3245.5</v>
      </c>
      <c r="G354" s="77">
        <v>3245.4</v>
      </c>
      <c r="H354" s="78">
        <v>5228.42</v>
      </c>
      <c r="I354" s="59"/>
      <c r="J354" s="27">
        <v>0</v>
      </c>
      <c r="K354" s="34">
        <f t="shared" si="127"/>
        <v>58.4172</v>
      </c>
      <c r="L354" s="35">
        <f t="shared" si="128"/>
        <v>519.28</v>
      </c>
      <c r="M354" s="24">
        <f t="shared" si="129"/>
        <v>22.7178</v>
      </c>
      <c r="N354" s="27">
        <f t="shared" si="130"/>
        <v>418.27</v>
      </c>
      <c r="O354" s="27">
        <f t="shared" si="131"/>
        <v>0</v>
      </c>
      <c r="P354" s="27">
        <f t="shared" si="132"/>
        <v>0</v>
      </c>
      <c r="Q354" s="27">
        <f t="shared" si="110"/>
        <v>1018.685</v>
      </c>
      <c r="R354" s="24">
        <f t="shared" si="133"/>
        <v>0</v>
      </c>
      <c r="S354" s="24">
        <f t="shared" si="134"/>
        <v>259.64</v>
      </c>
      <c r="T354" s="24">
        <f t="shared" si="135"/>
        <v>9.74</v>
      </c>
      <c r="U354" s="27">
        <f t="shared" si="136"/>
        <v>104.57</v>
      </c>
      <c r="V354" s="27">
        <f t="shared" si="137"/>
        <v>0</v>
      </c>
      <c r="W354" s="27">
        <f t="shared" si="138"/>
        <v>0</v>
      </c>
      <c r="X354" s="24">
        <f t="shared" si="111"/>
        <v>373.95</v>
      </c>
      <c r="Y354" s="24">
        <f t="shared" si="139"/>
        <v>1392.635</v>
      </c>
      <c r="Z354" s="24"/>
      <c r="AD354" s="127"/>
    </row>
    <row r="355" s="9" customFormat="1" ht="20" customHeight="1" spans="1:30">
      <c r="A355" s="23">
        <f t="shared" si="126"/>
        <v>352</v>
      </c>
      <c r="B355" s="39" t="s">
        <v>137</v>
      </c>
      <c r="C355" s="30" t="s">
        <v>893</v>
      </c>
      <c r="D355" s="28" t="s">
        <v>894</v>
      </c>
      <c r="E355" s="77">
        <v>3245.4</v>
      </c>
      <c r="F355" s="77">
        <v>3245.5</v>
      </c>
      <c r="G355" s="77">
        <v>3245.4</v>
      </c>
      <c r="H355" s="78">
        <v>5228.42</v>
      </c>
      <c r="I355" s="59"/>
      <c r="J355" s="27">
        <v>0</v>
      </c>
      <c r="K355" s="34">
        <f t="shared" si="127"/>
        <v>58.4172</v>
      </c>
      <c r="L355" s="35">
        <f t="shared" si="128"/>
        <v>519.28</v>
      </c>
      <c r="M355" s="24">
        <f t="shared" si="129"/>
        <v>22.7178</v>
      </c>
      <c r="N355" s="27">
        <f t="shared" si="130"/>
        <v>418.27</v>
      </c>
      <c r="O355" s="27">
        <f t="shared" si="131"/>
        <v>0</v>
      </c>
      <c r="P355" s="27">
        <f t="shared" si="132"/>
        <v>0</v>
      </c>
      <c r="Q355" s="27">
        <f t="shared" si="110"/>
        <v>1018.685</v>
      </c>
      <c r="R355" s="24">
        <f t="shared" si="133"/>
        <v>0</v>
      </c>
      <c r="S355" s="24">
        <f t="shared" si="134"/>
        <v>259.64</v>
      </c>
      <c r="T355" s="24">
        <f t="shared" si="135"/>
        <v>9.74</v>
      </c>
      <c r="U355" s="27">
        <f t="shared" si="136"/>
        <v>104.57</v>
      </c>
      <c r="V355" s="27">
        <f t="shared" si="137"/>
        <v>0</v>
      </c>
      <c r="W355" s="27">
        <f t="shared" si="138"/>
        <v>0</v>
      </c>
      <c r="X355" s="24">
        <f t="shared" si="111"/>
        <v>373.95</v>
      </c>
      <c r="Y355" s="24">
        <f t="shared" si="139"/>
        <v>1392.635</v>
      </c>
      <c r="Z355" s="24"/>
      <c r="AD355" s="127"/>
    </row>
    <row r="356" s="9" customFormat="1" ht="20" customHeight="1" spans="1:30">
      <c r="A356" s="23">
        <f t="shared" si="126"/>
        <v>353</v>
      </c>
      <c r="B356" s="39" t="s">
        <v>140</v>
      </c>
      <c r="C356" s="30" t="s">
        <v>897</v>
      </c>
      <c r="D356" s="28" t="s">
        <v>898</v>
      </c>
      <c r="E356" s="77">
        <v>3245.4</v>
      </c>
      <c r="F356" s="77">
        <v>3245.5</v>
      </c>
      <c r="G356" s="77">
        <v>3245.4</v>
      </c>
      <c r="H356" s="78">
        <v>5228.42</v>
      </c>
      <c r="I356" s="59"/>
      <c r="J356" s="27">
        <v>0</v>
      </c>
      <c r="K356" s="34">
        <f t="shared" si="127"/>
        <v>58.4172</v>
      </c>
      <c r="L356" s="35">
        <f t="shared" si="128"/>
        <v>519.28</v>
      </c>
      <c r="M356" s="24">
        <f t="shared" si="129"/>
        <v>22.7178</v>
      </c>
      <c r="N356" s="27">
        <f t="shared" si="130"/>
        <v>418.27</v>
      </c>
      <c r="O356" s="27">
        <f t="shared" si="131"/>
        <v>0</v>
      </c>
      <c r="P356" s="27">
        <f t="shared" si="132"/>
        <v>0</v>
      </c>
      <c r="Q356" s="27">
        <f t="shared" si="110"/>
        <v>1018.685</v>
      </c>
      <c r="R356" s="24">
        <f t="shared" si="133"/>
        <v>0</v>
      </c>
      <c r="S356" s="24">
        <f t="shared" si="134"/>
        <v>259.64</v>
      </c>
      <c r="T356" s="24">
        <f t="shared" si="135"/>
        <v>9.74</v>
      </c>
      <c r="U356" s="27">
        <f t="shared" si="136"/>
        <v>104.57</v>
      </c>
      <c r="V356" s="27">
        <f t="shared" si="137"/>
        <v>0</v>
      </c>
      <c r="W356" s="27">
        <f t="shared" si="138"/>
        <v>0</v>
      </c>
      <c r="X356" s="24">
        <f t="shared" si="111"/>
        <v>373.95</v>
      </c>
      <c r="Y356" s="24">
        <f t="shared" si="139"/>
        <v>1392.635</v>
      </c>
      <c r="Z356" s="24"/>
      <c r="AD356" s="127"/>
    </row>
    <row r="357" s="9" customFormat="1" ht="20" customHeight="1" spans="1:30">
      <c r="A357" s="23">
        <f t="shared" si="126"/>
        <v>354</v>
      </c>
      <c r="B357" s="39" t="s">
        <v>140</v>
      </c>
      <c r="C357" s="82" t="s">
        <v>899</v>
      </c>
      <c r="D357" s="82" t="s">
        <v>900</v>
      </c>
      <c r="E357" s="77">
        <v>3245.4</v>
      </c>
      <c r="F357" s="77">
        <v>3245.5</v>
      </c>
      <c r="G357" s="77">
        <v>3245.4</v>
      </c>
      <c r="H357" s="78">
        <v>5228.42</v>
      </c>
      <c r="I357" s="59"/>
      <c r="J357" s="36">
        <v>3180</v>
      </c>
      <c r="K357" s="34">
        <f t="shared" si="127"/>
        <v>58.4172</v>
      </c>
      <c r="L357" s="35">
        <f t="shared" si="128"/>
        <v>519.28</v>
      </c>
      <c r="M357" s="24">
        <f t="shared" si="129"/>
        <v>22.7178</v>
      </c>
      <c r="N357" s="27">
        <f t="shared" si="130"/>
        <v>418.27</v>
      </c>
      <c r="O357" s="27">
        <f t="shared" si="131"/>
        <v>0</v>
      </c>
      <c r="P357" s="27">
        <f t="shared" si="132"/>
        <v>159</v>
      </c>
      <c r="Q357" s="27">
        <f t="shared" si="110"/>
        <v>1177.685</v>
      </c>
      <c r="R357" s="24">
        <f t="shared" si="133"/>
        <v>0</v>
      </c>
      <c r="S357" s="24">
        <f t="shared" si="134"/>
        <v>259.64</v>
      </c>
      <c r="T357" s="24">
        <f t="shared" si="135"/>
        <v>9.74</v>
      </c>
      <c r="U357" s="27">
        <f t="shared" si="136"/>
        <v>104.57</v>
      </c>
      <c r="V357" s="27">
        <f t="shared" si="137"/>
        <v>0</v>
      </c>
      <c r="W357" s="27">
        <f t="shared" si="138"/>
        <v>159</v>
      </c>
      <c r="X357" s="24">
        <f t="shared" si="111"/>
        <v>532.95</v>
      </c>
      <c r="Y357" s="24">
        <f t="shared" si="139"/>
        <v>1710.635</v>
      </c>
      <c r="Z357" s="24"/>
      <c r="AD357" s="127"/>
    </row>
    <row r="358" s="9" customFormat="1" ht="20" customHeight="1" spans="1:30">
      <c r="A358" s="23">
        <f t="shared" si="126"/>
        <v>355</v>
      </c>
      <c r="B358" s="39" t="s">
        <v>76</v>
      </c>
      <c r="C358" s="82" t="s">
        <v>901</v>
      </c>
      <c r="D358" s="276" t="s">
        <v>902</v>
      </c>
      <c r="E358" s="77">
        <v>3245.4</v>
      </c>
      <c r="F358" s="77">
        <v>3245.5</v>
      </c>
      <c r="G358" s="77">
        <v>3245.4</v>
      </c>
      <c r="H358" s="78">
        <v>5228.42</v>
      </c>
      <c r="I358" s="59"/>
      <c r="J358" s="27">
        <v>0</v>
      </c>
      <c r="K358" s="34">
        <f t="shared" si="127"/>
        <v>58.4172</v>
      </c>
      <c r="L358" s="35">
        <f t="shared" si="128"/>
        <v>519.28</v>
      </c>
      <c r="M358" s="24">
        <f t="shared" si="129"/>
        <v>22.7178</v>
      </c>
      <c r="N358" s="27">
        <f t="shared" si="130"/>
        <v>418.27</v>
      </c>
      <c r="O358" s="27">
        <f t="shared" si="131"/>
        <v>0</v>
      </c>
      <c r="P358" s="27">
        <f t="shared" si="132"/>
        <v>0</v>
      </c>
      <c r="Q358" s="27">
        <f t="shared" si="110"/>
        <v>1018.685</v>
      </c>
      <c r="R358" s="24">
        <f t="shared" si="133"/>
        <v>0</v>
      </c>
      <c r="S358" s="24">
        <f t="shared" si="134"/>
        <v>259.64</v>
      </c>
      <c r="T358" s="24">
        <f t="shared" si="135"/>
        <v>9.74</v>
      </c>
      <c r="U358" s="27">
        <f t="shared" si="136"/>
        <v>104.57</v>
      </c>
      <c r="V358" s="27">
        <f t="shared" si="137"/>
        <v>0</v>
      </c>
      <c r="W358" s="27">
        <f t="shared" si="138"/>
        <v>0</v>
      </c>
      <c r="X358" s="24">
        <f t="shared" si="111"/>
        <v>373.95</v>
      </c>
      <c r="Y358" s="24">
        <f t="shared" si="139"/>
        <v>1392.635</v>
      </c>
      <c r="Z358" s="24"/>
      <c r="AD358" s="127"/>
    </row>
    <row r="359" s="9" customFormat="1" ht="20" customHeight="1" spans="1:30">
      <c r="A359" s="23">
        <f t="shared" si="126"/>
        <v>356</v>
      </c>
      <c r="B359" s="39" t="s">
        <v>869</v>
      </c>
      <c r="C359" s="30" t="s">
        <v>903</v>
      </c>
      <c r="D359" s="268" t="s">
        <v>904</v>
      </c>
      <c r="E359" s="77">
        <v>3245.4</v>
      </c>
      <c r="F359" s="77">
        <v>3245.5</v>
      </c>
      <c r="G359" s="77">
        <v>3245.4</v>
      </c>
      <c r="H359" s="78">
        <v>5228.42</v>
      </c>
      <c r="I359" s="59"/>
      <c r="J359" s="27">
        <v>0</v>
      </c>
      <c r="K359" s="34">
        <f t="shared" si="127"/>
        <v>58.4172</v>
      </c>
      <c r="L359" s="35">
        <f t="shared" si="128"/>
        <v>519.28</v>
      </c>
      <c r="M359" s="24">
        <f t="shared" si="129"/>
        <v>22.7178</v>
      </c>
      <c r="N359" s="27">
        <f t="shared" si="130"/>
        <v>418.27</v>
      </c>
      <c r="O359" s="27">
        <f t="shared" si="131"/>
        <v>0</v>
      </c>
      <c r="P359" s="27">
        <f t="shared" si="132"/>
        <v>0</v>
      </c>
      <c r="Q359" s="27">
        <f t="shared" si="110"/>
        <v>1018.685</v>
      </c>
      <c r="R359" s="24">
        <f t="shared" si="133"/>
        <v>0</v>
      </c>
      <c r="S359" s="24">
        <f t="shared" si="134"/>
        <v>259.64</v>
      </c>
      <c r="T359" s="24">
        <f t="shared" si="135"/>
        <v>9.74</v>
      </c>
      <c r="U359" s="27">
        <f t="shared" si="136"/>
        <v>104.57</v>
      </c>
      <c r="V359" s="27">
        <f t="shared" si="137"/>
        <v>0</v>
      </c>
      <c r="W359" s="27">
        <f t="shared" si="138"/>
        <v>0</v>
      </c>
      <c r="X359" s="24">
        <f t="shared" si="111"/>
        <v>373.95</v>
      </c>
      <c r="Y359" s="24">
        <f t="shared" si="139"/>
        <v>1392.635</v>
      </c>
      <c r="Z359" s="24"/>
      <c r="AD359" s="127"/>
    </row>
    <row r="360" s="9" customFormat="1" ht="20" customHeight="1" spans="1:30">
      <c r="A360" s="23">
        <f t="shared" si="126"/>
        <v>357</v>
      </c>
      <c r="B360" s="39" t="s">
        <v>476</v>
      </c>
      <c r="C360" s="30" t="s">
        <v>905</v>
      </c>
      <c r="D360" s="268" t="s">
        <v>906</v>
      </c>
      <c r="E360" s="77">
        <v>3245.4</v>
      </c>
      <c r="F360" s="77">
        <v>3245.5</v>
      </c>
      <c r="G360" s="77">
        <v>3245.4</v>
      </c>
      <c r="H360" s="78">
        <v>5228.42</v>
      </c>
      <c r="I360" s="59"/>
      <c r="J360" s="27">
        <v>0</v>
      </c>
      <c r="K360" s="34">
        <f t="shared" si="127"/>
        <v>58.4172</v>
      </c>
      <c r="L360" s="35">
        <f t="shared" si="128"/>
        <v>519.28</v>
      </c>
      <c r="M360" s="24">
        <f t="shared" si="129"/>
        <v>22.7178</v>
      </c>
      <c r="N360" s="27">
        <f t="shared" si="130"/>
        <v>418.27</v>
      </c>
      <c r="O360" s="27">
        <f t="shared" si="131"/>
        <v>0</v>
      </c>
      <c r="P360" s="27">
        <f t="shared" si="132"/>
        <v>0</v>
      </c>
      <c r="Q360" s="27">
        <f t="shared" si="110"/>
        <v>1018.685</v>
      </c>
      <c r="R360" s="24">
        <f t="shared" si="133"/>
        <v>0</v>
      </c>
      <c r="S360" s="24">
        <f t="shared" si="134"/>
        <v>259.64</v>
      </c>
      <c r="T360" s="24">
        <f t="shared" si="135"/>
        <v>9.74</v>
      </c>
      <c r="U360" s="27">
        <f t="shared" si="136"/>
        <v>104.57</v>
      </c>
      <c r="V360" s="27">
        <f t="shared" si="137"/>
        <v>0</v>
      </c>
      <c r="W360" s="27">
        <f t="shared" si="138"/>
        <v>0</v>
      </c>
      <c r="X360" s="24">
        <f t="shared" si="111"/>
        <v>373.95</v>
      </c>
      <c r="Y360" s="24">
        <f t="shared" si="139"/>
        <v>1392.635</v>
      </c>
      <c r="Z360" s="24"/>
      <c r="AD360" s="127"/>
    </row>
    <row r="361" s="9" customFormat="1" ht="20" customHeight="1" spans="1:30">
      <c r="A361" s="23">
        <f t="shared" si="126"/>
        <v>358</v>
      </c>
      <c r="B361" s="39" t="s">
        <v>157</v>
      </c>
      <c r="C361" s="82" t="s">
        <v>909</v>
      </c>
      <c r="D361" s="276" t="s">
        <v>910</v>
      </c>
      <c r="E361" s="77">
        <v>3245.4</v>
      </c>
      <c r="F361" s="77">
        <v>3245.5</v>
      </c>
      <c r="G361" s="77">
        <v>3245.4</v>
      </c>
      <c r="H361" s="78">
        <v>5228.42</v>
      </c>
      <c r="I361" s="59"/>
      <c r="J361" s="27">
        <v>0</v>
      </c>
      <c r="K361" s="34">
        <f t="shared" si="127"/>
        <v>58.4172</v>
      </c>
      <c r="L361" s="35">
        <f t="shared" si="128"/>
        <v>519.28</v>
      </c>
      <c r="M361" s="24">
        <f t="shared" si="129"/>
        <v>22.7178</v>
      </c>
      <c r="N361" s="27">
        <f t="shared" si="130"/>
        <v>418.27</v>
      </c>
      <c r="O361" s="27">
        <f t="shared" si="131"/>
        <v>0</v>
      </c>
      <c r="P361" s="27">
        <f t="shared" si="132"/>
        <v>0</v>
      </c>
      <c r="Q361" s="27">
        <f t="shared" si="110"/>
        <v>1018.685</v>
      </c>
      <c r="R361" s="24">
        <f t="shared" si="133"/>
        <v>0</v>
      </c>
      <c r="S361" s="24">
        <f t="shared" si="134"/>
        <v>259.64</v>
      </c>
      <c r="T361" s="24">
        <f t="shared" si="135"/>
        <v>9.74</v>
      </c>
      <c r="U361" s="27">
        <f t="shared" si="136"/>
        <v>104.57</v>
      </c>
      <c r="V361" s="27">
        <f t="shared" si="137"/>
        <v>0</v>
      </c>
      <c r="W361" s="27">
        <f t="shared" si="138"/>
        <v>0</v>
      </c>
      <c r="X361" s="24">
        <f t="shared" si="111"/>
        <v>373.95</v>
      </c>
      <c r="Y361" s="24">
        <f t="shared" si="139"/>
        <v>1392.635</v>
      </c>
      <c r="Z361" s="24"/>
      <c r="AD361" s="127"/>
    </row>
    <row r="362" s="9" customFormat="1" ht="20" customHeight="1" spans="1:30">
      <c r="A362" s="23">
        <f t="shared" si="126"/>
        <v>359</v>
      </c>
      <c r="B362" s="39" t="s">
        <v>157</v>
      </c>
      <c r="C362" s="82" t="s">
        <v>911</v>
      </c>
      <c r="D362" s="83" t="s">
        <v>912</v>
      </c>
      <c r="E362" s="77">
        <v>3245.4</v>
      </c>
      <c r="F362" s="77">
        <v>3245.5</v>
      </c>
      <c r="G362" s="77">
        <v>3245.4</v>
      </c>
      <c r="H362" s="78">
        <v>5228.42</v>
      </c>
      <c r="I362" s="59"/>
      <c r="J362" s="27">
        <v>0</v>
      </c>
      <c r="K362" s="34">
        <f t="shared" si="127"/>
        <v>58.4172</v>
      </c>
      <c r="L362" s="35">
        <f t="shared" si="128"/>
        <v>519.28</v>
      </c>
      <c r="M362" s="24">
        <f t="shared" si="129"/>
        <v>22.7178</v>
      </c>
      <c r="N362" s="27">
        <f t="shared" si="130"/>
        <v>418.27</v>
      </c>
      <c r="O362" s="27">
        <f t="shared" si="131"/>
        <v>0</v>
      </c>
      <c r="P362" s="27">
        <f t="shared" si="132"/>
        <v>0</v>
      </c>
      <c r="Q362" s="27">
        <f t="shared" si="110"/>
        <v>1018.685</v>
      </c>
      <c r="R362" s="24">
        <f t="shared" si="133"/>
        <v>0</v>
      </c>
      <c r="S362" s="24">
        <f t="shared" si="134"/>
        <v>259.64</v>
      </c>
      <c r="T362" s="24">
        <f t="shared" si="135"/>
        <v>9.74</v>
      </c>
      <c r="U362" s="27">
        <f t="shared" si="136"/>
        <v>104.57</v>
      </c>
      <c r="V362" s="27">
        <f t="shared" si="137"/>
        <v>0</v>
      </c>
      <c r="W362" s="27">
        <f t="shared" si="138"/>
        <v>0</v>
      </c>
      <c r="X362" s="24">
        <f t="shared" si="111"/>
        <v>373.95</v>
      </c>
      <c r="Y362" s="24">
        <f t="shared" si="139"/>
        <v>1392.635</v>
      </c>
      <c r="Z362" s="24"/>
      <c r="AD362" s="127"/>
    </row>
    <row r="363" s="9" customFormat="1" ht="20" customHeight="1" spans="1:30">
      <c r="A363" s="23">
        <f t="shared" si="126"/>
        <v>360</v>
      </c>
      <c r="B363" s="39" t="s">
        <v>416</v>
      </c>
      <c r="C363" s="213" t="s">
        <v>907</v>
      </c>
      <c r="D363" s="268" t="s">
        <v>908</v>
      </c>
      <c r="E363" s="77">
        <v>3245.4</v>
      </c>
      <c r="F363" s="77">
        <v>0</v>
      </c>
      <c r="G363" s="77">
        <v>0</v>
      </c>
      <c r="H363" s="77">
        <v>0</v>
      </c>
      <c r="I363" s="77"/>
      <c r="J363" s="27">
        <v>0</v>
      </c>
      <c r="K363" s="34">
        <f t="shared" si="127"/>
        <v>58.4172</v>
      </c>
      <c r="L363" s="35">
        <f t="shared" si="128"/>
        <v>0</v>
      </c>
      <c r="M363" s="24">
        <f t="shared" si="129"/>
        <v>0</v>
      </c>
      <c r="N363" s="27">
        <f t="shared" si="130"/>
        <v>0</v>
      </c>
      <c r="O363" s="27">
        <f t="shared" si="131"/>
        <v>0</v>
      </c>
      <c r="P363" s="27">
        <f t="shared" si="132"/>
        <v>0</v>
      </c>
      <c r="Q363" s="27">
        <f t="shared" si="110"/>
        <v>58.4172</v>
      </c>
      <c r="R363" s="24">
        <f t="shared" si="133"/>
        <v>0</v>
      </c>
      <c r="S363" s="24">
        <f t="shared" si="134"/>
        <v>0</v>
      </c>
      <c r="T363" s="24">
        <f t="shared" si="135"/>
        <v>0</v>
      </c>
      <c r="U363" s="27">
        <f t="shared" si="136"/>
        <v>0</v>
      </c>
      <c r="V363" s="27">
        <f t="shared" si="137"/>
        <v>0</v>
      </c>
      <c r="W363" s="27">
        <f t="shared" si="138"/>
        <v>0</v>
      </c>
      <c r="X363" s="24">
        <f t="shared" si="111"/>
        <v>0</v>
      </c>
      <c r="Y363" s="24">
        <f t="shared" si="139"/>
        <v>58.4172</v>
      </c>
      <c r="Z363" s="24"/>
      <c r="AD363" s="127"/>
    </row>
    <row r="364" s="9" customFormat="1" ht="20" customHeight="1" spans="1:30">
      <c r="A364" s="23">
        <f t="shared" si="126"/>
        <v>361</v>
      </c>
      <c r="B364" s="39" t="s">
        <v>190</v>
      </c>
      <c r="C364" s="30" t="s">
        <v>913</v>
      </c>
      <c r="D364" s="28" t="s">
        <v>914</v>
      </c>
      <c r="E364" s="77">
        <v>3245.4</v>
      </c>
      <c r="F364" s="77">
        <v>3245.5</v>
      </c>
      <c r="G364" s="77">
        <v>3245.4</v>
      </c>
      <c r="H364" s="78">
        <v>5228.42</v>
      </c>
      <c r="I364" s="59"/>
      <c r="J364" s="27">
        <v>0</v>
      </c>
      <c r="K364" s="34">
        <f t="shared" si="127"/>
        <v>58.4172</v>
      </c>
      <c r="L364" s="35">
        <f t="shared" si="128"/>
        <v>519.28</v>
      </c>
      <c r="M364" s="24">
        <f t="shared" si="129"/>
        <v>22.7178</v>
      </c>
      <c r="N364" s="27">
        <f t="shared" si="130"/>
        <v>418.27</v>
      </c>
      <c r="O364" s="27">
        <f t="shared" si="131"/>
        <v>0</v>
      </c>
      <c r="P364" s="27">
        <f t="shared" si="132"/>
        <v>0</v>
      </c>
      <c r="Q364" s="27">
        <f t="shared" si="110"/>
        <v>1018.685</v>
      </c>
      <c r="R364" s="24">
        <f t="shared" si="133"/>
        <v>0</v>
      </c>
      <c r="S364" s="24">
        <f t="shared" si="134"/>
        <v>259.64</v>
      </c>
      <c r="T364" s="24">
        <f t="shared" si="135"/>
        <v>9.74</v>
      </c>
      <c r="U364" s="27">
        <f t="shared" si="136"/>
        <v>104.57</v>
      </c>
      <c r="V364" s="27">
        <f t="shared" si="137"/>
        <v>0</v>
      </c>
      <c r="W364" s="27">
        <f t="shared" si="138"/>
        <v>0</v>
      </c>
      <c r="X364" s="24">
        <f t="shared" si="111"/>
        <v>373.95</v>
      </c>
      <c r="Y364" s="24">
        <f t="shared" si="139"/>
        <v>1392.635</v>
      </c>
      <c r="Z364" s="24"/>
      <c r="AD364" s="127"/>
    </row>
    <row r="365" s="11" customFormat="1" ht="20" customHeight="1" spans="1:30">
      <c r="A365" s="157">
        <f t="shared" si="126"/>
        <v>362</v>
      </c>
      <c r="B365" s="68" t="s">
        <v>140</v>
      </c>
      <c r="C365" s="57" t="s">
        <v>895</v>
      </c>
      <c r="D365" s="55" t="s">
        <v>896</v>
      </c>
      <c r="E365" s="59">
        <v>3245.4</v>
      </c>
      <c r="F365" s="59">
        <v>0</v>
      </c>
      <c r="G365" s="59">
        <v>0</v>
      </c>
      <c r="H365" s="78">
        <v>0</v>
      </c>
      <c r="I365" s="59"/>
      <c r="J365" s="27">
        <v>0</v>
      </c>
      <c r="K365" s="64">
        <f t="shared" si="127"/>
        <v>58.4172</v>
      </c>
      <c r="L365" s="65">
        <f t="shared" si="128"/>
        <v>0</v>
      </c>
      <c r="M365" s="27">
        <f t="shared" si="129"/>
        <v>0</v>
      </c>
      <c r="N365" s="27">
        <f t="shared" si="130"/>
        <v>0</v>
      </c>
      <c r="O365" s="27">
        <f t="shared" si="131"/>
        <v>0</v>
      </c>
      <c r="P365" s="27">
        <f t="shared" si="132"/>
        <v>0</v>
      </c>
      <c r="Q365" s="27">
        <f t="shared" si="110"/>
        <v>58.4172</v>
      </c>
      <c r="R365" s="27">
        <f t="shared" si="133"/>
        <v>0</v>
      </c>
      <c r="S365" s="27">
        <f t="shared" si="134"/>
        <v>0</v>
      </c>
      <c r="T365" s="27">
        <f t="shared" si="135"/>
        <v>0</v>
      </c>
      <c r="U365" s="27">
        <f t="shared" si="136"/>
        <v>0</v>
      </c>
      <c r="V365" s="27">
        <f t="shared" si="137"/>
        <v>0</v>
      </c>
      <c r="W365" s="27">
        <f t="shared" si="138"/>
        <v>0</v>
      </c>
      <c r="X365" s="27">
        <f t="shared" si="111"/>
        <v>0</v>
      </c>
      <c r="Y365" s="27">
        <f t="shared" si="139"/>
        <v>58.4172</v>
      </c>
      <c r="Z365" s="27"/>
      <c r="AD365" s="127"/>
    </row>
    <row r="366" s="9" customFormat="1" ht="20" customHeight="1" spans="1:30">
      <c r="A366" s="23">
        <f t="shared" ref="A366:A375" si="140">ROW()-3</f>
        <v>363</v>
      </c>
      <c r="B366" s="188" t="s">
        <v>293</v>
      </c>
      <c r="C366" s="92" t="s">
        <v>916</v>
      </c>
      <c r="D366" s="278" t="s">
        <v>917</v>
      </c>
      <c r="E366" s="77">
        <v>3245.4</v>
      </c>
      <c r="F366" s="77">
        <v>3245.5</v>
      </c>
      <c r="G366" s="77">
        <v>3245.4</v>
      </c>
      <c r="H366" s="78">
        <v>5228.42</v>
      </c>
      <c r="I366" s="59">
        <v>108</v>
      </c>
      <c r="J366" s="27">
        <v>0</v>
      </c>
      <c r="K366" s="34">
        <f t="shared" si="127"/>
        <v>58.4172</v>
      </c>
      <c r="L366" s="35">
        <f t="shared" si="128"/>
        <v>519.28</v>
      </c>
      <c r="M366" s="24">
        <f t="shared" si="129"/>
        <v>22.7178</v>
      </c>
      <c r="N366" s="27">
        <f t="shared" si="130"/>
        <v>418.27</v>
      </c>
      <c r="O366" s="27">
        <f t="shared" si="131"/>
        <v>54</v>
      </c>
      <c r="P366" s="27">
        <f t="shared" si="132"/>
        <v>0</v>
      </c>
      <c r="Q366" s="27">
        <f t="shared" si="110"/>
        <v>1072.685</v>
      </c>
      <c r="R366" s="24">
        <f t="shared" si="133"/>
        <v>0</v>
      </c>
      <c r="S366" s="24">
        <f t="shared" si="134"/>
        <v>259.64</v>
      </c>
      <c r="T366" s="24">
        <f t="shared" si="135"/>
        <v>9.74</v>
      </c>
      <c r="U366" s="27">
        <f t="shared" si="136"/>
        <v>104.57</v>
      </c>
      <c r="V366" s="27">
        <f t="shared" si="137"/>
        <v>54</v>
      </c>
      <c r="W366" s="27">
        <f t="shared" si="138"/>
        <v>0</v>
      </c>
      <c r="X366" s="24">
        <f t="shared" si="111"/>
        <v>427.95</v>
      </c>
      <c r="Y366" s="24">
        <f t="shared" si="139"/>
        <v>1500.635</v>
      </c>
      <c r="Z366" s="24"/>
      <c r="AD366" s="127"/>
    </row>
    <row r="367" s="9" customFormat="1" ht="20" customHeight="1" spans="1:30">
      <c r="A367" s="23">
        <f t="shared" si="140"/>
        <v>364</v>
      </c>
      <c r="B367" s="188" t="s">
        <v>140</v>
      </c>
      <c r="C367" s="92" t="s">
        <v>918</v>
      </c>
      <c r="D367" s="278" t="s">
        <v>919</v>
      </c>
      <c r="E367" s="77">
        <v>3245.4</v>
      </c>
      <c r="F367" s="77">
        <v>3245.5</v>
      </c>
      <c r="G367" s="77">
        <v>3245.4</v>
      </c>
      <c r="H367" s="78">
        <v>5228.42</v>
      </c>
      <c r="I367" s="59">
        <v>108</v>
      </c>
      <c r="J367" s="27">
        <v>0</v>
      </c>
      <c r="K367" s="34">
        <f t="shared" si="127"/>
        <v>58.4172</v>
      </c>
      <c r="L367" s="35">
        <f t="shared" si="128"/>
        <v>519.28</v>
      </c>
      <c r="M367" s="24">
        <f t="shared" si="129"/>
        <v>22.7178</v>
      </c>
      <c r="N367" s="27">
        <f t="shared" si="130"/>
        <v>418.27</v>
      </c>
      <c r="O367" s="27">
        <f t="shared" si="131"/>
        <v>54</v>
      </c>
      <c r="P367" s="27">
        <f t="shared" si="132"/>
        <v>0</v>
      </c>
      <c r="Q367" s="27">
        <f t="shared" si="110"/>
        <v>1072.685</v>
      </c>
      <c r="R367" s="24">
        <f t="shared" si="133"/>
        <v>0</v>
      </c>
      <c r="S367" s="24">
        <f t="shared" si="134"/>
        <v>259.64</v>
      </c>
      <c r="T367" s="24">
        <f t="shared" si="135"/>
        <v>9.74</v>
      </c>
      <c r="U367" s="27">
        <f t="shared" si="136"/>
        <v>104.57</v>
      </c>
      <c r="V367" s="27">
        <f t="shared" si="137"/>
        <v>54</v>
      </c>
      <c r="W367" s="27">
        <f t="shared" si="138"/>
        <v>0</v>
      </c>
      <c r="X367" s="24">
        <f t="shared" si="111"/>
        <v>427.95</v>
      </c>
      <c r="Y367" s="24">
        <f t="shared" si="139"/>
        <v>1500.635</v>
      </c>
      <c r="Z367" s="24"/>
      <c r="AD367" s="127"/>
    </row>
    <row r="368" s="9" customFormat="1" ht="20" customHeight="1" spans="1:30">
      <c r="A368" s="23">
        <f t="shared" si="140"/>
        <v>365</v>
      </c>
      <c r="B368" s="188" t="s">
        <v>688</v>
      </c>
      <c r="C368" s="92" t="s">
        <v>920</v>
      </c>
      <c r="D368" s="165" t="s">
        <v>921</v>
      </c>
      <c r="E368" s="77">
        <v>3245.4</v>
      </c>
      <c r="F368" s="77">
        <v>0</v>
      </c>
      <c r="G368" s="77">
        <v>0</v>
      </c>
      <c r="H368" s="77">
        <v>0</v>
      </c>
      <c r="I368" s="59"/>
      <c r="J368" s="27">
        <v>0</v>
      </c>
      <c r="K368" s="34">
        <f t="shared" si="127"/>
        <v>58.4172</v>
      </c>
      <c r="L368" s="35">
        <f t="shared" si="128"/>
        <v>0</v>
      </c>
      <c r="M368" s="24">
        <f t="shared" si="129"/>
        <v>0</v>
      </c>
      <c r="N368" s="27">
        <f t="shared" si="130"/>
        <v>0</v>
      </c>
      <c r="O368" s="27">
        <f t="shared" si="131"/>
        <v>0</v>
      </c>
      <c r="P368" s="27">
        <f t="shared" si="132"/>
        <v>0</v>
      </c>
      <c r="Q368" s="27">
        <f t="shared" si="110"/>
        <v>58.4172</v>
      </c>
      <c r="R368" s="24">
        <f t="shared" si="133"/>
        <v>0</v>
      </c>
      <c r="S368" s="24">
        <f t="shared" si="134"/>
        <v>0</v>
      </c>
      <c r="T368" s="24">
        <f t="shared" si="135"/>
        <v>0</v>
      </c>
      <c r="U368" s="27">
        <f t="shared" si="136"/>
        <v>0</v>
      </c>
      <c r="V368" s="27">
        <f t="shared" si="137"/>
        <v>0</v>
      </c>
      <c r="W368" s="27">
        <f t="shared" si="138"/>
        <v>0</v>
      </c>
      <c r="X368" s="24">
        <f t="shared" si="111"/>
        <v>0</v>
      </c>
      <c r="Y368" s="24">
        <f t="shared" si="139"/>
        <v>58.4172</v>
      </c>
      <c r="Z368" s="24"/>
      <c r="AD368" s="127"/>
    </row>
    <row r="369" s="9" customFormat="1" ht="20" customHeight="1" spans="1:30">
      <c r="A369" s="23">
        <f t="shared" si="140"/>
        <v>366</v>
      </c>
      <c r="B369" s="188" t="s">
        <v>143</v>
      </c>
      <c r="C369" s="92" t="s">
        <v>922</v>
      </c>
      <c r="D369" s="165" t="s">
        <v>923</v>
      </c>
      <c r="E369" s="77">
        <v>3245.4</v>
      </c>
      <c r="F369" s="77">
        <v>3245.5</v>
      </c>
      <c r="G369" s="77">
        <v>3245.4</v>
      </c>
      <c r="H369" s="78">
        <v>5228.42</v>
      </c>
      <c r="I369" s="59">
        <v>108</v>
      </c>
      <c r="J369" s="27">
        <v>0</v>
      </c>
      <c r="K369" s="34">
        <f t="shared" si="127"/>
        <v>58.4172</v>
      </c>
      <c r="L369" s="35">
        <f t="shared" si="128"/>
        <v>519.28</v>
      </c>
      <c r="M369" s="24">
        <f t="shared" si="129"/>
        <v>22.7178</v>
      </c>
      <c r="N369" s="27">
        <f t="shared" si="130"/>
        <v>418.27</v>
      </c>
      <c r="O369" s="27">
        <f t="shared" si="131"/>
        <v>54</v>
      </c>
      <c r="P369" s="27">
        <f t="shared" si="132"/>
        <v>0</v>
      </c>
      <c r="Q369" s="27">
        <f t="shared" si="110"/>
        <v>1072.685</v>
      </c>
      <c r="R369" s="24">
        <f t="shared" si="133"/>
        <v>0</v>
      </c>
      <c r="S369" s="24">
        <f t="shared" si="134"/>
        <v>259.64</v>
      </c>
      <c r="T369" s="24">
        <f t="shared" si="135"/>
        <v>9.74</v>
      </c>
      <c r="U369" s="27">
        <f t="shared" si="136"/>
        <v>104.57</v>
      </c>
      <c r="V369" s="27">
        <f t="shared" si="137"/>
        <v>54</v>
      </c>
      <c r="W369" s="27">
        <f t="shared" si="138"/>
        <v>0</v>
      </c>
      <c r="X369" s="24">
        <f t="shared" si="111"/>
        <v>427.95</v>
      </c>
      <c r="Y369" s="24">
        <f t="shared" si="139"/>
        <v>1500.635</v>
      </c>
      <c r="Z369" s="24"/>
      <c r="AD369" s="127"/>
    </row>
    <row r="370" s="9" customFormat="1" ht="20" customHeight="1" spans="1:30">
      <c r="A370" s="23">
        <f t="shared" si="140"/>
        <v>367</v>
      </c>
      <c r="B370" s="188" t="s">
        <v>688</v>
      </c>
      <c r="C370" s="92" t="s">
        <v>924</v>
      </c>
      <c r="D370" s="165" t="s">
        <v>925</v>
      </c>
      <c r="E370" s="77">
        <v>3245.4</v>
      </c>
      <c r="F370" s="77">
        <v>3245.5</v>
      </c>
      <c r="G370" s="77">
        <v>3245.4</v>
      </c>
      <c r="H370" s="78">
        <v>5228.42</v>
      </c>
      <c r="I370" s="59">
        <v>108</v>
      </c>
      <c r="J370" s="27">
        <v>0</v>
      </c>
      <c r="K370" s="34">
        <f t="shared" si="127"/>
        <v>58.4172</v>
      </c>
      <c r="L370" s="35">
        <f t="shared" si="128"/>
        <v>519.28</v>
      </c>
      <c r="M370" s="24">
        <f t="shared" si="129"/>
        <v>22.7178</v>
      </c>
      <c r="N370" s="27">
        <f t="shared" si="130"/>
        <v>418.27</v>
      </c>
      <c r="O370" s="27">
        <f t="shared" si="131"/>
        <v>54</v>
      </c>
      <c r="P370" s="27">
        <f t="shared" si="132"/>
        <v>0</v>
      </c>
      <c r="Q370" s="27">
        <f t="shared" si="110"/>
        <v>1072.685</v>
      </c>
      <c r="R370" s="24">
        <f t="shared" si="133"/>
        <v>0</v>
      </c>
      <c r="S370" s="24">
        <f t="shared" si="134"/>
        <v>259.64</v>
      </c>
      <c r="T370" s="24">
        <f t="shared" si="135"/>
        <v>9.74</v>
      </c>
      <c r="U370" s="27">
        <f t="shared" si="136"/>
        <v>104.57</v>
      </c>
      <c r="V370" s="27">
        <f t="shared" si="137"/>
        <v>54</v>
      </c>
      <c r="W370" s="27">
        <f t="shared" si="138"/>
        <v>0</v>
      </c>
      <c r="X370" s="24">
        <f t="shared" si="111"/>
        <v>427.95</v>
      </c>
      <c r="Y370" s="24">
        <f t="shared" si="139"/>
        <v>1500.635</v>
      </c>
      <c r="Z370" s="24"/>
      <c r="AD370" s="127"/>
    </row>
    <row r="371" s="9" customFormat="1" ht="20" customHeight="1" spans="1:30">
      <c r="A371" s="23">
        <f t="shared" si="140"/>
        <v>368</v>
      </c>
      <c r="B371" s="188" t="s">
        <v>688</v>
      </c>
      <c r="C371" s="92" t="s">
        <v>926</v>
      </c>
      <c r="D371" s="278" t="s">
        <v>927</v>
      </c>
      <c r="E371" s="77">
        <v>3245.4</v>
      </c>
      <c r="F371" s="77">
        <v>3245.5</v>
      </c>
      <c r="G371" s="77">
        <v>3245.4</v>
      </c>
      <c r="H371" s="78">
        <v>5228.42</v>
      </c>
      <c r="I371" s="59">
        <v>108</v>
      </c>
      <c r="J371" s="27">
        <v>0</v>
      </c>
      <c r="K371" s="34">
        <f t="shared" si="127"/>
        <v>58.4172</v>
      </c>
      <c r="L371" s="35">
        <f t="shared" si="128"/>
        <v>519.28</v>
      </c>
      <c r="M371" s="24">
        <f t="shared" si="129"/>
        <v>22.7178</v>
      </c>
      <c r="N371" s="27">
        <f t="shared" si="130"/>
        <v>418.27</v>
      </c>
      <c r="O371" s="27">
        <f t="shared" si="131"/>
        <v>54</v>
      </c>
      <c r="P371" s="27">
        <f t="shared" si="132"/>
        <v>0</v>
      </c>
      <c r="Q371" s="27">
        <f t="shared" si="110"/>
        <v>1072.685</v>
      </c>
      <c r="R371" s="24">
        <f t="shared" si="133"/>
        <v>0</v>
      </c>
      <c r="S371" s="24">
        <f t="shared" si="134"/>
        <v>259.64</v>
      </c>
      <c r="T371" s="24">
        <f t="shared" si="135"/>
        <v>9.74</v>
      </c>
      <c r="U371" s="27">
        <f t="shared" si="136"/>
        <v>104.57</v>
      </c>
      <c r="V371" s="27">
        <f t="shared" si="137"/>
        <v>54</v>
      </c>
      <c r="W371" s="27">
        <f t="shared" si="138"/>
        <v>0</v>
      </c>
      <c r="X371" s="24">
        <f t="shared" si="111"/>
        <v>427.95</v>
      </c>
      <c r="Y371" s="24">
        <f t="shared" si="139"/>
        <v>1500.635</v>
      </c>
      <c r="Z371" s="24"/>
      <c r="AD371" s="127"/>
    </row>
    <row r="372" s="9" customFormat="1" ht="20" customHeight="1" spans="1:30">
      <c r="A372" s="23">
        <f t="shared" si="140"/>
        <v>369</v>
      </c>
      <c r="B372" s="188" t="s">
        <v>143</v>
      </c>
      <c r="C372" s="92" t="s">
        <v>928</v>
      </c>
      <c r="D372" s="165" t="s">
        <v>929</v>
      </c>
      <c r="E372" s="77">
        <v>3245.4</v>
      </c>
      <c r="F372" s="77">
        <v>0</v>
      </c>
      <c r="G372" s="77">
        <v>0</v>
      </c>
      <c r="H372" s="77">
        <v>0</v>
      </c>
      <c r="I372" s="59"/>
      <c r="J372" s="27">
        <v>0</v>
      </c>
      <c r="K372" s="34">
        <f t="shared" si="127"/>
        <v>58.4172</v>
      </c>
      <c r="L372" s="35">
        <f t="shared" si="128"/>
        <v>0</v>
      </c>
      <c r="M372" s="24">
        <f t="shared" si="129"/>
        <v>0</v>
      </c>
      <c r="N372" s="27">
        <f t="shared" si="130"/>
        <v>0</v>
      </c>
      <c r="O372" s="27">
        <f t="shared" si="131"/>
        <v>0</v>
      </c>
      <c r="P372" s="27">
        <f t="shared" si="132"/>
        <v>0</v>
      </c>
      <c r="Q372" s="27">
        <f t="shared" si="110"/>
        <v>58.4172</v>
      </c>
      <c r="R372" s="24">
        <f t="shared" si="133"/>
        <v>0</v>
      </c>
      <c r="S372" s="24">
        <f t="shared" si="134"/>
        <v>0</v>
      </c>
      <c r="T372" s="24">
        <f t="shared" si="135"/>
        <v>0</v>
      </c>
      <c r="U372" s="27">
        <f t="shared" si="136"/>
        <v>0</v>
      </c>
      <c r="V372" s="27">
        <f t="shared" si="137"/>
        <v>0</v>
      </c>
      <c r="W372" s="27">
        <f t="shared" si="138"/>
        <v>0</v>
      </c>
      <c r="X372" s="24">
        <f t="shared" si="111"/>
        <v>0</v>
      </c>
      <c r="Y372" s="24">
        <f t="shared" si="139"/>
        <v>58.4172</v>
      </c>
      <c r="Z372" s="24"/>
      <c r="AD372" s="127"/>
    </row>
    <row r="373" s="9" customFormat="1" ht="20" customHeight="1" spans="1:30">
      <c r="A373" s="23">
        <f t="shared" si="140"/>
        <v>370</v>
      </c>
      <c r="B373" s="188" t="s">
        <v>143</v>
      </c>
      <c r="C373" s="92" t="s">
        <v>930</v>
      </c>
      <c r="D373" s="278" t="s">
        <v>931</v>
      </c>
      <c r="E373" s="77">
        <v>3245.4</v>
      </c>
      <c r="F373" s="77">
        <v>3245.5</v>
      </c>
      <c r="G373" s="77">
        <v>3245.4</v>
      </c>
      <c r="H373" s="78">
        <v>5228.42</v>
      </c>
      <c r="I373" s="59">
        <v>108</v>
      </c>
      <c r="J373" s="27">
        <v>0</v>
      </c>
      <c r="K373" s="34">
        <f t="shared" si="127"/>
        <v>58.4172</v>
      </c>
      <c r="L373" s="35">
        <f t="shared" si="128"/>
        <v>519.28</v>
      </c>
      <c r="M373" s="24">
        <f t="shared" si="129"/>
        <v>22.7178</v>
      </c>
      <c r="N373" s="27">
        <f t="shared" si="130"/>
        <v>418.27</v>
      </c>
      <c r="O373" s="27">
        <f t="shared" si="131"/>
        <v>54</v>
      </c>
      <c r="P373" s="27">
        <f t="shared" si="132"/>
        <v>0</v>
      </c>
      <c r="Q373" s="27">
        <f t="shared" si="110"/>
        <v>1072.685</v>
      </c>
      <c r="R373" s="24">
        <f t="shared" si="133"/>
        <v>0</v>
      </c>
      <c r="S373" s="24">
        <f t="shared" si="134"/>
        <v>259.64</v>
      </c>
      <c r="T373" s="24">
        <f t="shared" si="135"/>
        <v>9.74</v>
      </c>
      <c r="U373" s="27">
        <f t="shared" si="136"/>
        <v>104.57</v>
      </c>
      <c r="V373" s="27">
        <f t="shared" si="137"/>
        <v>54</v>
      </c>
      <c r="W373" s="27">
        <f t="shared" si="138"/>
        <v>0</v>
      </c>
      <c r="X373" s="24">
        <f t="shared" si="111"/>
        <v>427.95</v>
      </c>
      <c r="Y373" s="24">
        <f t="shared" si="139"/>
        <v>1500.635</v>
      </c>
      <c r="Z373" s="24"/>
      <c r="AD373" s="127"/>
    </row>
    <row r="374" s="9" customFormat="1" ht="20" customHeight="1" spans="1:30">
      <c r="A374" s="23">
        <f t="shared" si="140"/>
        <v>371</v>
      </c>
      <c r="B374" s="188" t="s">
        <v>140</v>
      </c>
      <c r="C374" s="92" t="s">
        <v>932</v>
      </c>
      <c r="D374" s="165" t="s">
        <v>933</v>
      </c>
      <c r="E374" s="77">
        <v>3245.4</v>
      </c>
      <c r="F374" s="77">
        <v>3245.5</v>
      </c>
      <c r="G374" s="77">
        <v>3245.4</v>
      </c>
      <c r="H374" s="78">
        <v>5228.42</v>
      </c>
      <c r="I374" s="59">
        <v>108</v>
      </c>
      <c r="J374" s="27">
        <v>0</v>
      </c>
      <c r="K374" s="34">
        <f t="shared" si="127"/>
        <v>58.4172</v>
      </c>
      <c r="L374" s="35">
        <f t="shared" si="128"/>
        <v>519.28</v>
      </c>
      <c r="M374" s="24">
        <f t="shared" si="129"/>
        <v>22.7178</v>
      </c>
      <c r="N374" s="27">
        <f t="shared" si="130"/>
        <v>418.27</v>
      </c>
      <c r="O374" s="27">
        <f t="shared" si="131"/>
        <v>54</v>
      </c>
      <c r="P374" s="27">
        <f t="shared" si="132"/>
        <v>0</v>
      </c>
      <c r="Q374" s="27">
        <f t="shared" si="110"/>
        <v>1072.685</v>
      </c>
      <c r="R374" s="24">
        <f t="shared" si="133"/>
        <v>0</v>
      </c>
      <c r="S374" s="24">
        <f t="shared" si="134"/>
        <v>259.64</v>
      </c>
      <c r="T374" s="24">
        <f t="shared" si="135"/>
        <v>9.74</v>
      </c>
      <c r="U374" s="27">
        <f t="shared" si="136"/>
        <v>104.57</v>
      </c>
      <c r="V374" s="27">
        <f t="shared" si="137"/>
        <v>54</v>
      </c>
      <c r="W374" s="27">
        <f t="shared" si="138"/>
        <v>0</v>
      </c>
      <c r="X374" s="24">
        <f t="shared" si="111"/>
        <v>427.95</v>
      </c>
      <c r="Y374" s="24">
        <f t="shared" si="139"/>
        <v>1500.635</v>
      </c>
      <c r="Z374" s="24"/>
      <c r="AD374" s="127"/>
    </row>
    <row r="375" s="9" customFormat="1" ht="20" customHeight="1" spans="1:30">
      <c r="A375" s="23">
        <f t="shared" si="140"/>
        <v>372</v>
      </c>
      <c r="B375" s="188" t="s">
        <v>140</v>
      </c>
      <c r="C375" s="92" t="s">
        <v>934</v>
      </c>
      <c r="D375" s="165" t="s">
        <v>935</v>
      </c>
      <c r="E375" s="77">
        <v>3245.4</v>
      </c>
      <c r="F375" s="77">
        <v>3245.5</v>
      </c>
      <c r="G375" s="77">
        <v>3245.4</v>
      </c>
      <c r="H375" s="78">
        <v>5228.42</v>
      </c>
      <c r="I375" s="59">
        <v>108</v>
      </c>
      <c r="J375" s="27">
        <v>0</v>
      </c>
      <c r="K375" s="34">
        <f t="shared" si="127"/>
        <v>58.4172</v>
      </c>
      <c r="L375" s="35">
        <f t="shared" si="128"/>
        <v>519.28</v>
      </c>
      <c r="M375" s="24">
        <f t="shared" si="129"/>
        <v>22.7178</v>
      </c>
      <c r="N375" s="27">
        <f t="shared" si="130"/>
        <v>418.27</v>
      </c>
      <c r="O375" s="27">
        <f t="shared" si="131"/>
        <v>54</v>
      </c>
      <c r="P375" s="27">
        <f t="shared" si="132"/>
        <v>0</v>
      </c>
      <c r="Q375" s="27">
        <f t="shared" si="110"/>
        <v>1072.685</v>
      </c>
      <c r="R375" s="24">
        <f t="shared" si="133"/>
        <v>0</v>
      </c>
      <c r="S375" s="24">
        <f t="shared" si="134"/>
        <v>259.64</v>
      </c>
      <c r="T375" s="24">
        <f t="shared" si="135"/>
        <v>9.74</v>
      </c>
      <c r="U375" s="27">
        <f t="shared" si="136"/>
        <v>104.57</v>
      </c>
      <c r="V375" s="27">
        <f t="shared" si="137"/>
        <v>54</v>
      </c>
      <c r="W375" s="27">
        <f t="shared" si="138"/>
        <v>0</v>
      </c>
      <c r="X375" s="24">
        <f t="shared" si="111"/>
        <v>427.95</v>
      </c>
      <c r="Y375" s="24">
        <f t="shared" si="139"/>
        <v>1500.635</v>
      </c>
      <c r="Z375" s="24"/>
      <c r="AD375" s="127"/>
    </row>
    <row r="376" s="9" customFormat="1" ht="20" customHeight="1" spans="1:30">
      <c r="A376" s="23">
        <f t="shared" ref="A376:A385" si="141">ROW()-3</f>
        <v>373</v>
      </c>
      <c r="B376" s="188" t="s">
        <v>416</v>
      </c>
      <c r="C376" s="92" t="s">
        <v>936</v>
      </c>
      <c r="D376" s="165" t="s">
        <v>937</v>
      </c>
      <c r="E376" s="77">
        <v>3245.4</v>
      </c>
      <c r="F376" s="77">
        <v>3245.5</v>
      </c>
      <c r="G376" s="77">
        <v>3245.4</v>
      </c>
      <c r="H376" s="78">
        <v>5228.42</v>
      </c>
      <c r="I376" s="59">
        <v>108</v>
      </c>
      <c r="J376" s="27">
        <v>0</v>
      </c>
      <c r="K376" s="34">
        <f t="shared" ref="K376:K403" si="142">E376*0.018</f>
        <v>58.4172</v>
      </c>
      <c r="L376" s="35">
        <f t="shared" ref="L376:L403" si="143">F376*0.16</f>
        <v>519.28</v>
      </c>
      <c r="M376" s="24">
        <f t="shared" ref="M376:M403" si="144">G376*0.007</f>
        <v>22.7178</v>
      </c>
      <c r="N376" s="27">
        <f t="shared" ref="N376:N403" si="145">ROUND(H376*0.08,2)</f>
        <v>418.27</v>
      </c>
      <c r="O376" s="27">
        <f t="shared" ref="O376:O403" si="146">I376*50%</f>
        <v>54</v>
      </c>
      <c r="P376" s="27">
        <f t="shared" ref="P376:P403" si="147">J376*5%</f>
        <v>0</v>
      </c>
      <c r="Q376" s="27">
        <f t="shared" ref="Q376:Q403" si="148">SUM(K376:P376)</f>
        <v>1072.685</v>
      </c>
      <c r="R376" s="24">
        <f t="shared" ref="R376:R403" si="149">E376*0</f>
        <v>0</v>
      </c>
      <c r="S376" s="24">
        <f t="shared" ref="S376:S403" si="150">ROUND(F376*0.08,2)</f>
        <v>259.64</v>
      </c>
      <c r="T376" s="24">
        <f t="shared" ref="T376:T403" si="151">ROUND(G376*0.003,2)</f>
        <v>9.74</v>
      </c>
      <c r="U376" s="27">
        <f t="shared" ref="U376:U403" si="152">ROUND(H376*0.02,2)</f>
        <v>104.57</v>
      </c>
      <c r="V376" s="27">
        <f t="shared" ref="V376:V403" si="153">I376*50%</f>
        <v>54</v>
      </c>
      <c r="W376" s="27">
        <f t="shared" ref="W376:W403" si="154">J376*5%</f>
        <v>0</v>
      </c>
      <c r="X376" s="24">
        <f t="shared" ref="X376:X403" si="155">SUM(R376:W376)</f>
        <v>427.95</v>
      </c>
      <c r="Y376" s="24">
        <f t="shared" ref="Y376:Y403" si="156">Q376+X376</f>
        <v>1500.635</v>
      </c>
      <c r="Z376" s="24"/>
      <c r="AD376" s="127"/>
    </row>
    <row r="377" s="9" customFormat="1" ht="20" customHeight="1" spans="1:30">
      <c r="A377" s="23">
        <f t="shared" si="141"/>
        <v>374</v>
      </c>
      <c r="B377" s="188" t="s">
        <v>143</v>
      </c>
      <c r="C377" s="92" t="s">
        <v>938</v>
      </c>
      <c r="D377" s="165" t="s">
        <v>939</v>
      </c>
      <c r="E377" s="77">
        <v>3245.4</v>
      </c>
      <c r="F377" s="77">
        <v>3245.5</v>
      </c>
      <c r="G377" s="77">
        <v>3245.4</v>
      </c>
      <c r="H377" s="78">
        <v>5228.42</v>
      </c>
      <c r="I377" s="59">
        <v>108</v>
      </c>
      <c r="J377" s="27">
        <v>0</v>
      </c>
      <c r="K377" s="34">
        <f t="shared" si="142"/>
        <v>58.4172</v>
      </c>
      <c r="L377" s="35">
        <f t="shared" si="143"/>
        <v>519.28</v>
      </c>
      <c r="M377" s="24">
        <f t="shared" si="144"/>
        <v>22.7178</v>
      </c>
      <c r="N377" s="27">
        <f t="shared" si="145"/>
        <v>418.27</v>
      </c>
      <c r="O377" s="27">
        <f t="shared" si="146"/>
        <v>54</v>
      </c>
      <c r="P377" s="27">
        <f t="shared" si="147"/>
        <v>0</v>
      </c>
      <c r="Q377" s="27">
        <f t="shared" si="148"/>
        <v>1072.685</v>
      </c>
      <c r="R377" s="24">
        <f t="shared" si="149"/>
        <v>0</v>
      </c>
      <c r="S377" s="24">
        <f t="shared" si="150"/>
        <v>259.64</v>
      </c>
      <c r="T377" s="24">
        <f t="shared" si="151"/>
        <v>9.74</v>
      </c>
      <c r="U377" s="27">
        <f t="shared" si="152"/>
        <v>104.57</v>
      </c>
      <c r="V377" s="27">
        <f t="shared" si="153"/>
        <v>54</v>
      </c>
      <c r="W377" s="27">
        <f t="shared" si="154"/>
        <v>0</v>
      </c>
      <c r="X377" s="24">
        <f t="shared" si="155"/>
        <v>427.95</v>
      </c>
      <c r="Y377" s="24">
        <f t="shared" si="156"/>
        <v>1500.635</v>
      </c>
      <c r="Z377" s="24"/>
      <c r="AD377" s="127"/>
    </row>
    <row r="378" s="9" customFormat="1" ht="20" customHeight="1" spans="1:30">
      <c r="A378" s="23">
        <f t="shared" si="141"/>
        <v>375</v>
      </c>
      <c r="B378" s="188" t="s">
        <v>143</v>
      </c>
      <c r="C378" s="92" t="s">
        <v>940</v>
      </c>
      <c r="D378" s="165" t="s">
        <v>941</v>
      </c>
      <c r="E378" s="77">
        <v>3245.4</v>
      </c>
      <c r="F378" s="77">
        <v>0</v>
      </c>
      <c r="G378" s="77">
        <v>0</v>
      </c>
      <c r="H378" s="77">
        <v>0</v>
      </c>
      <c r="I378" s="59"/>
      <c r="J378" s="27">
        <v>0</v>
      </c>
      <c r="K378" s="34">
        <f t="shared" si="142"/>
        <v>58.4172</v>
      </c>
      <c r="L378" s="35">
        <f t="shared" si="143"/>
        <v>0</v>
      </c>
      <c r="M378" s="24">
        <f t="shared" si="144"/>
        <v>0</v>
      </c>
      <c r="N378" s="27">
        <f t="shared" si="145"/>
        <v>0</v>
      </c>
      <c r="O378" s="27">
        <f t="shared" si="146"/>
        <v>0</v>
      </c>
      <c r="P378" s="27">
        <f t="shared" si="147"/>
        <v>0</v>
      </c>
      <c r="Q378" s="27">
        <f t="shared" si="148"/>
        <v>58.4172</v>
      </c>
      <c r="R378" s="24">
        <f t="shared" si="149"/>
        <v>0</v>
      </c>
      <c r="S378" s="24">
        <f t="shared" si="150"/>
        <v>0</v>
      </c>
      <c r="T378" s="24">
        <f t="shared" si="151"/>
        <v>0</v>
      </c>
      <c r="U378" s="27">
        <f t="shared" si="152"/>
        <v>0</v>
      </c>
      <c r="V378" s="27">
        <f t="shared" si="153"/>
        <v>0</v>
      </c>
      <c r="W378" s="27">
        <f t="shared" si="154"/>
        <v>0</v>
      </c>
      <c r="X378" s="24">
        <f t="shared" si="155"/>
        <v>0</v>
      </c>
      <c r="Y378" s="24">
        <f t="shared" si="156"/>
        <v>58.4172</v>
      </c>
      <c r="Z378" s="24"/>
      <c r="AD378" s="127"/>
    </row>
    <row r="379" s="9" customFormat="1" ht="20" customHeight="1" spans="1:30">
      <c r="A379" s="23">
        <f t="shared" si="141"/>
        <v>376</v>
      </c>
      <c r="B379" s="188" t="s">
        <v>143</v>
      </c>
      <c r="C379" s="92" t="s">
        <v>942</v>
      </c>
      <c r="D379" s="165" t="s">
        <v>943</v>
      </c>
      <c r="E379" s="77">
        <v>3245.4</v>
      </c>
      <c r="F379" s="77">
        <v>0</v>
      </c>
      <c r="G379" s="77">
        <v>0</v>
      </c>
      <c r="H379" s="77">
        <v>0</v>
      </c>
      <c r="I379" s="59"/>
      <c r="J379" s="27">
        <v>0</v>
      </c>
      <c r="K379" s="34">
        <f t="shared" si="142"/>
        <v>58.4172</v>
      </c>
      <c r="L379" s="35">
        <f t="shared" si="143"/>
        <v>0</v>
      </c>
      <c r="M379" s="24">
        <f t="shared" si="144"/>
        <v>0</v>
      </c>
      <c r="N379" s="27">
        <f t="shared" si="145"/>
        <v>0</v>
      </c>
      <c r="O379" s="27">
        <f t="shared" si="146"/>
        <v>0</v>
      </c>
      <c r="P379" s="27">
        <f t="shared" si="147"/>
        <v>0</v>
      </c>
      <c r="Q379" s="27">
        <f t="shared" si="148"/>
        <v>58.4172</v>
      </c>
      <c r="R379" s="24">
        <f t="shared" si="149"/>
        <v>0</v>
      </c>
      <c r="S379" s="24">
        <f t="shared" si="150"/>
        <v>0</v>
      </c>
      <c r="T379" s="24">
        <f t="shared" si="151"/>
        <v>0</v>
      </c>
      <c r="U379" s="27">
        <f t="shared" si="152"/>
        <v>0</v>
      </c>
      <c r="V379" s="27">
        <f t="shared" si="153"/>
        <v>0</v>
      </c>
      <c r="W379" s="27">
        <f t="shared" si="154"/>
        <v>0</v>
      </c>
      <c r="X379" s="24">
        <f t="shared" si="155"/>
        <v>0</v>
      </c>
      <c r="Y379" s="24">
        <f t="shared" si="156"/>
        <v>58.4172</v>
      </c>
      <c r="Z379" s="24"/>
      <c r="AD379" s="127"/>
    </row>
    <row r="380" s="9" customFormat="1" ht="20" customHeight="1" spans="1:30">
      <c r="A380" s="23">
        <f t="shared" si="141"/>
        <v>377</v>
      </c>
      <c r="B380" s="188" t="s">
        <v>143</v>
      </c>
      <c r="C380" s="92" t="s">
        <v>944</v>
      </c>
      <c r="D380" s="165" t="s">
        <v>945</v>
      </c>
      <c r="E380" s="77">
        <v>3245.4</v>
      </c>
      <c r="F380" s="77">
        <v>3245.5</v>
      </c>
      <c r="G380" s="77">
        <v>3245.4</v>
      </c>
      <c r="H380" s="78">
        <v>5228.42</v>
      </c>
      <c r="I380" s="59">
        <v>108</v>
      </c>
      <c r="J380" s="27">
        <v>0</v>
      </c>
      <c r="K380" s="34">
        <f t="shared" si="142"/>
        <v>58.4172</v>
      </c>
      <c r="L380" s="35">
        <f t="shared" si="143"/>
        <v>519.28</v>
      </c>
      <c r="M380" s="24">
        <f t="shared" si="144"/>
        <v>22.7178</v>
      </c>
      <c r="N380" s="27">
        <f t="shared" si="145"/>
        <v>418.27</v>
      </c>
      <c r="O380" s="27">
        <f t="shared" si="146"/>
        <v>54</v>
      </c>
      <c r="P380" s="27">
        <f t="shared" si="147"/>
        <v>0</v>
      </c>
      <c r="Q380" s="27">
        <f t="shared" si="148"/>
        <v>1072.685</v>
      </c>
      <c r="R380" s="24">
        <f t="shared" si="149"/>
        <v>0</v>
      </c>
      <c r="S380" s="24">
        <f t="shared" si="150"/>
        <v>259.64</v>
      </c>
      <c r="T380" s="24">
        <f t="shared" si="151"/>
        <v>9.74</v>
      </c>
      <c r="U380" s="27">
        <f t="shared" si="152"/>
        <v>104.57</v>
      </c>
      <c r="V380" s="27">
        <f t="shared" si="153"/>
        <v>54</v>
      </c>
      <c r="W380" s="27">
        <f t="shared" si="154"/>
        <v>0</v>
      </c>
      <c r="X380" s="24">
        <f t="shared" si="155"/>
        <v>427.95</v>
      </c>
      <c r="Y380" s="24">
        <f t="shared" si="156"/>
        <v>1500.635</v>
      </c>
      <c r="Z380" s="24"/>
      <c r="AD380" s="127"/>
    </row>
    <row r="381" s="9" customFormat="1" ht="20" customHeight="1" spans="1:30">
      <c r="A381" s="23">
        <f t="shared" si="141"/>
        <v>378</v>
      </c>
      <c r="B381" s="188" t="s">
        <v>143</v>
      </c>
      <c r="C381" s="92" t="s">
        <v>946</v>
      </c>
      <c r="D381" s="165" t="s">
        <v>947</v>
      </c>
      <c r="E381" s="77">
        <v>3245.4</v>
      </c>
      <c r="F381" s="77">
        <v>3245.5</v>
      </c>
      <c r="G381" s="77">
        <v>3245.4</v>
      </c>
      <c r="H381" s="78">
        <v>5228.42</v>
      </c>
      <c r="I381" s="59">
        <v>108</v>
      </c>
      <c r="J381" s="27">
        <v>0</v>
      </c>
      <c r="K381" s="34">
        <f t="shared" si="142"/>
        <v>58.4172</v>
      </c>
      <c r="L381" s="35">
        <f t="shared" si="143"/>
        <v>519.28</v>
      </c>
      <c r="M381" s="24">
        <f t="shared" si="144"/>
        <v>22.7178</v>
      </c>
      <c r="N381" s="27">
        <f t="shared" si="145"/>
        <v>418.27</v>
      </c>
      <c r="O381" s="27">
        <f t="shared" si="146"/>
        <v>54</v>
      </c>
      <c r="P381" s="27">
        <f t="shared" si="147"/>
        <v>0</v>
      </c>
      <c r="Q381" s="27">
        <f t="shared" si="148"/>
        <v>1072.685</v>
      </c>
      <c r="R381" s="24">
        <f t="shared" si="149"/>
        <v>0</v>
      </c>
      <c r="S381" s="24">
        <f t="shared" si="150"/>
        <v>259.64</v>
      </c>
      <c r="T381" s="24">
        <f t="shared" si="151"/>
        <v>9.74</v>
      </c>
      <c r="U381" s="27">
        <f t="shared" si="152"/>
        <v>104.57</v>
      </c>
      <c r="V381" s="27">
        <f t="shared" si="153"/>
        <v>54</v>
      </c>
      <c r="W381" s="27">
        <f t="shared" si="154"/>
        <v>0</v>
      </c>
      <c r="X381" s="24">
        <f t="shared" si="155"/>
        <v>427.95</v>
      </c>
      <c r="Y381" s="24">
        <f t="shared" si="156"/>
        <v>1500.635</v>
      </c>
      <c r="Z381" s="24"/>
      <c r="AD381" s="127"/>
    </row>
    <row r="382" s="9" customFormat="1" ht="20" customHeight="1" spans="1:30">
      <c r="A382" s="23">
        <f t="shared" si="141"/>
        <v>379</v>
      </c>
      <c r="B382" s="188" t="s">
        <v>143</v>
      </c>
      <c r="C382" s="92" t="s">
        <v>948</v>
      </c>
      <c r="D382" s="165" t="s">
        <v>949</v>
      </c>
      <c r="E382" s="77">
        <v>3245.4</v>
      </c>
      <c r="F382" s="77">
        <v>3245.5</v>
      </c>
      <c r="G382" s="77">
        <v>3245.4</v>
      </c>
      <c r="H382" s="78">
        <v>5228.42</v>
      </c>
      <c r="I382" s="59">
        <v>108</v>
      </c>
      <c r="J382" s="27">
        <v>0</v>
      </c>
      <c r="K382" s="34">
        <f t="shared" si="142"/>
        <v>58.4172</v>
      </c>
      <c r="L382" s="35">
        <f t="shared" si="143"/>
        <v>519.28</v>
      </c>
      <c r="M382" s="24">
        <f t="shared" si="144"/>
        <v>22.7178</v>
      </c>
      <c r="N382" s="27">
        <f t="shared" si="145"/>
        <v>418.27</v>
      </c>
      <c r="O382" s="27">
        <f t="shared" si="146"/>
        <v>54</v>
      </c>
      <c r="P382" s="27">
        <f t="shared" si="147"/>
        <v>0</v>
      </c>
      <c r="Q382" s="27">
        <f t="shared" si="148"/>
        <v>1072.685</v>
      </c>
      <c r="R382" s="24">
        <f t="shared" si="149"/>
        <v>0</v>
      </c>
      <c r="S382" s="24">
        <f t="shared" si="150"/>
        <v>259.64</v>
      </c>
      <c r="T382" s="24">
        <f t="shared" si="151"/>
        <v>9.74</v>
      </c>
      <c r="U382" s="27">
        <f t="shared" si="152"/>
        <v>104.57</v>
      </c>
      <c r="V382" s="27">
        <f t="shared" si="153"/>
        <v>54</v>
      </c>
      <c r="W382" s="27">
        <f t="shared" si="154"/>
        <v>0</v>
      </c>
      <c r="X382" s="24">
        <f t="shared" si="155"/>
        <v>427.95</v>
      </c>
      <c r="Y382" s="24">
        <f t="shared" si="156"/>
        <v>1500.635</v>
      </c>
      <c r="Z382" s="24"/>
      <c r="AD382" s="127"/>
    </row>
    <row r="383" s="9" customFormat="1" ht="20" customHeight="1" spans="1:30">
      <c r="A383" s="23">
        <f t="shared" si="141"/>
        <v>380</v>
      </c>
      <c r="B383" s="188" t="s">
        <v>143</v>
      </c>
      <c r="C383" s="92" t="s">
        <v>950</v>
      </c>
      <c r="D383" s="165" t="s">
        <v>951</v>
      </c>
      <c r="E383" s="77">
        <v>3245.4</v>
      </c>
      <c r="F383" s="77">
        <v>0</v>
      </c>
      <c r="G383" s="77">
        <v>0</v>
      </c>
      <c r="H383" s="77">
        <v>0</v>
      </c>
      <c r="I383" s="59"/>
      <c r="J383" s="27">
        <v>0</v>
      </c>
      <c r="K383" s="34">
        <f t="shared" si="142"/>
        <v>58.4172</v>
      </c>
      <c r="L383" s="35">
        <f t="shared" si="143"/>
        <v>0</v>
      </c>
      <c r="M383" s="24">
        <f t="shared" si="144"/>
        <v>0</v>
      </c>
      <c r="N383" s="27">
        <f t="shared" si="145"/>
        <v>0</v>
      </c>
      <c r="O383" s="27">
        <f t="shared" si="146"/>
        <v>0</v>
      </c>
      <c r="P383" s="27">
        <f t="shared" si="147"/>
        <v>0</v>
      </c>
      <c r="Q383" s="27">
        <f t="shared" si="148"/>
        <v>58.4172</v>
      </c>
      <c r="R383" s="24">
        <f t="shared" si="149"/>
        <v>0</v>
      </c>
      <c r="S383" s="24">
        <f t="shared" si="150"/>
        <v>0</v>
      </c>
      <c r="T383" s="24">
        <f t="shared" si="151"/>
        <v>0</v>
      </c>
      <c r="U383" s="27">
        <f t="shared" si="152"/>
        <v>0</v>
      </c>
      <c r="V383" s="27">
        <f t="shared" si="153"/>
        <v>0</v>
      </c>
      <c r="W383" s="27">
        <f t="shared" si="154"/>
        <v>0</v>
      </c>
      <c r="X383" s="24">
        <f t="shared" si="155"/>
        <v>0</v>
      </c>
      <c r="Y383" s="24">
        <f t="shared" si="156"/>
        <v>58.4172</v>
      </c>
      <c r="Z383" s="24"/>
      <c r="AD383" s="127"/>
    </row>
    <row r="384" s="9" customFormat="1" ht="20" customHeight="1" spans="1:30">
      <c r="A384" s="23">
        <f t="shared" si="141"/>
        <v>381</v>
      </c>
      <c r="B384" s="188" t="s">
        <v>143</v>
      </c>
      <c r="C384" s="92" t="s">
        <v>952</v>
      </c>
      <c r="D384" s="165" t="s">
        <v>953</v>
      </c>
      <c r="E384" s="77">
        <v>3245.4</v>
      </c>
      <c r="F384" s="77">
        <v>3245.5</v>
      </c>
      <c r="G384" s="77">
        <v>3245.4</v>
      </c>
      <c r="H384" s="78">
        <v>5228.42</v>
      </c>
      <c r="I384" s="59">
        <v>108</v>
      </c>
      <c r="J384" s="27">
        <v>0</v>
      </c>
      <c r="K384" s="34">
        <f t="shared" si="142"/>
        <v>58.4172</v>
      </c>
      <c r="L384" s="35">
        <f t="shared" si="143"/>
        <v>519.28</v>
      </c>
      <c r="M384" s="24">
        <f t="shared" si="144"/>
        <v>22.7178</v>
      </c>
      <c r="N384" s="27">
        <f t="shared" si="145"/>
        <v>418.27</v>
      </c>
      <c r="O384" s="27">
        <f t="shared" si="146"/>
        <v>54</v>
      </c>
      <c r="P384" s="27">
        <f t="shared" si="147"/>
        <v>0</v>
      </c>
      <c r="Q384" s="27">
        <f t="shared" si="148"/>
        <v>1072.685</v>
      </c>
      <c r="R384" s="24">
        <f t="shared" si="149"/>
        <v>0</v>
      </c>
      <c r="S384" s="24">
        <f t="shared" si="150"/>
        <v>259.64</v>
      </c>
      <c r="T384" s="24">
        <f t="shared" si="151"/>
        <v>9.74</v>
      </c>
      <c r="U384" s="27">
        <f t="shared" si="152"/>
        <v>104.57</v>
      </c>
      <c r="V384" s="27">
        <f t="shared" si="153"/>
        <v>54</v>
      </c>
      <c r="W384" s="27">
        <f t="shared" si="154"/>
        <v>0</v>
      </c>
      <c r="X384" s="24">
        <f t="shared" si="155"/>
        <v>427.95</v>
      </c>
      <c r="Y384" s="24">
        <f t="shared" si="156"/>
        <v>1500.635</v>
      </c>
      <c r="Z384" s="24"/>
      <c r="AD384" s="127"/>
    </row>
    <row r="385" s="9" customFormat="1" ht="20" customHeight="1" spans="1:30">
      <c r="A385" s="23">
        <f t="shared" si="141"/>
        <v>382</v>
      </c>
      <c r="B385" s="188" t="s">
        <v>190</v>
      </c>
      <c r="C385" s="92" t="s">
        <v>954</v>
      </c>
      <c r="D385" s="165" t="s">
        <v>955</v>
      </c>
      <c r="E385" s="77">
        <v>3245.4</v>
      </c>
      <c r="F385" s="77">
        <v>3245.5</v>
      </c>
      <c r="G385" s="77">
        <v>3245.4</v>
      </c>
      <c r="H385" s="78">
        <v>5228.42</v>
      </c>
      <c r="I385" s="59"/>
      <c r="J385" s="27">
        <v>0</v>
      </c>
      <c r="K385" s="34">
        <f t="shared" si="142"/>
        <v>58.4172</v>
      </c>
      <c r="L385" s="35">
        <f t="shared" si="143"/>
        <v>519.28</v>
      </c>
      <c r="M385" s="24">
        <f t="shared" si="144"/>
        <v>22.7178</v>
      </c>
      <c r="N385" s="27">
        <f t="shared" si="145"/>
        <v>418.27</v>
      </c>
      <c r="O385" s="27">
        <f t="shared" si="146"/>
        <v>0</v>
      </c>
      <c r="P385" s="27">
        <f t="shared" si="147"/>
        <v>0</v>
      </c>
      <c r="Q385" s="27">
        <f t="shared" si="148"/>
        <v>1018.685</v>
      </c>
      <c r="R385" s="24">
        <f t="shared" si="149"/>
        <v>0</v>
      </c>
      <c r="S385" s="24">
        <f t="shared" si="150"/>
        <v>259.64</v>
      </c>
      <c r="T385" s="24">
        <f t="shared" si="151"/>
        <v>9.74</v>
      </c>
      <c r="U385" s="27">
        <f t="shared" si="152"/>
        <v>104.57</v>
      </c>
      <c r="V385" s="27">
        <f t="shared" si="153"/>
        <v>0</v>
      </c>
      <c r="W385" s="27">
        <f t="shared" si="154"/>
        <v>0</v>
      </c>
      <c r="X385" s="24">
        <f t="shared" si="155"/>
        <v>373.95</v>
      </c>
      <c r="Y385" s="24">
        <f t="shared" si="156"/>
        <v>1392.635</v>
      </c>
      <c r="Z385" s="24"/>
      <c r="AD385" s="127"/>
    </row>
    <row r="386" s="9" customFormat="1" ht="20" customHeight="1" spans="1:30">
      <c r="A386" s="23">
        <f t="shared" ref="A386:A403" si="157">ROW()-3</f>
        <v>383</v>
      </c>
      <c r="B386" s="188" t="s">
        <v>657</v>
      </c>
      <c r="C386" s="92" t="s">
        <v>956</v>
      </c>
      <c r="D386" s="165" t="s">
        <v>957</v>
      </c>
      <c r="E386" s="77">
        <v>3245.4</v>
      </c>
      <c r="F386" s="77">
        <v>3245.5</v>
      </c>
      <c r="G386" s="77">
        <v>3245.4</v>
      </c>
      <c r="H386" s="78">
        <v>5228.42</v>
      </c>
      <c r="I386" s="59">
        <v>108</v>
      </c>
      <c r="J386" s="27">
        <v>0</v>
      </c>
      <c r="K386" s="34">
        <f t="shared" si="142"/>
        <v>58.4172</v>
      </c>
      <c r="L386" s="35">
        <f t="shared" si="143"/>
        <v>519.28</v>
      </c>
      <c r="M386" s="24">
        <f t="shared" si="144"/>
        <v>22.7178</v>
      </c>
      <c r="N386" s="27">
        <f t="shared" si="145"/>
        <v>418.27</v>
      </c>
      <c r="O386" s="27">
        <f t="shared" si="146"/>
        <v>54</v>
      </c>
      <c r="P386" s="27">
        <f t="shared" si="147"/>
        <v>0</v>
      </c>
      <c r="Q386" s="27">
        <f t="shared" si="148"/>
        <v>1072.685</v>
      </c>
      <c r="R386" s="24">
        <f t="shared" si="149"/>
        <v>0</v>
      </c>
      <c r="S386" s="24">
        <f t="shared" si="150"/>
        <v>259.64</v>
      </c>
      <c r="T386" s="24">
        <f t="shared" si="151"/>
        <v>9.74</v>
      </c>
      <c r="U386" s="27">
        <f t="shared" si="152"/>
        <v>104.57</v>
      </c>
      <c r="V386" s="27">
        <f t="shared" si="153"/>
        <v>54</v>
      </c>
      <c r="W386" s="27">
        <f t="shared" si="154"/>
        <v>0</v>
      </c>
      <c r="X386" s="24">
        <f t="shared" si="155"/>
        <v>427.95</v>
      </c>
      <c r="Y386" s="24">
        <f t="shared" si="156"/>
        <v>1500.635</v>
      </c>
      <c r="Z386" s="24"/>
      <c r="AD386" s="127"/>
    </row>
    <row r="387" s="9" customFormat="1" ht="20" customHeight="1" spans="1:30">
      <c r="A387" s="23">
        <f t="shared" si="157"/>
        <v>384</v>
      </c>
      <c r="B387" s="188" t="s">
        <v>140</v>
      </c>
      <c r="C387" s="100" t="s">
        <v>958</v>
      </c>
      <c r="D387" s="165" t="s">
        <v>959</v>
      </c>
      <c r="E387" s="77">
        <v>3245.4</v>
      </c>
      <c r="F387" s="77">
        <v>3245.5</v>
      </c>
      <c r="G387" s="77">
        <v>3245.4</v>
      </c>
      <c r="H387" s="78">
        <v>5228.42</v>
      </c>
      <c r="I387" s="59">
        <v>108</v>
      </c>
      <c r="J387" s="27">
        <v>0</v>
      </c>
      <c r="K387" s="34">
        <f t="shared" si="142"/>
        <v>58.4172</v>
      </c>
      <c r="L387" s="35">
        <f t="shared" si="143"/>
        <v>519.28</v>
      </c>
      <c r="M387" s="24">
        <f t="shared" si="144"/>
        <v>22.7178</v>
      </c>
      <c r="N387" s="27">
        <f t="shared" si="145"/>
        <v>418.27</v>
      </c>
      <c r="O387" s="27">
        <f t="shared" si="146"/>
        <v>54</v>
      </c>
      <c r="P387" s="27">
        <f t="shared" si="147"/>
        <v>0</v>
      </c>
      <c r="Q387" s="27">
        <f t="shared" si="148"/>
        <v>1072.685</v>
      </c>
      <c r="R387" s="24">
        <f t="shared" si="149"/>
        <v>0</v>
      </c>
      <c r="S387" s="24">
        <f t="shared" si="150"/>
        <v>259.64</v>
      </c>
      <c r="T387" s="24">
        <f t="shared" si="151"/>
        <v>9.74</v>
      </c>
      <c r="U387" s="27">
        <f t="shared" si="152"/>
        <v>104.57</v>
      </c>
      <c r="V387" s="27">
        <f t="shared" si="153"/>
        <v>54</v>
      </c>
      <c r="W387" s="27">
        <f t="shared" si="154"/>
        <v>0</v>
      </c>
      <c r="X387" s="24">
        <f t="shared" si="155"/>
        <v>427.95</v>
      </c>
      <c r="Y387" s="24">
        <f t="shared" si="156"/>
        <v>1500.635</v>
      </c>
      <c r="Z387" s="24"/>
      <c r="AD387" s="127"/>
    </row>
    <row r="388" s="9" customFormat="1" ht="20" customHeight="1" spans="1:30">
      <c r="A388" s="23">
        <f t="shared" si="157"/>
        <v>385</v>
      </c>
      <c r="B388" s="188" t="s">
        <v>886</v>
      </c>
      <c r="C388" s="100" t="s">
        <v>960</v>
      </c>
      <c r="D388" s="165" t="s">
        <v>961</v>
      </c>
      <c r="E388" s="77">
        <v>3245.4</v>
      </c>
      <c r="F388" s="77">
        <v>3245.5</v>
      </c>
      <c r="G388" s="77">
        <v>3245.4</v>
      </c>
      <c r="H388" s="78">
        <v>5228.42</v>
      </c>
      <c r="I388" s="59">
        <v>108</v>
      </c>
      <c r="J388" s="27">
        <v>0</v>
      </c>
      <c r="K388" s="34">
        <f t="shared" si="142"/>
        <v>58.4172</v>
      </c>
      <c r="L388" s="35">
        <f t="shared" si="143"/>
        <v>519.28</v>
      </c>
      <c r="M388" s="24">
        <f t="shared" si="144"/>
        <v>22.7178</v>
      </c>
      <c r="N388" s="27">
        <f t="shared" si="145"/>
        <v>418.27</v>
      </c>
      <c r="O388" s="27">
        <f t="shared" si="146"/>
        <v>54</v>
      </c>
      <c r="P388" s="27">
        <f t="shared" si="147"/>
        <v>0</v>
      </c>
      <c r="Q388" s="27">
        <f t="shared" si="148"/>
        <v>1072.685</v>
      </c>
      <c r="R388" s="24">
        <f t="shared" si="149"/>
        <v>0</v>
      </c>
      <c r="S388" s="24">
        <f t="shared" si="150"/>
        <v>259.64</v>
      </c>
      <c r="T388" s="24">
        <f t="shared" si="151"/>
        <v>9.74</v>
      </c>
      <c r="U388" s="27">
        <f t="shared" si="152"/>
        <v>104.57</v>
      </c>
      <c r="V388" s="27">
        <f t="shared" si="153"/>
        <v>54</v>
      </c>
      <c r="W388" s="27">
        <f t="shared" si="154"/>
        <v>0</v>
      </c>
      <c r="X388" s="24">
        <f t="shared" si="155"/>
        <v>427.95</v>
      </c>
      <c r="Y388" s="24">
        <f t="shared" si="156"/>
        <v>1500.635</v>
      </c>
      <c r="Z388" s="24"/>
      <c r="AD388" s="127"/>
    </row>
    <row r="389" s="9" customFormat="1" ht="20" customHeight="1" spans="1:30">
      <c r="A389" s="23">
        <f t="shared" si="157"/>
        <v>386</v>
      </c>
      <c r="B389" s="188" t="s">
        <v>143</v>
      </c>
      <c r="C389" s="100" t="s">
        <v>962</v>
      </c>
      <c r="D389" s="165" t="s">
        <v>963</v>
      </c>
      <c r="E389" s="77">
        <v>3245.4</v>
      </c>
      <c r="F389" s="77">
        <v>3245.5</v>
      </c>
      <c r="G389" s="77">
        <v>3245.4</v>
      </c>
      <c r="H389" s="78">
        <v>5228.42</v>
      </c>
      <c r="I389" s="59">
        <v>108</v>
      </c>
      <c r="J389" s="27">
        <v>0</v>
      </c>
      <c r="K389" s="34">
        <f t="shared" si="142"/>
        <v>58.4172</v>
      </c>
      <c r="L389" s="35">
        <f t="shared" si="143"/>
        <v>519.28</v>
      </c>
      <c r="M389" s="24">
        <f t="shared" si="144"/>
        <v>22.7178</v>
      </c>
      <c r="N389" s="27">
        <f t="shared" si="145"/>
        <v>418.27</v>
      </c>
      <c r="O389" s="27">
        <f t="shared" si="146"/>
        <v>54</v>
      </c>
      <c r="P389" s="27">
        <f t="shared" si="147"/>
        <v>0</v>
      </c>
      <c r="Q389" s="27">
        <f t="shared" si="148"/>
        <v>1072.685</v>
      </c>
      <c r="R389" s="24">
        <f t="shared" si="149"/>
        <v>0</v>
      </c>
      <c r="S389" s="24">
        <f t="shared" si="150"/>
        <v>259.64</v>
      </c>
      <c r="T389" s="24">
        <f t="shared" si="151"/>
        <v>9.74</v>
      </c>
      <c r="U389" s="27">
        <f t="shared" si="152"/>
        <v>104.57</v>
      </c>
      <c r="V389" s="27">
        <f t="shared" si="153"/>
        <v>54</v>
      </c>
      <c r="W389" s="27">
        <f t="shared" si="154"/>
        <v>0</v>
      </c>
      <c r="X389" s="24">
        <f t="shared" si="155"/>
        <v>427.95</v>
      </c>
      <c r="Y389" s="24">
        <f t="shared" si="156"/>
        <v>1500.635</v>
      </c>
      <c r="Z389" s="24"/>
      <c r="AD389" s="127"/>
    </row>
    <row r="390" s="9" customFormat="1" ht="20" customHeight="1" spans="1:30">
      <c r="A390" s="23">
        <f t="shared" si="157"/>
        <v>387</v>
      </c>
      <c r="B390" s="188" t="s">
        <v>97</v>
      </c>
      <c r="C390" s="100" t="s">
        <v>964</v>
      </c>
      <c r="D390" s="165" t="s">
        <v>965</v>
      </c>
      <c r="E390" s="77">
        <v>3245.4</v>
      </c>
      <c r="F390" s="77">
        <v>3245.5</v>
      </c>
      <c r="G390" s="77">
        <v>3245.4</v>
      </c>
      <c r="H390" s="78">
        <v>5228.42</v>
      </c>
      <c r="I390" s="59">
        <v>108</v>
      </c>
      <c r="J390" s="27">
        <v>0</v>
      </c>
      <c r="K390" s="34">
        <f t="shared" si="142"/>
        <v>58.4172</v>
      </c>
      <c r="L390" s="35">
        <f t="shared" si="143"/>
        <v>519.28</v>
      </c>
      <c r="M390" s="24">
        <f t="shared" si="144"/>
        <v>22.7178</v>
      </c>
      <c r="N390" s="27">
        <f t="shared" si="145"/>
        <v>418.27</v>
      </c>
      <c r="O390" s="27">
        <f t="shared" si="146"/>
        <v>54</v>
      </c>
      <c r="P390" s="27">
        <f t="shared" si="147"/>
        <v>0</v>
      </c>
      <c r="Q390" s="27">
        <f t="shared" si="148"/>
        <v>1072.685</v>
      </c>
      <c r="R390" s="24">
        <f t="shared" si="149"/>
        <v>0</v>
      </c>
      <c r="S390" s="24">
        <f t="shared" si="150"/>
        <v>259.64</v>
      </c>
      <c r="T390" s="24">
        <f t="shared" si="151"/>
        <v>9.74</v>
      </c>
      <c r="U390" s="27">
        <f t="shared" si="152"/>
        <v>104.57</v>
      </c>
      <c r="V390" s="27">
        <f t="shared" si="153"/>
        <v>54</v>
      </c>
      <c r="W390" s="27">
        <f t="shared" si="154"/>
        <v>0</v>
      </c>
      <c r="X390" s="24">
        <f t="shared" si="155"/>
        <v>427.95</v>
      </c>
      <c r="Y390" s="24">
        <f t="shared" si="156"/>
        <v>1500.635</v>
      </c>
      <c r="Z390" s="24"/>
      <c r="AD390" s="127"/>
    </row>
    <row r="391" s="9" customFormat="1" ht="20" customHeight="1" spans="1:30">
      <c r="A391" s="23">
        <f t="shared" si="157"/>
        <v>388</v>
      </c>
      <c r="B391" s="188" t="s">
        <v>143</v>
      </c>
      <c r="C391" s="100" t="s">
        <v>966</v>
      </c>
      <c r="D391" s="165" t="s">
        <v>967</v>
      </c>
      <c r="E391" s="77">
        <v>3245.4</v>
      </c>
      <c r="F391" s="77">
        <v>3245.5</v>
      </c>
      <c r="G391" s="77">
        <v>3245.4</v>
      </c>
      <c r="H391" s="78">
        <v>5228.42</v>
      </c>
      <c r="I391" s="59">
        <v>108</v>
      </c>
      <c r="J391" s="27">
        <v>0</v>
      </c>
      <c r="K391" s="34">
        <f t="shared" si="142"/>
        <v>58.4172</v>
      </c>
      <c r="L391" s="35">
        <f t="shared" si="143"/>
        <v>519.28</v>
      </c>
      <c r="M391" s="24">
        <f t="shared" si="144"/>
        <v>22.7178</v>
      </c>
      <c r="N391" s="27">
        <f t="shared" si="145"/>
        <v>418.27</v>
      </c>
      <c r="O391" s="27">
        <f t="shared" si="146"/>
        <v>54</v>
      </c>
      <c r="P391" s="27">
        <f t="shared" si="147"/>
        <v>0</v>
      </c>
      <c r="Q391" s="27">
        <f t="shared" si="148"/>
        <v>1072.685</v>
      </c>
      <c r="R391" s="24">
        <f t="shared" si="149"/>
        <v>0</v>
      </c>
      <c r="S391" s="24">
        <f t="shared" si="150"/>
        <v>259.64</v>
      </c>
      <c r="T391" s="24">
        <f t="shared" si="151"/>
        <v>9.74</v>
      </c>
      <c r="U391" s="27">
        <f t="shared" si="152"/>
        <v>104.57</v>
      </c>
      <c r="V391" s="27">
        <f t="shared" si="153"/>
        <v>54</v>
      </c>
      <c r="W391" s="27">
        <f t="shared" si="154"/>
        <v>0</v>
      </c>
      <c r="X391" s="24">
        <f t="shared" si="155"/>
        <v>427.95</v>
      </c>
      <c r="Y391" s="24">
        <f t="shared" si="156"/>
        <v>1500.635</v>
      </c>
      <c r="Z391" s="24"/>
      <c r="AD391" s="127"/>
    </row>
    <row r="392" s="9" customFormat="1" ht="20" customHeight="1" spans="1:30">
      <c r="A392" s="23">
        <f t="shared" si="157"/>
        <v>389</v>
      </c>
      <c r="B392" s="188" t="s">
        <v>97</v>
      </c>
      <c r="C392" s="100" t="s">
        <v>968</v>
      </c>
      <c r="D392" s="165" t="s">
        <v>969</v>
      </c>
      <c r="E392" s="77">
        <v>3245.4</v>
      </c>
      <c r="F392" s="77">
        <v>3245.5</v>
      </c>
      <c r="G392" s="77">
        <v>3245.4</v>
      </c>
      <c r="H392" s="59">
        <v>0</v>
      </c>
      <c r="I392" s="59"/>
      <c r="J392" s="27">
        <v>0</v>
      </c>
      <c r="K392" s="34">
        <f t="shared" si="142"/>
        <v>58.4172</v>
      </c>
      <c r="L392" s="35">
        <f t="shared" si="143"/>
        <v>519.28</v>
      </c>
      <c r="M392" s="24">
        <f t="shared" si="144"/>
        <v>22.7178</v>
      </c>
      <c r="N392" s="27">
        <f t="shared" si="145"/>
        <v>0</v>
      </c>
      <c r="O392" s="27">
        <f t="shared" si="146"/>
        <v>0</v>
      </c>
      <c r="P392" s="27">
        <f t="shared" si="147"/>
        <v>0</v>
      </c>
      <c r="Q392" s="27">
        <f t="shared" si="148"/>
        <v>600.415</v>
      </c>
      <c r="R392" s="24">
        <f t="shared" si="149"/>
        <v>0</v>
      </c>
      <c r="S392" s="24">
        <f t="shared" si="150"/>
        <v>259.64</v>
      </c>
      <c r="T392" s="24">
        <f t="shared" si="151"/>
        <v>9.74</v>
      </c>
      <c r="U392" s="27">
        <f t="shared" si="152"/>
        <v>0</v>
      </c>
      <c r="V392" s="27">
        <f t="shared" si="153"/>
        <v>0</v>
      </c>
      <c r="W392" s="27">
        <f t="shared" si="154"/>
        <v>0</v>
      </c>
      <c r="X392" s="24">
        <f t="shared" si="155"/>
        <v>269.38</v>
      </c>
      <c r="Y392" s="24">
        <f t="shared" si="156"/>
        <v>869.795</v>
      </c>
      <c r="Z392" s="24"/>
      <c r="AD392" s="127"/>
    </row>
    <row r="393" s="9" customFormat="1" ht="20" customHeight="1" spans="1:30">
      <c r="A393" s="23">
        <f t="shared" si="157"/>
        <v>390</v>
      </c>
      <c r="B393" s="188" t="s">
        <v>140</v>
      </c>
      <c r="C393" s="100" t="s">
        <v>970</v>
      </c>
      <c r="D393" s="165" t="s">
        <v>971</v>
      </c>
      <c r="E393" s="77">
        <v>3245.4</v>
      </c>
      <c r="F393" s="77">
        <v>3245.5</v>
      </c>
      <c r="G393" s="77">
        <v>3245.4</v>
      </c>
      <c r="H393" s="78">
        <v>5228.42</v>
      </c>
      <c r="I393" s="59">
        <v>108</v>
      </c>
      <c r="J393" s="27">
        <v>0</v>
      </c>
      <c r="K393" s="34">
        <f t="shared" si="142"/>
        <v>58.4172</v>
      </c>
      <c r="L393" s="35">
        <f t="shared" si="143"/>
        <v>519.28</v>
      </c>
      <c r="M393" s="24">
        <f t="shared" si="144"/>
        <v>22.7178</v>
      </c>
      <c r="N393" s="27">
        <f t="shared" si="145"/>
        <v>418.27</v>
      </c>
      <c r="O393" s="27">
        <f t="shared" si="146"/>
        <v>54</v>
      </c>
      <c r="P393" s="27">
        <f t="shared" si="147"/>
        <v>0</v>
      </c>
      <c r="Q393" s="27">
        <f t="shared" si="148"/>
        <v>1072.685</v>
      </c>
      <c r="R393" s="24">
        <f t="shared" si="149"/>
        <v>0</v>
      </c>
      <c r="S393" s="24">
        <f t="shared" si="150"/>
        <v>259.64</v>
      </c>
      <c r="T393" s="24">
        <f t="shared" si="151"/>
        <v>9.74</v>
      </c>
      <c r="U393" s="27">
        <f t="shared" si="152"/>
        <v>104.57</v>
      </c>
      <c r="V393" s="27">
        <f t="shared" si="153"/>
        <v>54</v>
      </c>
      <c r="W393" s="27">
        <f t="shared" si="154"/>
        <v>0</v>
      </c>
      <c r="X393" s="24">
        <f t="shared" si="155"/>
        <v>427.95</v>
      </c>
      <c r="Y393" s="24">
        <f t="shared" si="156"/>
        <v>1500.635</v>
      </c>
      <c r="Z393" s="24"/>
      <c r="AD393" s="127"/>
    </row>
    <row r="394" s="9" customFormat="1" ht="20" customHeight="1" spans="1:30">
      <c r="A394" s="23">
        <f t="shared" si="157"/>
        <v>391</v>
      </c>
      <c r="B394" s="188" t="s">
        <v>143</v>
      </c>
      <c r="C394" s="100" t="s">
        <v>972</v>
      </c>
      <c r="D394" s="165" t="s">
        <v>973</v>
      </c>
      <c r="E394" s="77">
        <v>3245.4</v>
      </c>
      <c r="F394" s="77">
        <v>3245.5</v>
      </c>
      <c r="G394" s="77">
        <v>3245.4</v>
      </c>
      <c r="H394" s="78">
        <v>5228.42</v>
      </c>
      <c r="I394" s="59">
        <v>108</v>
      </c>
      <c r="J394" s="27">
        <v>0</v>
      </c>
      <c r="K394" s="34">
        <f t="shared" si="142"/>
        <v>58.4172</v>
      </c>
      <c r="L394" s="35">
        <f t="shared" si="143"/>
        <v>519.28</v>
      </c>
      <c r="M394" s="24">
        <f t="shared" si="144"/>
        <v>22.7178</v>
      </c>
      <c r="N394" s="27">
        <f t="shared" si="145"/>
        <v>418.27</v>
      </c>
      <c r="O394" s="27">
        <f t="shared" si="146"/>
        <v>54</v>
      </c>
      <c r="P394" s="27">
        <f t="shared" si="147"/>
        <v>0</v>
      </c>
      <c r="Q394" s="27">
        <f t="shared" si="148"/>
        <v>1072.685</v>
      </c>
      <c r="R394" s="24">
        <f t="shared" si="149"/>
        <v>0</v>
      </c>
      <c r="S394" s="24">
        <f t="shared" si="150"/>
        <v>259.64</v>
      </c>
      <c r="T394" s="24">
        <f t="shared" si="151"/>
        <v>9.74</v>
      </c>
      <c r="U394" s="27">
        <f t="shared" si="152"/>
        <v>104.57</v>
      </c>
      <c r="V394" s="27">
        <f t="shared" si="153"/>
        <v>54</v>
      </c>
      <c r="W394" s="27">
        <f t="shared" si="154"/>
        <v>0</v>
      </c>
      <c r="X394" s="24">
        <f t="shared" si="155"/>
        <v>427.95</v>
      </c>
      <c r="Y394" s="24">
        <f t="shared" si="156"/>
        <v>1500.635</v>
      </c>
      <c r="Z394" s="24"/>
      <c r="AD394" s="127"/>
    </row>
    <row r="395" s="9" customFormat="1" ht="20" customHeight="1" spans="1:30">
      <c r="A395" s="23">
        <f t="shared" si="157"/>
        <v>392</v>
      </c>
      <c r="B395" s="188" t="s">
        <v>143</v>
      </c>
      <c r="C395" s="100" t="s">
        <v>974</v>
      </c>
      <c r="D395" s="165" t="s">
        <v>975</v>
      </c>
      <c r="E395" s="77">
        <v>3245.4</v>
      </c>
      <c r="F395" s="77">
        <v>3245.5</v>
      </c>
      <c r="G395" s="77">
        <v>3245.4</v>
      </c>
      <c r="H395" s="78">
        <v>5228.42</v>
      </c>
      <c r="I395" s="59">
        <v>108</v>
      </c>
      <c r="J395" s="27">
        <v>0</v>
      </c>
      <c r="K395" s="34">
        <f t="shared" si="142"/>
        <v>58.4172</v>
      </c>
      <c r="L395" s="35">
        <f t="shared" si="143"/>
        <v>519.28</v>
      </c>
      <c r="M395" s="24">
        <f t="shared" si="144"/>
        <v>22.7178</v>
      </c>
      <c r="N395" s="27">
        <f t="shared" si="145"/>
        <v>418.27</v>
      </c>
      <c r="O395" s="27">
        <f t="shared" si="146"/>
        <v>54</v>
      </c>
      <c r="P395" s="27">
        <f t="shared" si="147"/>
        <v>0</v>
      </c>
      <c r="Q395" s="27">
        <f t="shared" si="148"/>
        <v>1072.685</v>
      </c>
      <c r="R395" s="24">
        <f t="shared" si="149"/>
        <v>0</v>
      </c>
      <c r="S395" s="24">
        <f t="shared" si="150"/>
        <v>259.64</v>
      </c>
      <c r="T395" s="24">
        <f t="shared" si="151"/>
        <v>9.74</v>
      </c>
      <c r="U395" s="27">
        <f t="shared" si="152"/>
        <v>104.57</v>
      </c>
      <c r="V395" s="27">
        <f t="shared" si="153"/>
        <v>54</v>
      </c>
      <c r="W395" s="27">
        <f t="shared" si="154"/>
        <v>0</v>
      </c>
      <c r="X395" s="24">
        <f t="shared" si="155"/>
        <v>427.95</v>
      </c>
      <c r="Y395" s="24">
        <f t="shared" si="156"/>
        <v>1500.635</v>
      </c>
      <c r="Z395" s="24"/>
      <c r="AD395" s="127"/>
    </row>
    <row r="396" s="9" customFormat="1" ht="20" customHeight="1" spans="1:30">
      <c r="A396" s="23">
        <f t="shared" si="157"/>
        <v>393</v>
      </c>
      <c r="B396" s="188" t="s">
        <v>140</v>
      </c>
      <c r="C396" s="100" t="s">
        <v>976</v>
      </c>
      <c r="D396" s="165" t="s">
        <v>977</v>
      </c>
      <c r="E396" s="77">
        <v>3245.4</v>
      </c>
      <c r="F396" s="77">
        <v>3245.5</v>
      </c>
      <c r="G396" s="77">
        <v>3245.4</v>
      </c>
      <c r="H396" s="78">
        <v>5228.42</v>
      </c>
      <c r="I396" s="59"/>
      <c r="J396" s="27">
        <v>0</v>
      </c>
      <c r="K396" s="34">
        <f t="shared" si="142"/>
        <v>58.4172</v>
      </c>
      <c r="L396" s="35">
        <f t="shared" si="143"/>
        <v>519.28</v>
      </c>
      <c r="M396" s="24">
        <f t="shared" si="144"/>
        <v>22.7178</v>
      </c>
      <c r="N396" s="27">
        <f t="shared" si="145"/>
        <v>418.27</v>
      </c>
      <c r="O396" s="27">
        <f t="shared" si="146"/>
        <v>0</v>
      </c>
      <c r="P396" s="27">
        <f t="shared" si="147"/>
        <v>0</v>
      </c>
      <c r="Q396" s="27">
        <f t="shared" si="148"/>
        <v>1018.685</v>
      </c>
      <c r="R396" s="24">
        <f t="shared" si="149"/>
        <v>0</v>
      </c>
      <c r="S396" s="24">
        <f t="shared" si="150"/>
        <v>259.64</v>
      </c>
      <c r="T396" s="24">
        <f t="shared" si="151"/>
        <v>9.74</v>
      </c>
      <c r="U396" s="27">
        <f t="shared" si="152"/>
        <v>104.57</v>
      </c>
      <c r="V396" s="27">
        <f t="shared" si="153"/>
        <v>0</v>
      </c>
      <c r="W396" s="27">
        <f t="shared" si="154"/>
        <v>0</v>
      </c>
      <c r="X396" s="24">
        <f t="shared" si="155"/>
        <v>373.95</v>
      </c>
      <c r="Y396" s="24">
        <f t="shared" si="156"/>
        <v>1392.635</v>
      </c>
      <c r="Z396" s="24"/>
      <c r="AD396" s="127"/>
    </row>
    <row r="397" s="9" customFormat="1" ht="20" customHeight="1" spans="1:30">
      <c r="A397" s="23">
        <f t="shared" si="157"/>
        <v>394</v>
      </c>
      <c r="B397" s="188" t="s">
        <v>143</v>
      </c>
      <c r="C397" s="100" t="s">
        <v>978</v>
      </c>
      <c r="D397" s="165" t="s">
        <v>979</v>
      </c>
      <c r="E397" s="77">
        <v>3245.4</v>
      </c>
      <c r="F397" s="77">
        <v>3245.5</v>
      </c>
      <c r="G397" s="77">
        <v>3245.4</v>
      </c>
      <c r="H397" s="78">
        <v>5228.42</v>
      </c>
      <c r="I397" s="59">
        <v>108</v>
      </c>
      <c r="J397" s="27">
        <v>0</v>
      </c>
      <c r="K397" s="34">
        <f t="shared" si="142"/>
        <v>58.4172</v>
      </c>
      <c r="L397" s="35">
        <f t="shared" si="143"/>
        <v>519.28</v>
      </c>
      <c r="M397" s="24">
        <f t="shared" si="144"/>
        <v>22.7178</v>
      </c>
      <c r="N397" s="27">
        <f t="shared" si="145"/>
        <v>418.27</v>
      </c>
      <c r="O397" s="27">
        <f t="shared" si="146"/>
        <v>54</v>
      </c>
      <c r="P397" s="27">
        <f t="shared" si="147"/>
        <v>0</v>
      </c>
      <c r="Q397" s="27">
        <f t="shared" si="148"/>
        <v>1072.685</v>
      </c>
      <c r="R397" s="24">
        <f t="shared" si="149"/>
        <v>0</v>
      </c>
      <c r="S397" s="24">
        <f t="shared" si="150"/>
        <v>259.64</v>
      </c>
      <c r="T397" s="24">
        <f t="shared" si="151"/>
        <v>9.74</v>
      </c>
      <c r="U397" s="27">
        <f t="shared" si="152"/>
        <v>104.57</v>
      </c>
      <c r="V397" s="27">
        <f t="shared" si="153"/>
        <v>54</v>
      </c>
      <c r="W397" s="27">
        <f t="shared" si="154"/>
        <v>0</v>
      </c>
      <c r="X397" s="24">
        <f t="shared" si="155"/>
        <v>427.95</v>
      </c>
      <c r="Y397" s="24">
        <f t="shared" si="156"/>
        <v>1500.635</v>
      </c>
      <c r="Z397" s="24"/>
      <c r="AD397" s="127"/>
    </row>
    <row r="398" s="9" customFormat="1" ht="20" customHeight="1" spans="1:30">
      <c r="A398" s="23">
        <f t="shared" si="157"/>
        <v>395</v>
      </c>
      <c r="B398" s="188" t="s">
        <v>143</v>
      </c>
      <c r="C398" s="100" t="s">
        <v>980</v>
      </c>
      <c r="D398" s="165" t="s">
        <v>981</v>
      </c>
      <c r="E398" s="77">
        <v>3245.4</v>
      </c>
      <c r="F398" s="77">
        <v>3245.5</v>
      </c>
      <c r="G398" s="77">
        <v>3245.4</v>
      </c>
      <c r="H398" s="78">
        <v>5228.42</v>
      </c>
      <c r="I398" s="59">
        <v>108</v>
      </c>
      <c r="J398" s="27">
        <v>0</v>
      </c>
      <c r="K398" s="34">
        <f t="shared" si="142"/>
        <v>58.4172</v>
      </c>
      <c r="L398" s="35">
        <f t="shared" si="143"/>
        <v>519.28</v>
      </c>
      <c r="M398" s="24">
        <f t="shared" si="144"/>
        <v>22.7178</v>
      </c>
      <c r="N398" s="27">
        <f t="shared" si="145"/>
        <v>418.27</v>
      </c>
      <c r="O398" s="27">
        <f t="shared" si="146"/>
        <v>54</v>
      </c>
      <c r="P398" s="27">
        <f t="shared" si="147"/>
        <v>0</v>
      </c>
      <c r="Q398" s="27">
        <f t="shared" si="148"/>
        <v>1072.685</v>
      </c>
      <c r="R398" s="24">
        <f t="shared" si="149"/>
        <v>0</v>
      </c>
      <c r="S398" s="24">
        <f t="shared" si="150"/>
        <v>259.64</v>
      </c>
      <c r="T398" s="24">
        <f t="shared" si="151"/>
        <v>9.74</v>
      </c>
      <c r="U398" s="27">
        <f t="shared" si="152"/>
        <v>104.57</v>
      </c>
      <c r="V398" s="27">
        <f t="shared" si="153"/>
        <v>54</v>
      </c>
      <c r="W398" s="27">
        <f t="shared" si="154"/>
        <v>0</v>
      </c>
      <c r="X398" s="24">
        <f t="shared" si="155"/>
        <v>427.95</v>
      </c>
      <c r="Y398" s="24">
        <f t="shared" si="156"/>
        <v>1500.635</v>
      </c>
      <c r="Z398" s="24"/>
      <c r="AD398" s="127"/>
    </row>
    <row r="399" s="9" customFormat="1" ht="20" customHeight="1" spans="1:30">
      <c r="A399" s="23">
        <f t="shared" si="157"/>
        <v>396</v>
      </c>
      <c r="B399" s="188" t="s">
        <v>143</v>
      </c>
      <c r="C399" s="92" t="s">
        <v>982</v>
      </c>
      <c r="D399" s="189" t="s">
        <v>983</v>
      </c>
      <c r="E399" s="77">
        <v>3245.4</v>
      </c>
      <c r="F399" s="77">
        <v>3245.5</v>
      </c>
      <c r="G399" s="77">
        <v>3245.4</v>
      </c>
      <c r="H399" s="78">
        <v>5228.42</v>
      </c>
      <c r="I399" s="59">
        <v>108</v>
      </c>
      <c r="J399" s="27">
        <v>0</v>
      </c>
      <c r="K399" s="34">
        <f t="shared" si="142"/>
        <v>58.4172</v>
      </c>
      <c r="L399" s="35">
        <f t="shared" si="143"/>
        <v>519.28</v>
      </c>
      <c r="M399" s="24">
        <f t="shared" si="144"/>
        <v>22.7178</v>
      </c>
      <c r="N399" s="27">
        <f t="shared" si="145"/>
        <v>418.27</v>
      </c>
      <c r="O399" s="27">
        <f t="shared" si="146"/>
        <v>54</v>
      </c>
      <c r="P399" s="27">
        <f t="shared" si="147"/>
        <v>0</v>
      </c>
      <c r="Q399" s="27">
        <f t="shared" si="148"/>
        <v>1072.685</v>
      </c>
      <c r="R399" s="24">
        <f t="shared" si="149"/>
        <v>0</v>
      </c>
      <c r="S399" s="24">
        <f t="shared" si="150"/>
        <v>259.64</v>
      </c>
      <c r="T399" s="24">
        <f t="shared" si="151"/>
        <v>9.74</v>
      </c>
      <c r="U399" s="27">
        <f t="shared" si="152"/>
        <v>104.57</v>
      </c>
      <c r="V399" s="27">
        <f t="shared" si="153"/>
        <v>54</v>
      </c>
      <c r="W399" s="27">
        <f t="shared" si="154"/>
        <v>0</v>
      </c>
      <c r="X399" s="24">
        <f t="shared" si="155"/>
        <v>427.95</v>
      </c>
      <c r="Y399" s="24">
        <f t="shared" si="156"/>
        <v>1500.635</v>
      </c>
      <c r="Z399" s="24"/>
      <c r="AD399" s="127"/>
    </row>
    <row r="400" s="9" customFormat="1" ht="20" customHeight="1" spans="1:30">
      <c r="A400" s="23">
        <f t="shared" si="157"/>
        <v>397</v>
      </c>
      <c r="B400" s="188" t="s">
        <v>143</v>
      </c>
      <c r="C400" s="92" t="s">
        <v>984</v>
      </c>
      <c r="D400" s="189" t="s">
        <v>985</v>
      </c>
      <c r="E400" s="77">
        <v>3245.4</v>
      </c>
      <c r="F400" s="77">
        <v>3245.5</v>
      </c>
      <c r="G400" s="77">
        <v>3245.4</v>
      </c>
      <c r="H400" s="78">
        <v>5228.42</v>
      </c>
      <c r="I400" s="59">
        <v>108</v>
      </c>
      <c r="J400" s="27">
        <v>0</v>
      </c>
      <c r="K400" s="34">
        <f t="shared" si="142"/>
        <v>58.4172</v>
      </c>
      <c r="L400" s="35">
        <f t="shared" si="143"/>
        <v>519.28</v>
      </c>
      <c r="M400" s="24">
        <f t="shared" si="144"/>
        <v>22.7178</v>
      </c>
      <c r="N400" s="27">
        <f t="shared" si="145"/>
        <v>418.27</v>
      </c>
      <c r="O400" s="27">
        <f t="shared" si="146"/>
        <v>54</v>
      </c>
      <c r="P400" s="27">
        <f t="shared" si="147"/>
        <v>0</v>
      </c>
      <c r="Q400" s="27">
        <f t="shared" si="148"/>
        <v>1072.685</v>
      </c>
      <c r="R400" s="24">
        <f t="shared" si="149"/>
        <v>0</v>
      </c>
      <c r="S400" s="24">
        <f t="shared" si="150"/>
        <v>259.64</v>
      </c>
      <c r="T400" s="24">
        <f t="shared" si="151"/>
        <v>9.74</v>
      </c>
      <c r="U400" s="27">
        <f t="shared" si="152"/>
        <v>104.57</v>
      </c>
      <c r="V400" s="27">
        <f t="shared" si="153"/>
        <v>54</v>
      </c>
      <c r="W400" s="27">
        <f t="shared" si="154"/>
        <v>0</v>
      </c>
      <c r="X400" s="24">
        <f t="shared" si="155"/>
        <v>427.95</v>
      </c>
      <c r="Y400" s="24">
        <f t="shared" si="156"/>
        <v>1500.635</v>
      </c>
      <c r="Z400" s="24"/>
      <c r="AD400" s="127"/>
    </row>
    <row r="401" s="9" customFormat="1" ht="20" customHeight="1" spans="1:30">
      <c r="A401" s="23">
        <f t="shared" si="157"/>
        <v>398</v>
      </c>
      <c r="B401" s="188" t="s">
        <v>71</v>
      </c>
      <c r="C401" s="92" t="s">
        <v>986</v>
      </c>
      <c r="D401" s="189" t="s">
        <v>987</v>
      </c>
      <c r="E401" s="77">
        <v>3245.4</v>
      </c>
      <c r="F401" s="77">
        <v>3245.5</v>
      </c>
      <c r="G401" s="77">
        <v>3245.4</v>
      </c>
      <c r="H401" s="78">
        <v>5228.42</v>
      </c>
      <c r="I401" s="59">
        <v>108</v>
      </c>
      <c r="J401" s="27">
        <v>0</v>
      </c>
      <c r="K401" s="34">
        <f t="shared" si="142"/>
        <v>58.4172</v>
      </c>
      <c r="L401" s="35">
        <f t="shared" si="143"/>
        <v>519.28</v>
      </c>
      <c r="M401" s="24">
        <f t="shared" si="144"/>
        <v>22.7178</v>
      </c>
      <c r="N401" s="27">
        <f t="shared" si="145"/>
        <v>418.27</v>
      </c>
      <c r="O401" s="27">
        <f t="shared" si="146"/>
        <v>54</v>
      </c>
      <c r="P401" s="27">
        <f t="shared" si="147"/>
        <v>0</v>
      </c>
      <c r="Q401" s="27">
        <f t="shared" si="148"/>
        <v>1072.685</v>
      </c>
      <c r="R401" s="24">
        <f t="shared" si="149"/>
        <v>0</v>
      </c>
      <c r="S401" s="24">
        <f t="shared" si="150"/>
        <v>259.64</v>
      </c>
      <c r="T401" s="24">
        <f t="shared" si="151"/>
        <v>9.74</v>
      </c>
      <c r="U401" s="27">
        <f t="shared" si="152"/>
        <v>104.57</v>
      </c>
      <c r="V401" s="27">
        <f t="shared" si="153"/>
        <v>54</v>
      </c>
      <c r="W401" s="27">
        <f t="shared" si="154"/>
        <v>0</v>
      </c>
      <c r="X401" s="24">
        <f t="shared" si="155"/>
        <v>427.95</v>
      </c>
      <c r="Y401" s="24">
        <f t="shared" si="156"/>
        <v>1500.635</v>
      </c>
      <c r="Z401" s="24"/>
      <c r="AD401" s="127"/>
    </row>
    <row r="402" s="9" customFormat="1" ht="20" customHeight="1" spans="1:30">
      <c r="A402" s="23">
        <f t="shared" si="157"/>
        <v>399</v>
      </c>
      <c r="B402" s="188" t="s">
        <v>71</v>
      </c>
      <c r="C402" s="92" t="s">
        <v>988</v>
      </c>
      <c r="D402" s="279" t="s">
        <v>989</v>
      </c>
      <c r="E402" s="77">
        <v>3245.4</v>
      </c>
      <c r="F402" s="77">
        <v>3245.5</v>
      </c>
      <c r="G402" s="77">
        <v>3245.4</v>
      </c>
      <c r="H402" s="78">
        <v>5228.42</v>
      </c>
      <c r="I402" s="59"/>
      <c r="J402" s="27">
        <v>0</v>
      </c>
      <c r="K402" s="34">
        <f t="shared" si="142"/>
        <v>58.4172</v>
      </c>
      <c r="L402" s="35">
        <f t="shared" si="143"/>
        <v>519.28</v>
      </c>
      <c r="M402" s="24">
        <f t="shared" si="144"/>
        <v>22.7178</v>
      </c>
      <c r="N402" s="27">
        <f t="shared" si="145"/>
        <v>418.27</v>
      </c>
      <c r="O402" s="27">
        <f t="shared" si="146"/>
        <v>0</v>
      </c>
      <c r="P402" s="27">
        <f t="shared" si="147"/>
        <v>0</v>
      </c>
      <c r="Q402" s="27">
        <f t="shared" si="148"/>
        <v>1018.685</v>
      </c>
      <c r="R402" s="24">
        <f t="shared" si="149"/>
        <v>0</v>
      </c>
      <c r="S402" s="24">
        <f t="shared" si="150"/>
        <v>259.64</v>
      </c>
      <c r="T402" s="24">
        <f t="shared" si="151"/>
        <v>9.74</v>
      </c>
      <c r="U402" s="27">
        <f t="shared" si="152"/>
        <v>104.57</v>
      </c>
      <c r="V402" s="27">
        <f t="shared" si="153"/>
        <v>0</v>
      </c>
      <c r="W402" s="27">
        <f t="shared" si="154"/>
        <v>0</v>
      </c>
      <c r="X402" s="24">
        <f t="shared" si="155"/>
        <v>373.95</v>
      </c>
      <c r="Y402" s="24">
        <f t="shared" si="156"/>
        <v>1392.635</v>
      </c>
      <c r="Z402" s="24"/>
      <c r="AD402" s="127"/>
    </row>
    <row r="403" s="9" customFormat="1" ht="20" customHeight="1" spans="1:30">
      <c r="A403" s="23">
        <f t="shared" si="157"/>
        <v>400</v>
      </c>
      <c r="B403" s="188" t="s">
        <v>886</v>
      </c>
      <c r="C403" s="92" t="s">
        <v>990</v>
      </c>
      <c r="D403" s="189" t="s">
        <v>991</v>
      </c>
      <c r="E403" s="77">
        <v>3245.4</v>
      </c>
      <c r="F403" s="77">
        <v>3245.5</v>
      </c>
      <c r="G403" s="77">
        <v>3245.4</v>
      </c>
      <c r="H403" s="78">
        <v>5228.42</v>
      </c>
      <c r="I403" s="59">
        <v>108</v>
      </c>
      <c r="J403" s="27">
        <v>0</v>
      </c>
      <c r="K403" s="34">
        <f t="shared" si="142"/>
        <v>58.4172</v>
      </c>
      <c r="L403" s="35">
        <f t="shared" si="143"/>
        <v>519.28</v>
      </c>
      <c r="M403" s="24">
        <f t="shared" si="144"/>
        <v>22.7178</v>
      </c>
      <c r="N403" s="27">
        <f t="shared" si="145"/>
        <v>418.27</v>
      </c>
      <c r="O403" s="27">
        <f t="shared" si="146"/>
        <v>54</v>
      </c>
      <c r="P403" s="27">
        <f t="shared" si="147"/>
        <v>0</v>
      </c>
      <c r="Q403" s="27">
        <f t="shared" si="148"/>
        <v>1072.685</v>
      </c>
      <c r="R403" s="24">
        <f t="shared" si="149"/>
        <v>0</v>
      </c>
      <c r="S403" s="24">
        <f t="shared" si="150"/>
        <v>259.64</v>
      </c>
      <c r="T403" s="24">
        <f t="shared" si="151"/>
        <v>9.74</v>
      </c>
      <c r="U403" s="27">
        <f t="shared" si="152"/>
        <v>104.57</v>
      </c>
      <c r="V403" s="27">
        <f t="shared" si="153"/>
        <v>54</v>
      </c>
      <c r="W403" s="27">
        <f t="shared" si="154"/>
        <v>0</v>
      </c>
      <c r="X403" s="24">
        <f t="shared" si="155"/>
        <v>427.95</v>
      </c>
      <c r="Y403" s="24">
        <f t="shared" si="156"/>
        <v>1500.635</v>
      </c>
      <c r="Z403" s="24"/>
      <c r="AD403" s="127"/>
    </row>
    <row r="404" s="12" customFormat="1" ht="22" customHeight="1" spans="1:34">
      <c r="A404" s="23" t="s">
        <v>63</v>
      </c>
      <c r="B404" s="39"/>
      <c r="C404" s="138">
        <f>A403</f>
        <v>400</v>
      </c>
      <c r="D404" s="139"/>
      <c r="E404" s="103">
        <f>SUM(E4:E403)</f>
        <v>1308600.09</v>
      </c>
      <c r="F404" s="103">
        <f>SUM(F4:F403)</f>
        <v>1276153.59</v>
      </c>
      <c r="G404" s="103">
        <f t="shared" ref="F404:Y404" si="158">SUM(G4:G403)</f>
        <v>1276146.09</v>
      </c>
      <c r="H404" s="103">
        <f t="shared" si="158"/>
        <v>2023398.53999999</v>
      </c>
      <c r="I404" s="103">
        <f t="shared" si="158"/>
        <v>3132</v>
      </c>
      <c r="J404" s="103">
        <f t="shared" si="158"/>
        <v>823706</v>
      </c>
      <c r="K404" s="103">
        <f t="shared" si="158"/>
        <v>23554.80162</v>
      </c>
      <c r="L404" s="103">
        <f t="shared" si="158"/>
        <v>204184.574399999</v>
      </c>
      <c r="M404" s="217">
        <v>8933.03</v>
      </c>
      <c r="N404" s="103">
        <f t="shared" si="158"/>
        <v>161870.49</v>
      </c>
      <c r="O404" s="103">
        <f t="shared" si="158"/>
        <v>1566</v>
      </c>
      <c r="P404" s="103">
        <f t="shared" si="158"/>
        <v>41185.3</v>
      </c>
      <c r="Q404" s="103">
        <f t="shared" si="158"/>
        <v>441294.188649999</v>
      </c>
      <c r="R404" s="103">
        <f t="shared" si="158"/>
        <v>0</v>
      </c>
      <c r="S404" s="103">
        <f t="shared" si="158"/>
        <v>102091.7</v>
      </c>
      <c r="T404" s="103">
        <f t="shared" si="158"/>
        <v>3829.84999999996</v>
      </c>
      <c r="U404" s="103">
        <f t="shared" si="158"/>
        <v>40468.5899999999</v>
      </c>
      <c r="V404" s="103">
        <f t="shared" si="158"/>
        <v>1566</v>
      </c>
      <c r="W404" s="103">
        <f t="shared" si="158"/>
        <v>41185.3</v>
      </c>
      <c r="X404" s="103">
        <f t="shared" si="158"/>
        <v>189141.440000001</v>
      </c>
      <c r="Y404" s="103">
        <f t="shared" si="158"/>
        <v>630435.62865</v>
      </c>
      <c r="Z404" s="37"/>
      <c r="AA404" s="9"/>
      <c r="AB404" s="9"/>
      <c r="AD404" s="127"/>
      <c r="AE404" s="9"/>
      <c r="AF404" s="9"/>
      <c r="AG404" s="9"/>
      <c r="AH404" s="9"/>
    </row>
    <row r="405" spans="1:30">
      <c r="A405" s="104"/>
      <c r="B405" s="104"/>
      <c r="E405" s="104"/>
      <c r="AD405" s="127"/>
    </row>
    <row r="406" spans="1:30">
      <c r="A406" s="105" t="s">
        <v>850</v>
      </c>
      <c r="B406" s="105"/>
      <c r="C406" s="106" t="s">
        <v>851</v>
      </c>
      <c r="D406" s="106"/>
      <c r="E406" s="105" t="s">
        <v>852</v>
      </c>
      <c r="AD406" s="128"/>
    </row>
    <row r="407" ht="16" customHeight="1" spans="1:29">
      <c r="A407" s="105" t="s">
        <v>853</v>
      </c>
      <c r="B407" s="105"/>
      <c r="C407" s="107">
        <f>K404</f>
        <v>23554.80162</v>
      </c>
      <c r="D407" s="108"/>
      <c r="E407" s="109">
        <f>COUNTIFS(E4:E403,"&lt;&gt;",E4:E403,"&lt;&gt;0")</f>
        <v>400</v>
      </c>
      <c r="Z407" s="9"/>
      <c r="AC407" s="127"/>
    </row>
    <row r="408" ht="16" customHeight="1" spans="1:30">
      <c r="A408" s="105" t="s">
        <v>854</v>
      </c>
      <c r="B408" s="105"/>
      <c r="C408" s="107">
        <f>L404+S404</f>
        <v>306276.274399999</v>
      </c>
      <c r="D408" s="108"/>
      <c r="E408" s="109">
        <f>COUNTIFS(F4:F403,"&lt;&gt;",F4:F403,"&lt;&gt;0")</f>
        <v>390</v>
      </c>
      <c r="AD408" s="127"/>
    </row>
    <row r="409" ht="16" customHeight="1" spans="1:5">
      <c r="A409" s="105" t="s">
        <v>855</v>
      </c>
      <c r="B409" s="105"/>
      <c r="C409" s="107">
        <f>M404+T404</f>
        <v>12762.88</v>
      </c>
      <c r="D409" s="108"/>
      <c r="E409" s="109">
        <f>COUNTIFS(G4:G403,"&lt;&gt;",G4:G403,"&lt;&gt;0")</f>
        <v>390</v>
      </c>
    </row>
    <row r="410" ht="16" customHeight="1" spans="1:26">
      <c r="A410" s="111" t="s">
        <v>856</v>
      </c>
      <c r="B410" s="111"/>
      <c r="C410" s="107">
        <f>N404+U404</f>
        <v>202339.08</v>
      </c>
      <c r="D410" s="108"/>
      <c r="E410" s="109">
        <f>COUNTIFS(H4:H403,"&lt;&gt;",H4:H403,"&lt;&gt;0")</f>
        <v>387</v>
      </c>
      <c r="Z410" s="9"/>
    </row>
    <row r="411" ht="16" customHeight="1" spans="1:5">
      <c r="A411" s="111" t="s">
        <v>857</v>
      </c>
      <c r="B411" s="111"/>
      <c r="C411" s="107">
        <f>O404+V404</f>
        <v>3132</v>
      </c>
      <c r="D411" s="108"/>
      <c r="E411" s="109">
        <f>COUNTIFS(I4:I403,"&lt;&gt;",I4:I403,"&lt;&gt;0")</f>
        <v>29</v>
      </c>
    </row>
    <row r="412" ht="16" customHeight="1" spans="1:5">
      <c r="A412" s="111" t="s">
        <v>858</v>
      </c>
      <c r="B412" s="111"/>
      <c r="C412" s="112">
        <f>P404+W404</f>
        <v>82370.6</v>
      </c>
      <c r="D412" s="113"/>
      <c r="E412" s="109">
        <f>COUNTIFS(J4:J403,"&lt;&gt;",J4:J403,"&lt;&gt;0")</f>
        <v>327</v>
      </c>
    </row>
    <row r="413" ht="16" customHeight="1" spans="1:5">
      <c r="A413" s="111" t="s">
        <v>859</v>
      </c>
      <c r="B413" s="111"/>
      <c r="C413" s="112">
        <f>SUM(C407:D412)</f>
        <v>630435.636019999</v>
      </c>
      <c r="D413" s="108"/>
      <c r="E413" s="114"/>
    </row>
    <row r="414" spans="1:26">
      <c r="A414" s="115" t="s">
        <v>860</v>
      </c>
      <c r="B414" s="116"/>
      <c r="C414" s="117"/>
      <c r="D414" s="118"/>
      <c r="E414" s="115"/>
      <c r="F414" s="115"/>
      <c r="G414" s="115"/>
      <c r="H414" s="115"/>
      <c r="I414" s="115"/>
      <c r="J414" s="115"/>
      <c r="K414" s="115"/>
      <c r="L414" s="123"/>
      <c r="M414" s="115"/>
      <c r="N414" s="115"/>
      <c r="O414" s="115"/>
      <c r="P414" s="115"/>
      <c r="Q414" s="115"/>
      <c r="R414" s="115"/>
      <c r="S414" s="115"/>
      <c r="T414" s="115"/>
      <c r="V414" s="9"/>
      <c r="W414" s="9"/>
      <c r="X414" s="9"/>
      <c r="Y414" s="9"/>
      <c r="Z414" s="9"/>
    </row>
    <row r="415" spans="1:26">
      <c r="A415" s="115"/>
      <c r="B415" s="116"/>
      <c r="C415" s="117"/>
      <c r="D415" s="118"/>
      <c r="E415" s="115"/>
      <c r="F415" s="115"/>
      <c r="G415" s="115"/>
      <c r="H415" s="115"/>
      <c r="I415" s="115"/>
      <c r="J415" s="115"/>
      <c r="K415" s="115"/>
      <c r="L415" s="123"/>
      <c r="M415" s="115"/>
      <c r="N415" s="115"/>
      <c r="O415" s="115"/>
      <c r="P415" s="115"/>
      <c r="Q415" s="115"/>
      <c r="R415" s="115"/>
      <c r="S415" s="115"/>
      <c r="T415" s="115"/>
      <c r="V415" s="9"/>
      <c r="W415" s="9"/>
      <c r="X415" s="9"/>
      <c r="Y415" s="9"/>
      <c r="Z415" s="9"/>
    </row>
    <row r="416" spans="1:26">
      <c r="A416" s="115"/>
      <c r="B416" s="116"/>
      <c r="C416" s="117"/>
      <c r="D416" s="118"/>
      <c r="E416" s="115"/>
      <c r="F416" s="115"/>
      <c r="G416" s="115"/>
      <c r="H416" s="115"/>
      <c r="I416" s="115"/>
      <c r="J416" s="115"/>
      <c r="K416" s="115"/>
      <c r="L416" s="123"/>
      <c r="M416" s="115"/>
      <c r="N416" s="115"/>
      <c r="O416" s="115"/>
      <c r="P416" s="115"/>
      <c r="Q416" s="115"/>
      <c r="R416" s="115"/>
      <c r="S416" s="115"/>
      <c r="T416" s="115"/>
      <c r="V416" s="9"/>
      <c r="W416" s="9"/>
      <c r="X416" s="9"/>
      <c r="Y416" s="9"/>
      <c r="Z416" s="9"/>
    </row>
    <row r="417" spans="1:26">
      <c r="A417" s="115"/>
      <c r="B417" s="116"/>
      <c r="C417" s="117"/>
      <c r="D417" s="118"/>
      <c r="E417" s="115"/>
      <c r="F417" s="115"/>
      <c r="G417" s="115"/>
      <c r="H417" s="115"/>
      <c r="I417" s="115"/>
      <c r="J417" s="115"/>
      <c r="K417" s="115"/>
      <c r="L417" s="123"/>
      <c r="M417" s="115"/>
      <c r="N417" s="115"/>
      <c r="O417" s="115"/>
      <c r="P417" s="115"/>
      <c r="Q417" s="115"/>
      <c r="R417" s="115"/>
      <c r="S417" s="115"/>
      <c r="T417" s="115"/>
      <c r="V417" s="9"/>
      <c r="W417" s="9"/>
      <c r="X417" s="9"/>
      <c r="Y417" s="9"/>
      <c r="Z417" s="9"/>
    </row>
    <row r="418" spans="1:26">
      <c r="A418" s="115"/>
      <c r="B418" s="116"/>
      <c r="C418" s="117"/>
      <c r="D418" s="118"/>
      <c r="E418" s="115"/>
      <c r="F418" s="115"/>
      <c r="G418" s="115"/>
      <c r="H418" s="115"/>
      <c r="I418" s="115"/>
      <c r="J418" s="115"/>
      <c r="K418" s="115"/>
      <c r="L418" s="123"/>
      <c r="M418" s="115"/>
      <c r="N418" s="115"/>
      <c r="O418" s="115"/>
      <c r="P418" s="115"/>
      <c r="Q418" s="115"/>
      <c r="R418" s="115"/>
      <c r="S418" s="115"/>
      <c r="T418" s="115"/>
      <c r="V418" s="9"/>
      <c r="W418" s="9"/>
      <c r="X418" s="9"/>
      <c r="Y418" s="9"/>
      <c r="Z418" s="9"/>
    </row>
    <row r="419" spans="1:26">
      <c r="A419" s="115"/>
      <c r="B419" s="116"/>
      <c r="C419" s="117"/>
      <c r="D419" s="118"/>
      <c r="E419" s="115"/>
      <c r="F419" s="115"/>
      <c r="G419" s="115"/>
      <c r="H419" s="115"/>
      <c r="I419" s="115"/>
      <c r="J419" s="115"/>
      <c r="K419" s="115"/>
      <c r="L419" s="123"/>
      <c r="M419" s="115"/>
      <c r="N419" s="115"/>
      <c r="O419" s="115"/>
      <c r="P419" s="115"/>
      <c r="Q419" s="115"/>
      <c r="R419" s="115"/>
      <c r="S419" s="115"/>
      <c r="T419" s="115"/>
      <c r="V419" s="9"/>
      <c r="W419" s="9"/>
      <c r="X419" s="9"/>
      <c r="Y419" s="9"/>
      <c r="Z419" s="9"/>
    </row>
    <row r="420" spans="1:26">
      <c r="A420" s="115"/>
      <c r="B420" s="116"/>
      <c r="C420" s="117"/>
      <c r="D420" s="118"/>
      <c r="E420" s="115"/>
      <c r="F420" s="115"/>
      <c r="G420" s="115"/>
      <c r="H420" s="115"/>
      <c r="I420" s="115"/>
      <c r="J420" s="115"/>
      <c r="K420" s="115"/>
      <c r="L420" s="123"/>
      <c r="M420" s="115"/>
      <c r="N420" s="115"/>
      <c r="O420" s="115"/>
      <c r="P420" s="115"/>
      <c r="Q420" s="115"/>
      <c r="R420" s="115"/>
      <c r="S420" s="115"/>
      <c r="T420" s="115"/>
      <c r="V420" s="9"/>
      <c r="W420" s="9"/>
      <c r="X420" s="9"/>
      <c r="Y420" s="9"/>
      <c r="Z420" s="9"/>
    </row>
    <row r="421" spans="1:26">
      <c r="A421" s="115"/>
      <c r="B421" s="116"/>
      <c r="C421" s="117"/>
      <c r="D421" s="118"/>
      <c r="E421" s="115"/>
      <c r="F421" s="115"/>
      <c r="G421" s="115"/>
      <c r="H421" s="115"/>
      <c r="I421" s="115"/>
      <c r="J421" s="115"/>
      <c r="K421" s="115"/>
      <c r="L421" s="123"/>
      <c r="M421" s="115"/>
      <c r="N421" s="115"/>
      <c r="O421" s="115"/>
      <c r="P421" s="115"/>
      <c r="Q421" s="115"/>
      <c r="R421" s="115"/>
      <c r="S421" s="115"/>
      <c r="T421" s="115"/>
      <c r="V421" s="9"/>
      <c r="W421" s="9"/>
      <c r="X421" s="9"/>
      <c r="Y421" s="9"/>
      <c r="Z421" s="9"/>
    </row>
    <row r="422" spans="1:25">
      <c r="A422" s="119" t="s">
        <v>861</v>
      </c>
      <c r="B422" s="119"/>
      <c r="C422" s="120"/>
      <c r="D422" s="118"/>
      <c r="E422" s="115"/>
      <c r="F422" s="115"/>
      <c r="G422" s="115"/>
      <c r="H422" s="115"/>
      <c r="I422" s="115"/>
      <c r="J422" s="115"/>
      <c r="K422" s="115"/>
      <c r="L422" s="123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</row>
    <row r="423" spans="1:3">
      <c r="A423" s="119"/>
      <c r="B423" s="119"/>
      <c r="C423" s="120"/>
    </row>
    <row r="424" s="9" customFormat="1" ht="20" customHeight="1" spans="1:30">
      <c r="A424" s="23">
        <f t="shared" ref="A424:A436" si="159">ROW()-3</f>
        <v>421</v>
      </c>
      <c r="B424" s="39" t="s">
        <v>143</v>
      </c>
      <c r="C424" s="92" t="s">
        <v>887</v>
      </c>
      <c r="D424" s="277" t="s">
        <v>888</v>
      </c>
      <c r="E424" s="77">
        <v>3245.4</v>
      </c>
      <c r="F424" s="77">
        <v>0</v>
      </c>
      <c r="G424" s="77">
        <v>0</v>
      </c>
      <c r="H424" s="59">
        <v>0</v>
      </c>
      <c r="I424" s="59">
        <v>0</v>
      </c>
      <c r="J424" s="27">
        <v>0</v>
      </c>
      <c r="K424" s="34">
        <f t="shared" ref="K424:K436" si="160">E424*0.018</f>
        <v>58.4172</v>
      </c>
      <c r="L424" s="35">
        <f t="shared" ref="L424:L436" si="161">F424*0.16</f>
        <v>0</v>
      </c>
      <c r="M424" s="24">
        <f t="shared" ref="M424:M436" si="162">G424*0.007</f>
        <v>0</v>
      </c>
      <c r="N424" s="27">
        <f t="shared" ref="N424:N436" si="163">ROUND(H424*0.08,2)</f>
        <v>0</v>
      </c>
      <c r="O424" s="27">
        <f t="shared" ref="O424:O436" si="164">I424*50%</f>
        <v>0</v>
      </c>
      <c r="P424" s="27">
        <f t="shared" ref="P424:P436" si="165">J424*5%</f>
        <v>0</v>
      </c>
      <c r="Q424" s="27">
        <f t="shared" ref="Q424:Q430" si="166">SUM(K424:O424)</f>
        <v>58.4172</v>
      </c>
      <c r="R424" s="24">
        <f t="shared" ref="R424:R436" si="167">E424*0</f>
        <v>0</v>
      </c>
      <c r="S424" s="24">
        <f t="shared" ref="S424:S436" si="168">ROUND(F424*0.08,2)</f>
        <v>0</v>
      </c>
      <c r="T424" s="24">
        <f t="shared" ref="T424:T436" si="169">ROUND(G424*0.003,2)</f>
        <v>0</v>
      </c>
      <c r="U424" s="27">
        <f t="shared" ref="U424:U436" si="170">ROUND(H424*0.02,2)</f>
        <v>0</v>
      </c>
      <c r="V424" s="27">
        <f t="shared" ref="V424:V436" si="171">I424*50%</f>
        <v>0</v>
      </c>
      <c r="W424" s="27">
        <f t="shared" ref="W424:W436" si="172">J424*5%</f>
        <v>0</v>
      </c>
      <c r="X424" s="24">
        <f t="shared" ref="X424:X430" si="173">SUM(R424:V424)</f>
        <v>0</v>
      </c>
      <c r="Y424" s="24">
        <f t="shared" ref="Y424:Y436" si="174">Q424+X424</f>
        <v>58.4172</v>
      </c>
      <c r="Z424" s="24"/>
      <c r="AD424" s="127"/>
    </row>
    <row r="425" ht="20" customHeight="1" spans="1:30">
      <c r="A425" s="23">
        <f t="shared" si="159"/>
        <v>422</v>
      </c>
      <c r="B425" s="39" t="s">
        <v>657</v>
      </c>
      <c r="C425" s="72" t="s">
        <v>789</v>
      </c>
      <c r="D425" s="275" t="s">
        <v>790</v>
      </c>
      <c r="E425" s="24">
        <v>3245.4</v>
      </c>
      <c r="F425" s="24">
        <v>0</v>
      </c>
      <c r="G425" s="24">
        <v>0</v>
      </c>
      <c r="H425" s="27">
        <v>0</v>
      </c>
      <c r="I425" s="27"/>
      <c r="J425" s="27">
        <v>0</v>
      </c>
      <c r="K425" s="34">
        <f t="shared" si="160"/>
        <v>58.4172</v>
      </c>
      <c r="L425" s="35">
        <f t="shared" si="161"/>
        <v>0</v>
      </c>
      <c r="M425" s="24">
        <f t="shared" si="162"/>
        <v>0</v>
      </c>
      <c r="N425" s="27">
        <f t="shared" si="163"/>
        <v>0</v>
      </c>
      <c r="O425" s="27">
        <f t="shared" si="164"/>
        <v>0</v>
      </c>
      <c r="P425" s="27">
        <f t="shared" si="165"/>
        <v>0</v>
      </c>
      <c r="Q425" s="27">
        <f t="shared" si="166"/>
        <v>58.4172</v>
      </c>
      <c r="R425" s="24">
        <f t="shared" si="167"/>
        <v>0</v>
      </c>
      <c r="S425" s="24">
        <f t="shared" si="168"/>
        <v>0</v>
      </c>
      <c r="T425" s="24">
        <f t="shared" si="169"/>
        <v>0</v>
      </c>
      <c r="U425" s="27">
        <f t="shared" si="170"/>
        <v>0</v>
      </c>
      <c r="V425" s="27">
        <f t="shared" si="171"/>
        <v>0</v>
      </c>
      <c r="W425" s="27">
        <f t="shared" si="172"/>
        <v>0</v>
      </c>
      <c r="X425" s="24">
        <f t="shared" si="173"/>
        <v>0</v>
      </c>
      <c r="Y425" s="24">
        <f t="shared" si="174"/>
        <v>58.4172</v>
      </c>
      <c r="Z425" s="24"/>
      <c r="AD425" s="127"/>
    </row>
    <row r="426" s="11" customFormat="1" ht="20" customHeight="1" spans="1:30">
      <c r="A426" s="157">
        <f t="shared" si="159"/>
        <v>423</v>
      </c>
      <c r="B426" s="39" t="s">
        <v>143</v>
      </c>
      <c r="C426" s="54" t="s">
        <v>647</v>
      </c>
      <c r="D426" s="56" t="s">
        <v>648</v>
      </c>
      <c r="E426" s="27">
        <v>3245.4</v>
      </c>
      <c r="F426" s="27">
        <v>0</v>
      </c>
      <c r="G426" s="27">
        <v>0</v>
      </c>
      <c r="H426" s="27">
        <v>0</v>
      </c>
      <c r="I426" s="27"/>
      <c r="J426" s="27">
        <v>0</v>
      </c>
      <c r="K426" s="64">
        <f t="shared" si="160"/>
        <v>58.4172</v>
      </c>
      <c r="L426" s="65">
        <f t="shared" si="161"/>
        <v>0</v>
      </c>
      <c r="M426" s="27">
        <f t="shared" si="162"/>
        <v>0</v>
      </c>
      <c r="N426" s="27">
        <f t="shared" si="163"/>
        <v>0</v>
      </c>
      <c r="O426" s="27">
        <f t="shared" si="164"/>
        <v>0</v>
      </c>
      <c r="P426" s="27">
        <f t="shared" si="165"/>
        <v>0</v>
      </c>
      <c r="Q426" s="27">
        <f t="shared" si="166"/>
        <v>58.4172</v>
      </c>
      <c r="R426" s="24">
        <f t="shared" si="167"/>
        <v>0</v>
      </c>
      <c r="S426" s="27">
        <f t="shared" si="168"/>
        <v>0</v>
      </c>
      <c r="T426" s="27">
        <f t="shared" si="169"/>
        <v>0</v>
      </c>
      <c r="U426" s="27">
        <f t="shared" si="170"/>
        <v>0</v>
      </c>
      <c r="V426" s="27">
        <f t="shared" si="171"/>
        <v>0</v>
      </c>
      <c r="W426" s="27">
        <f t="shared" si="172"/>
        <v>0</v>
      </c>
      <c r="X426" s="27">
        <f t="shared" si="173"/>
        <v>0</v>
      </c>
      <c r="Y426" s="27">
        <f t="shared" si="174"/>
        <v>58.4172</v>
      </c>
      <c r="Z426" s="27"/>
      <c r="AD426" s="127"/>
    </row>
    <row r="427" s="11" customFormat="1" ht="20" customHeight="1" spans="1:30">
      <c r="A427" s="157">
        <f t="shared" si="159"/>
        <v>424</v>
      </c>
      <c r="B427" s="39" t="s">
        <v>211</v>
      </c>
      <c r="C427" s="54" t="s">
        <v>613</v>
      </c>
      <c r="D427" s="211" t="s">
        <v>614</v>
      </c>
      <c r="E427" s="27">
        <v>3245.4</v>
      </c>
      <c r="F427" s="27">
        <v>0</v>
      </c>
      <c r="G427" s="27">
        <v>0</v>
      </c>
      <c r="H427" s="27">
        <v>0</v>
      </c>
      <c r="I427" s="27"/>
      <c r="J427" s="27">
        <v>0</v>
      </c>
      <c r="K427" s="64">
        <f t="shared" si="160"/>
        <v>58.4172</v>
      </c>
      <c r="L427" s="65">
        <f t="shared" si="161"/>
        <v>0</v>
      </c>
      <c r="M427" s="27">
        <f t="shared" si="162"/>
        <v>0</v>
      </c>
      <c r="N427" s="27">
        <f t="shared" si="163"/>
        <v>0</v>
      </c>
      <c r="O427" s="27">
        <f t="shared" si="164"/>
        <v>0</v>
      </c>
      <c r="P427" s="27">
        <f t="shared" si="165"/>
        <v>0</v>
      </c>
      <c r="Q427" s="27">
        <f t="shared" si="166"/>
        <v>58.4172</v>
      </c>
      <c r="R427" s="24">
        <f t="shared" si="167"/>
        <v>0</v>
      </c>
      <c r="S427" s="27">
        <f t="shared" si="168"/>
        <v>0</v>
      </c>
      <c r="T427" s="27">
        <f t="shared" si="169"/>
        <v>0</v>
      </c>
      <c r="U427" s="27">
        <f t="shared" si="170"/>
        <v>0</v>
      </c>
      <c r="V427" s="27">
        <f t="shared" si="171"/>
        <v>0</v>
      </c>
      <c r="W427" s="27">
        <f t="shared" si="172"/>
        <v>0</v>
      </c>
      <c r="X427" s="27">
        <f t="shared" si="173"/>
        <v>0</v>
      </c>
      <c r="Y427" s="27">
        <f t="shared" si="174"/>
        <v>58.4172</v>
      </c>
      <c r="Z427" s="27"/>
      <c r="AD427" s="127"/>
    </row>
    <row r="428" s="9" customFormat="1" ht="20" customHeight="1" spans="1:30">
      <c r="A428" s="23">
        <f t="shared" si="159"/>
        <v>425</v>
      </c>
      <c r="B428" s="39" t="s">
        <v>140</v>
      </c>
      <c r="C428" s="29" t="s">
        <v>832</v>
      </c>
      <c r="D428" s="277" t="s">
        <v>833</v>
      </c>
      <c r="E428" s="77">
        <v>3245.4</v>
      </c>
      <c r="F428" s="77">
        <v>3245.5</v>
      </c>
      <c r="G428" s="77">
        <v>3245.4</v>
      </c>
      <c r="H428" s="78">
        <v>5228.42</v>
      </c>
      <c r="I428" s="59"/>
      <c r="J428" s="27">
        <v>0</v>
      </c>
      <c r="K428" s="34">
        <f t="shared" si="160"/>
        <v>58.4172</v>
      </c>
      <c r="L428" s="35">
        <f t="shared" si="161"/>
        <v>519.28</v>
      </c>
      <c r="M428" s="24">
        <f t="shared" si="162"/>
        <v>22.7178</v>
      </c>
      <c r="N428" s="27">
        <f t="shared" si="163"/>
        <v>418.27</v>
      </c>
      <c r="O428" s="27">
        <f t="shared" si="164"/>
        <v>0</v>
      </c>
      <c r="P428" s="27">
        <f t="shared" si="165"/>
        <v>0</v>
      </c>
      <c r="Q428" s="27">
        <f t="shared" si="166"/>
        <v>1018.685</v>
      </c>
      <c r="R428" s="24">
        <f t="shared" si="167"/>
        <v>0</v>
      </c>
      <c r="S428" s="24">
        <f t="shared" si="168"/>
        <v>259.64</v>
      </c>
      <c r="T428" s="24">
        <f t="shared" si="169"/>
        <v>9.74</v>
      </c>
      <c r="U428" s="27">
        <f t="shared" si="170"/>
        <v>104.57</v>
      </c>
      <c r="V428" s="27">
        <f t="shared" si="171"/>
        <v>0</v>
      </c>
      <c r="W428" s="27">
        <f t="shared" si="172"/>
        <v>0</v>
      </c>
      <c r="X428" s="24">
        <f t="shared" si="173"/>
        <v>373.95</v>
      </c>
      <c r="Y428" s="24">
        <f t="shared" si="174"/>
        <v>1392.635</v>
      </c>
      <c r="Z428" s="24"/>
      <c r="AD428" s="127"/>
    </row>
    <row r="429" s="11" customFormat="1" ht="20" customHeight="1" spans="1:30">
      <c r="A429" s="157">
        <f t="shared" si="159"/>
        <v>426</v>
      </c>
      <c r="B429" s="39" t="s">
        <v>143</v>
      </c>
      <c r="C429" s="54" t="s">
        <v>633</v>
      </c>
      <c r="D429" s="56" t="s">
        <v>634</v>
      </c>
      <c r="E429" s="27">
        <v>3245.4</v>
      </c>
      <c r="F429" s="27">
        <v>3245.5</v>
      </c>
      <c r="G429" s="27">
        <v>3245.4</v>
      </c>
      <c r="H429" s="27">
        <v>5228.42</v>
      </c>
      <c r="I429" s="27"/>
      <c r="J429" s="27">
        <v>0</v>
      </c>
      <c r="K429" s="64">
        <f t="shared" si="160"/>
        <v>58.4172</v>
      </c>
      <c r="L429" s="65">
        <f t="shared" si="161"/>
        <v>519.28</v>
      </c>
      <c r="M429" s="27">
        <f t="shared" si="162"/>
        <v>22.7178</v>
      </c>
      <c r="N429" s="27">
        <f t="shared" si="163"/>
        <v>418.27</v>
      </c>
      <c r="O429" s="27">
        <f t="shared" si="164"/>
        <v>0</v>
      </c>
      <c r="P429" s="27">
        <f t="shared" si="165"/>
        <v>0</v>
      </c>
      <c r="Q429" s="27">
        <f t="shared" si="166"/>
        <v>1018.685</v>
      </c>
      <c r="R429" s="24">
        <f t="shared" si="167"/>
        <v>0</v>
      </c>
      <c r="S429" s="27">
        <f t="shared" si="168"/>
        <v>259.64</v>
      </c>
      <c r="T429" s="27">
        <f t="shared" si="169"/>
        <v>9.74</v>
      </c>
      <c r="U429" s="27">
        <f t="shared" si="170"/>
        <v>104.57</v>
      </c>
      <c r="V429" s="27">
        <f t="shared" si="171"/>
        <v>0</v>
      </c>
      <c r="W429" s="27">
        <f t="shared" si="172"/>
        <v>0</v>
      </c>
      <c r="X429" s="27">
        <f t="shared" si="173"/>
        <v>373.95</v>
      </c>
      <c r="Y429" s="27">
        <f t="shared" si="174"/>
        <v>1392.635</v>
      </c>
      <c r="Z429" s="27"/>
      <c r="AD429" s="127"/>
    </row>
    <row r="430" s="11" customFormat="1" ht="20" customHeight="1" spans="1:30">
      <c r="A430" s="157">
        <f t="shared" si="159"/>
        <v>427</v>
      </c>
      <c r="B430" s="39" t="s">
        <v>143</v>
      </c>
      <c r="C430" s="54" t="s">
        <v>635</v>
      </c>
      <c r="D430" s="56" t="s">
        <v>636</v>
      </c>
      <c r="E430" s="27">
        <v>3245.4</v>
      </c>
      <c r="F430" s="27">
        <v>3245.5</v>
      </c>
      <c r="G430" s="27">
        <v>3245.4</v>
      </c>
      <c r="H430" s="27">
        <v>5228.42</v>
      </c>
      <c r="I430" s="27"/>
      <c r="J430" s="27">
        <v>0</v>
      </c>
      <c r="K430" s="64">
        <f t="shared" si="160"/>
        <v>58.4172</v>
      </c>
      <c r="L430" s="65">
        <f t="shared" si="161"/>
        <v>519.28</v>
      </c>
      <c r="M430" s="27">
        <f t="shared" si="162"/>
        <v>22.7178</v>
      </c>
      <c r="N430" s="27">
        <f t="shared" si="163"/>
        <v>418.27</v>
      </c>
      <c r="O430" s="27">
        <f t="shared" si="164"/>
        <v>0</v>
      </c>
      <c r="P430" s="27">
        <f t="shared" si="165"/>
        <v>0</v>
      </c>
      <c r="Q430" s="27">
        <f t="shared" si="166"/>
        <v>1018.685</v>
      </c>
      <c r="R430" s="24">
        <f t="shared" si="167"/>
        <v>0</v>
      </c>
      <c r="S430" s="27">
        <f t="shared" si="168"/>
        <v>259.64</v>
      </c>
      <c r="T430" s="27">
        <f t="shared" si="169"/>
        <v>9.74</v>
      </c>
      <c r="U430" s="27">
        <f t="shared" si="170"/>
        <v>104.57</v>
      </c>
      <c r="V430" s="27">
        <f t="shared" si="171"/>
        <v>0</v>
      </c>
      <c r="W430" s="27">
        <f t="shared" si="172"/>
        <v>0</v>
      </c>
      <c r="X430" s="27">
        <f t="shared" si="173"/>
        <v>373.95</v>
      </c>
      <c r="Y430" s="27">
        <f t="shared" si="174"/>
        <v>1392.635</v>
      </c>
      <c r="Z430" s="27"/>
      <c r="AD430" s="127"/>
    </row>
    <row r="431" s="11" customFormat="1" ht="20" customHeight="1" spans="1:30">
      <c r="A431" s="157">
        <f t="shared" si="159"/>
        <v>428</v>
      </c>
      <c r="B431" s="39" t="s">
        <v>293</v>
      </c>
      <c r="C431" s="54" t="s">
        <v>627</v>
      </c>
      <c r="D431" s="211" t="s">
        <v>628</v>
      </c>
      <c r="E431" s="27">
        <v>3245.4</v>
      </c>
      <c r="F431" s="27">
        <v>3245.5</v>
      </c>
      <c r="G431" s="27">
        <v>3245.4</v>
      </c>
      <c r="H431" s="27">
        <v>5228.42</v>
      </c>
      <c r="I431" s="27"/>
      <c r="J431" s="27">
        <v>1790</v>
      </c>
      <c r="K431" s="64">
        <f t="shared" si="160"/>
        <v>58.4172</v>
      </c>
      <c r="L431" s="65">
        <f t="shared" si="161"/>
        <v>519.28</v>
      </c>
      <c r="M431" s="27">
        <f t="shared" si="162"/>
        <v>22.7178</v>
      </c>
      <c r="N431" s="27">
        <f t="shared" si="163"/>
        <v>418.27</v>
      </c>
      <c r="O431" s="27">
        <f t="shared" si="164"/>
        <v>0</v>
      </c>
      <c r="P431" s="27">
        <f t="shared" si="165"/>
        <v>89.5</v>
      </c>
      <c r="Q431" s="27">
        <f t="shared" ref="Q431:Q436" si="175">SUM(K431:P431)</f>
        <v>1108.185</v>
      </c>
      <c r="R431" s="24">
        <f t="shared" si="167"/>
        <v>0</v>
      </c>
      <c r="S431" s="27">
        <f t="shared" si="168"/>
        <v>259.64</v>
      </c>
      <c r="T431" s="27">
        <f t="shared" si="169"/>
        <v>9.74</v>
      </c>
      <c r="U431" s="27">
        <f t="shared" si="170"/>
        <v>104.57</v>
      </c>
      <c r="V431" s="27">
        <f t="shared" si="171"/>
        <v>0</v>
      </c>
      <c r="W431" s="27">
        <f t="shared" si="172"/>
        <v>89.5</v>
      </c>
      <c r="X431" s="24">
        <f t="shared" ref="X431:X436" si="176">SUM(R431:W431)</f>
        <v>463.45</v>
      </c>
      <c r="Y431" s="27">
        <f t="shared" si="174"/>
        <v>1571.635</v>
      </c>
      <c r="Z431" s="27"/>
      <c r="AD431" s="127"/>
    </row>
    <row r="432" s="9" customFormat="1" ht="20" customHeight="1" spans="1:30">
      <c r="A432" s="23">
        <f t="shared" si="159"/>
        <v>429</v>
      </c>
      <c r="B432" s="39" t="s">
        <v>293</v>
      </c>
      <c r="C432" s="29" t="s">
        <v>294</v>
      </c>
      <c r="D432" s="277" t="s">
        <v>295</v>
      </c>
      <c r="E432" s="24">
        <v>3245.4</v>
      </c>
      <c r="F432" s="24">
        <f>VLOOKUP(C432,'[1]9月'!$B:$Q,16,0)</f>
        <v>3245.4</v>
      </c>
      <c r="G432" s="24">
        <v>3245.4</v>
      </c>
      <c r="H432" s="27">
        <v>5228.42</v>
      </c>
      <c r="I432" s="27"/>
      <c r="J432" s="27">
        <v>3180</v>
      </c>
      <c r="K432" s="34">
        <f t="shared" si="160"/>
        <v>58.4172</v>
      </c>
      <c r="L432" s="35">
        <f t="shared" si="161"/>
        <v>519.264</v>
      </c>
      <c r="M432" s="24">
        <f t="shared" si="162"/>
        <v>22.7178</v>
      </c>
      <c r="N432" s="27">
        <f t="shared" si="163"/>
        <v>418.27</v>
      </c>
      <c r="O432" s="27">
        <f t="shared" si="164"/>
        <v>0</v>
      </c>
      <c r="P432" s="27">
        <f t="shared" si="165"/>
        <v>159</v>
      </c>
      <c r="Q432" s="27">
        <f t="shared" si="175"/>
        <v>1177.669</v>
      </c>
      <c r="R432" s="24">
        <f t="shared" si="167"/>
        <v>0</v>
      </c>
      <c r="S432" s="24">
        <f t="shared" si="168"/>
        <v>259.63</v>
      </c>
      <c r="T432" s="24">
        <f t="shared" si="169"/>
        <v>9.74</v>
      </c>
      <c r="U432" s="27">
        <f t="shared" si="170"/>
        <v>104.57</v>
      </c>
      <c r="V432" s="27">
        <f t="shared" si="171"/>
        <v>0</v>
      </c>
      <c r="W432" s="27">
        <f t="shared" si="172"/>
        <v>159</v>
      </c>
      <c r="X432" s="24">
        <f t="shared" si="176"/>
        <v>532.94</v>
      </c>
      <c r="Y432" s="24">
        <f t="shared" si="174"/>
        <v>1710.609</v>
      </c>
      <c r="Z432" s="24"/>
      <c r="AD432" s="127"/>
    </row>
    <row r="433" s="9" customFormat="1" ht="20" customHeight="1" spans="1:30">
      <c r="A433" s="23">
        <f t="shared" si="159"/>
        <v>430</v>
      </c>
      <c r="B433" s="39" t="s">
        <v>143</v>
      </c>
      <c r="C433" s="29" t="s">
        <v>587</v>
      </c>
      <c r="D433" s="214" t="s">
        <v>588</v>
      </c>
      <c r="E433" s="24">
        <v>3245.4</v>
      </c>
      <c r="F433" s="24">
        <v>3245.4</v>
      </c>
      <c r="G433" s="24">
        <v>3245.4</v>
      </c>
      <c r="H433" s="27">
        <v>5228.42</v>
      </c>
      <c r="I433" s="27"/>
      <c r="J433" s="27">
        <v>1790</v>
      </c>
      <c r="K433" s="34">
        <f t="shared" si="160"/>
        <v>58.4172</v>
      </c>
      <c r="L433" s="35">
        <f t="shared" si="161"/>
        <v>519.264</v>
      </c>
      <c r="M433" s="24">
        <f t="shared" si="162"/>
        <v>22.7178</v>
      </c>
      <c r="N433" s="27">
        <f t="shared" si="163"/>
        <v>418.27</v>
      </c>
      <c r="O433" s="27">
        <f t="shared" si="164"/>
        <v>0</v>
      </c>
      <c r="P433" s="27">
        <f t="shared" si="165"/>
        <v>89.5</v>
      </c>
      <c r="Q433" s="27">
        <f t="shared" si="175"/>
        <v>1108.169</v>
      </c>
      <c r="R433" s="24">
        <f t="shared" si="167"/>
        <v>0</v>
      </c>
      <c r="S433" s="24">
        <f t="shared" si="168"/>
        <v>259.63</v>
      </c>
      <c r="T433" s="24">
        <f t="shared" si="169"/>
        <v>9.74</v>
      </c>
      <c r="U433" s="27">
        <f t="shared" si="170"/>
        <v>104.57</v>
      </c>
      <c r="V433" s="27">
        <f t="shared" si="171"/>
        <v>0</v>
      </c>
      <c r="W433" s="27">
        <f t="shared" si="172"/>
        <v>89.5</v>
      </c>
      <c r="X433" s="24">
        <f t="shared" si="176"/>
        <v>463.44</v>
      </c>
      <c r="Y433" s="24">
        <f t="shared" si="174"/>
        <v>1571.609</v>
      </c>
      <c r="Z433" s="24"/>
      <c r="AD433" s="127"/>
    </row>
    <row r="434" s="9" customFormat="1" ht="20" customHeight="1" spans="1:30">
      <c r="A434" s="23">
        <f t="shared" si="159"/>
        <v>431</v>
      </c>
      <c r="B434" s="39" t="s">
        <v>143</v>
      </c>
      <c r="C434" s="25" t="s">
        <v>561</v>
      </c>
      <c r="D434" s="214" t="s">
        <v>562</v>
      </c>
      <c r="E434" s="24">
        <v>3245.4</v>
      </c>
      <c r="F434" s="24">
        <f>VLOOKUP(C434,'[1]9月'!$B:$Q,16,0)</f>
        <v>3245.4</v>
      </c>
      <c r="G434" s="24">
        <v>3245.4</v>
      </c>
      <c r="H434" s="27">
        <v>5228.42</v>
      </c>
      <c r="I434" s="27"/>
      <c r="J434" s="27">
        <v>1790</v>
      </c>
      <c r="K434" s="34">
        <f t="shared" si="160"/>
        <v>58.4172</v>
      </c>
      <c r="L434" s="35">
        <f t="shared" si="161"/>
        <v>519.264</v>
      </c>
      <c r="M434" s="24">
        <f t="shared" si="162"/>
        <v>22.7178</v>
      </c>
      <c r="N434" s="27">
        <f t="shared" si="163"/>
        <v>418.27</v>
      </c>
      <c r="O434" s="27">
        <f t="shared" si="164"/>
        <v>0</v>
      </c>
      <c r="P434" s="27">
        <f t="shared" si="165"/>
        <v>89.5</v>
      </c>
      <c r="Q434" s="27">
        <f t="shared" si="175"/>
        <v>1108.169</v>
      </c>
      <c r="R434" s="24">
        <f t="shared" si="167"/>
        <v>0</v>
      </c>
      <c r="S434" s="24">
        <f t="shared" si="168"/>
        <v>259.63</v>
      </c>
      <c r="T434" s="24">
        <f t="shared" si="169"/>
        <v>9.74</v>
      </c>
      <c r="U434" s="27">
        <f t="shared" si="170"/>
        <v>104.57</v>
      </c>
      <c r="V434" s="27">
        <f t="shared" si="171"/>
        <v>0</v>
      </c>
      <c r="W434" s="27">
        <f t="shared" si="172"/>
        <v>89.5</v>
      </c>
      <c r="X434" s="24">
        <f t="shared" si="176"/>
        <v>463.44</v>
      </c>
      <c r="Y434" s="24">
        <f t="shared" si="174"/>
        <v>1571.609</v>
      </c>
      <c r="Z434" s="24"/>
      <c r="AD434" s="127"/>
    </row>
    <row r="435" s="9" customFormat="1" ht="20" customHeight="1" spans="1:30">
      <c r="A435" s="23">
        <f t="shared" si="159"/>
        <v>432</v>
      </c>
      <c r="B435" s="39" t="s">
        <v>211</v>
      </c>
      <c r="C435" s="29" t="s">
        <v>470</v>
      </c>
      <c r="D435" s="277" t="s">
        <v>471</v>
      </c>
      <c r="E435" s="24">
        <v>3245.4</v>
      </c>
      <c r="F435" s="24">
        <f>VLOOKUP(C435,'[1]9月'!$B:$Q,16,0)</f>
        <v>3245.4</v>
      </c>
      <c r="G435" s="24">
        <v>3245.4</v>
      </c>
      <c r="H435" s="27">
        <v>5228.42</v>
      </c>
      <c r="I435" s="27"/>
      <c r="J435" s="27">
        <v>1790</v>
      </c>
      <c r="K435" s="34">
        <f t="shared" si="160"/>
        <v>58.4172</v>
      </c>
      <c r="L435" s="35">
        <f t="shared" si="161"/>
        <v>519.264</v>
      </c>
      <c r="M435" s="24">
        <f t="shared" si="162"/>
        <v>22.7178</v>
      </c>
      <c r="N435" s="27">
        <f t="shared" si="163"/>
        <v>418.27</v>
      </c>
      <c r="O435" s="27">
        <f t="shared" si="164"/>
        <v>0</v>
      </c>
      <c r="P435" s="27">
        <f t="shared" si="165"/>
        <v>89.5</v>
      </c>
      <c r="Q435" s="27">
        <f t="shared" si="175"/>
        <v>1108.169</v>
      </c>
      <c r="R435" s="24">
        <f t="shared" si="167"/>
        <v>0</v>
      </c>
      <c r="S435" s="24">
        <f t="shared" si="168"/>
        <v>259.63</v>
      </c>
      <c r="T435" s="24">
        <f t="shared" si="169"/>
        <v>9.74</v>
      </c>
      <c r="U435" s="27">
        <f t="shared" si="170"/>
        <v>104.57</v>
      </c>
      <c r="V435" s="27">
        <f t="shared" si="171"/>
        <v>0</v>
      </c>
      <c r="W435" s="27">
        <f t="shared" si="172"/>
        <v>89.5</v>
      </c>
      <c r="X435" s="24">
        <f t="shared" si="176"/>
        <v>463.44</v>
      </c>
      <c r="Y435" s="24">
        <f t="shared" si="174"/>
        <v>1571.609</v>
      </c>
      <c r="Z435" s="24"/>
      <c r="AD435" s="127"/>
    </row>
    <row r="436" s="9" customFormat="1" ht="20" customHeight="1" spans="1:30">
      <c r="A436" s="23">
        <f t="shared" si="159"/>
        <v>433</v>
      </c>
      <c r="B436" s="39" t="s">
        <v>76</v>
      </c>
      <c r="C436" s="25" t="s">
        <v>91</v>
      </c>
      <c r="D436" s="280" t="s">
        <v>92</v>
      </c>
      <c r="E436" s="24">
        <v>3820</v>
      </c>
      <c r="F436" s="24">
        <f>VLOOKUP(C436,'[1]9月'!$B:$Q,16,0)</f>
        <v>3820</v>
      </c>
      <c r="G436" s="24">
        <v>3820</v>
      </c>
      <c r="H436" s="27">
        <v>5228.42</v>
      </c>
      <c r="I436" s="27"/>
      <c r="J436" s="27">
        <v>4180</v>
      </c>
      <c r="K436" s="34">
        <f t="shared" si="160"/>
        <v>68.76</v>
      </c>
      <c r="L436" s="35">
        <f t="shared" si="161"/>
        <v>611.2</v>
      </c>
      <c r="M436" s="24">
        <f t="shared" si="162"/>
        <v>26.74</v>
      </c>
      <c r="N436" s="27">
        <f t="shared" si="163"/>
        <v>418.27</v>
      </c>
      <c r="O436" s="27">
        <f t="shared" si="164"/>
        <v>0</v>
      </c>
      <c r="P436" s="27">
        <f t="shared" si="165"/>
        <v>209</v>
      </c>
      <c r="Q436" s="27">
        <f t="shared" si="175"/>
        <v>1333.97</v>
      </c>
      <c r="R436" s="24">
        <f t="shared" si="167"/>
        <v>0</v>
      </c>
      <c r="S436" s="24">
        <f t="shared" si="168"/>
        <v>305.6</v>
      </c>
      <c r="T436" s="24">
        <f t="shared" si="169"/>
        <v>11.46</v>
      </c>
      <c r="U436" s="27">
        <f t="shared" si="170"/>
        <v>104.57</v>
      </c>
      <c r="V436" s="27">
        <f t="shared" si="171"/>
        <v>0</v>
      </c>
      <c r="W436" s="27">
        <f t="shared" si="172"/>
        <v>209</v>
      </c>
      <c r="X436" s="24">
        <f t="shared" si="176"/>
        <v>630.63</v>
      </c>
      <c r="Y436" s="24">
        <f t="shared" si="174"/>
        <v>1964.6</v>
      </c>
      <c r="Z436" s="24"/>
      <c r="AD436" s="127"/>
    </row>
    <row r="437" s="175" customFormat="1" ht="20" customHeight="1" spans="1:30">
      <c r="A437" s="193">
        <f t="shared" ref="A437:A440" si="177">ROW()-3</f>
        <v>434</v>
      </c>
      <c r="B437" s="194" t="s">
        <v>140</v>
      </c>
      <c r="C437" s="195" t="s">
        <v>895</v>
      </c>
      <c r="D437" s="196" t="s">
        <v>896</v>
      </c>
      <c r="E437" s="197">
        <v>0</v>
      </c>
      <c r="F437" s="197">
        <v>3245.5</v>
      </c>
      <c r="G437" s="197">
        <v>3245.4</v>
      </c>
      <c r="H437" s="216">
        <v>5228.42</v>
      </c>
      <c r="I437" s="197"/>
      <c r="J437" s="200">
        <v>0</v>
      </c>
      <c r="K437" s="203">
        <f t="shared" ref="K437:K440" si="178">E437*0.018</f>
        <v>0</v>
      </c>
      <c r="L437" s="204">
        <f t="shared" ref="L437:L440" si="179">F437*0.16</f>
        <v>519.28</v>
      </c>
      <c r="M437" s="200">
        <f t="shared" ref="M437:M440" si="180">G437*0.007</f>
        <v>22.7178</v>
      </c>
      <c r="N437" s="200">
        <f t="shared" ref="N437:N440" si="181">ROUND(H437*0.08,2)</f>
        <v>418.27</v>
      </c>
      <c r="O437" s="200">
        <f t="shared" ref="O437:O440" si="182">I437*50%</f>
        <v>0</v>
      </c>
      <c r="P437" s="200">
        <f t="shared" ref="P437:P440" si="183">J437*5%</f>
        <v>0</v>
      </c>
      <c r="Q437" s="200">
        <f t="shared" ref="Q437:Q440" si="184">SUM(K437:P437)</f>
        <v>960.2678</v>
      </c>
      <c r="R437" s="200">
        <f t="shared" ref="R437:R440" si="185">E437*0</f>
        <v>0</v>
      </c>
      <c r="S437" s="200">
        <f t="shared" ref="S437:S440" si="186">ROUND(F437*0.08,2)</f>
        <v>259.64</v>
      </c>
      <c r="T437" s="200">
        <f t="shared" ref="T437:T440" si="187">ROUND(G437*0.003,2)</f>
        <v>9.74</v>
      </c>
      <c r="U437" s="200">
        <f t="shared" ref="U437:U440" si="188">ROUND(H437*0.02,2)</f>
        <v>104.57</v>
      </c>
      <c r="V437" s="200">
        <f t="shared" ref="V437:V440" si="189">I437*50%</f>
        <v>0</v>
      </c>
      <c r="W437" s="200">
        <f t="shared" ref="W437:W440" si="190">J437*5%</f>
        <v>0</v>
      </c>
      <c r="X437" s="200">
        <f t="shared" ref="X437:X440" si="191">SUM(R437:W437)</f>
        <v>373.95</v>
      </c>
      <c r="Y437" s="200">
        <f t="shared" ref="Y437:Y440" si="192">Q437+X437</f>
        <v>1334.2178</v>
      </c>
      <c r="Z437" s="200"/>
      <c r="AD437" s="207"/>
    </row>
    <row r="438" s="175" customFormat="1" ht="20" customHeight="1" spans="1:30">
      <c r="A438" s="193">
        <f t="shared" si="177"/>
        <v>435</v>
      </c>
      <c r="B438" s="194" t="s">
        <v>140</v>
      </c>
      <c r="C438" s="198" t="s">
        <v>829</v>
      </c>
      <c r="D438" s="196" t="s">
        <v>830</v>
      </c>
      <c r="E438" s="197">
        <v>0</v>
      </c>
      <c r="F438" s="197">
        <v>3245.5</v>
      </c>
      <c r="G438" s="197">
        <v>3245.4</v>
      </c>
      <c r="H438" s="216">
        <v>5228.42</v>
      </c>
      <c r="I438" s="197"/>
      <c r="J438" s="200">
        <v>0</v>
      </c>
      <c r="K438" s="203">
        <f t="shared" si="178"/>
        <v>0</v>
      </c>
      <c r="L438" s="204">
        <f t="shared" si="179"/>
        <v>519.28</v>
      </c>
      <c r="M438" s="200">
        <f t="shared" si="180"/>
        <v>22.7178</v>
      </c>
      <c r="N438" s="200">
        <f t="shared" si="181"/>
        <v>418.27</v>
      </c>
      <c r="O438" s="200">
        <f t="shared" si="182"/>
        <v>0</v>
      </c>
      <c r="P438" s="200">
        <f t="shared" si="183"/>
        <v>0</v>
      </c>
      <c r="Q438" s="200">
        <f t="shared" si="184"/>
        <v>960.2678</v>
      </c>
      <c r="R438" s="200">
        <f t="shared" si="185"/>
        <v>0</v>
      </c>
      <c r="S438" s="200">
        <f t="shared" si="186"/>
        <v>259.64</v>
      </c>
      <c r="T438" s="200">
        <f t="shared" si="187"/>
        <v>9.74</v>
      </c>
      <c r="U438" s="200">
        <f t="shared" si="188"/>
        <v>104.57</v>
      </c>
      <c r="V438" s="200">
        <f t="shared" si="189"/>
        <v>0</v>
      </c>
      <c r="W438" s="200">
        <f t="shared" si="190"/>
        <v>0</v>
      </c>
      <c r="X438" s="200">
        <f t="shared" si="191"/>
        <v>373.95</v>
      </c>
      <c r="Y438" s="200">
        <f t="shared" si="192"/>
        <v>1334.2178</v>
      </c>
      <c r="Z438" s="200"/>
      <c r="AD438" s="207"/>
    </row>
    <row r="439" s="175" customFormat="1" ht="20" customHeight="1" spans="1:30">
      <c r="A439" s="193">
        <f t="shared" si="177"/>
        <v>436</v>
      </c>
      <c r="B439" s="194" t="s">
        <v>657</v>
      </c>
      <c r="C439" s="199" t="s">
        <v>709</v>
      </c>
      <c r="D439" s="200">
        <v>2.20821198701024e+17</v>
      </c>
      <c r="E439" s="200">
        <v>0</v>
      </c>
      <c r="F439" s="200">
        <f>VLOOKUP(C439,'[1]9月'!$B:$Q,16,0)</f>
        <v>3245.4</v>
      </c>
      <c r="G439" s="200">
        <v>3245.4</v>
      </c>
      <c r="H439" s="200">
        <v>5228.42</v>
      </c>
      <c r="I439" s="200"/>
      <c r="J439" s="200">
        <v>0</v>
      </c>
      <c r="K439" s="203">
        <f t="shared" si="178"/>
        <v>0</v>
      </c>
      <c r="L439" s="204">
        <f t="shared" si="179"/>
        <v>519.264</v>
      </c>
      <c r="M439" s="200">
        <f t="shared" si="180"/>
        <v>22.7178</v>
      </c>
      <c r="N439" s="200">
        <f t="shared" si="181"/>
        <v>418.27</v>
      </c>
      <c r="O439" s="200">
        <f t="shared" si="182"/>
        <v>0</v>
      </c>
      <c r="P439" s="200">
        <f t="shared" si="183"/>
        <v>0</v>
      </c>
      <c r="Q439" s="200">
        <f t="shared" si="184"/>
        <v>960.2518</v>
      </c>
      <c r="R439" s="200">
        <f t="shared" si="185"/>
        <v>0</v>
      </c>
      <c r="S439" s="200">
        <f t="shared" si="186"/>
        <v>259.63</v>
      </c>
      <c r="T439" s="200">
        <f t="shared" si="187"/>
        <v>9.74</v>
      </c>
      <c r="U439" s="200">
        <f t="shared" si="188"/>
        <v>104.57</v>
      </c>
      <c r="V439" s="200">
        <f t="shared" si="189"/>
        <v>0</v>
      </c>
      <c r="W439" s="200">
        <f t="shared" si="190"/>
        <v>0</v>
      </c>
      <c r="X439" s="200">
        <f t="shared" si="191"/>
        <v>373.94</v>
      </c>
      <c r="Y439" s="200">
        <f t="shared" si="192"/>
        <v>1334.1918</v>
      </c>
      <c r="Z439" s="200"/>
      <c r="AD439" s="207"/>
    </row>
    <row r="440" s="9" customFormat="1" ht="20" customHeight="1" spans="1:30">
      <c r="A440" s="23">
        <f t="shared" si="177"/>
        <v>437</v>
      </c>
      <c r="B440" s="39" t="s">
        <v>97</v>
      </c>
      <c r="C440" s="30" t="s">
        <v>968</v>
      </c>
      <c r="D440" s="28" t="s">
        <v>969</v>
      </c>
      <c r="E440" s="77">
        <v>0</v>
      </c>
      <c r="F440" s="77">
        <v>0</v>
      </c>
      <c r="G440" s="77">
        <v>0</v>
      </c>
      <c r="H440" s="78">
        <v>5228.42</v>
      </c>
      <c r="I440" s="59"/>
      <c r="J440" s="27">
        <v>0</v>
      </c>
      <c r="K440" s="34">
        <f t="shared" si="178"/>
        <v>0</v>
      </c>
      <c r="L440" s="35">
        <f t="shared" si="179"/>
        <v>0</v>
      </c>
      <c r="M440" s="24">
        <f t="shared" si="180"/>
        <v>0</v>
      </c>
      <c r="N440" s="27">
        <f t="shared" si="181"/>
        <v>418.27</v>
      </c>
      <c r="O440" s="27">
        <f t="shared" si="182"/>
        <v>0</v>
      </c>
      <c r="P440" s="27">
        <f t="shared" si="183"/>
        <v>0</v>
      </c>
      <c r="Q440" s="27">
        <f t="shared" si="184"/>
        <v>418.27</v>
      </c>
      <c r="R440" s="24">
        <f t="shared" si="185"/>
        <v>0</v>
      </c>
      <c r="S440" s="24">
        <f t="shared" si="186"/>
        <v>0</v>
      </c>
      <c r="T440" s="24">
        <f t="shared" si="187"/>
        <v>0</v>
      </c>
      <c r="U440" s="27">
        <f t="shared" si="188"/>
        <v>104.57</v>
      </c>
      <c r="V440" s="27">
        <f t="shared" si="189"/>
        <v>0</v>
      </c>
      <c r="W440" s="27">
        <f t="shared" si="190"/>
        <v>0</v>
      </c>
      <c r="X440" s="24">
        <f t="shared" si="191"/>
        <v>104.57</v>
      </c>
      <c r="Y440" s="24">
        <f t="shared" si="192"/>
        <v>522.84</v>
      </c>
      <c r="Z440" s="24"/>
      <c r="AD440" s="127"/>
    </row>
    <row r="441" spans="3:26">
      <c r="C441" s="15"/>
      <c r="D441" s="13"/>
      <c r="K441" s="16"/>
      <c r="L441" s="13"/>
      <c r="Z441" s="9"/>
    </row>
    <row r="442" spans="3:26">
      <c r="C442" s="15"/>
      <c r="D442" s="13"/>
      <c r="K442" s="16"/>
      <c r="L442" s="13"/>
      <c r="Z442" s="9"/>
    </row>
    <row r="443" spans="3:26">
      <c r="C443" s="15"/>
      <c r="D443" s="13"/>
      <c r="K443" s="16"/>
      <c r="L443" s="13"/>
      <c r="Z443" s="9"/>
    </row>
    <row r="444" spans="3:26">
      <c r="C444" s="15"/>
      <c r="D444" s="13"/>
      <c r="F444" s="202"/>
      <c r="K444" s="16"/>
      <c r="L444" s="13"/>
      <c r="Z444" s="9"/>
    </row>
    <row r="445" spans="6:6">
      <c r="F445" s="202"/>
    </row>
    <row r="446" spans="6:6">
      <c r="F446" s="202"/>
    </row>
    <row r="447" spans="6:6">
      <c r="F447" s="202"/>
    </row>
    <row r="448" spans="6:6">
      <c r="F448" s="202"/>
    </row>
    <row r="449" spans="6:6">
      <c r="F449" s="202"/>
    </row>
    <row r="450" spans="6:6">
      <c r="F450" s="202"/>
    </row>
    <row r="451" spans="6:6">
      <c r="F451" s="202"/>
    </row>
    <row r="452" spans="6:6">
      <c r="F452" s="202"/>
    </row>
    <row r="453" spans="6:6">
      <c r="F453" s="202"/>
    </row>
    <row r="454" spans="6:6">
      <c r="F454" s="202"/>
    </row>
    <row r="455" spans="6:6">
      <c r="F455" s="202"/>
    </row>
    <row r="456" spans="6:6">
      <c r="F456" s="202"/>
    </row>
    <row r="457" spans="6:6">
      <c r="F457" s="202"/>
    </row>
    <row r="458" spans="6:6">
      <c r="F458" s="202"/>
    </row>
    <row r="459" spans="6:6">
      <c r="F459" s="202"/>
    </row>
    <row r="460" spans="6:6">
      <c r="F460" s="202"/>
    </row>
    <row r="461" spans="6:6">
      <c r="F461" s="202"/>
    </row>
    <row r="462" spans="6:6">
      <c r="F462" s="202"/>
    </row>
    <row r="463" spans="6:6">
      <c r="F463" s="202"/>
    </row>
    <row r="464" spans="6:6">
      <c r="F464" s="202"/>
    </row>
    <row r="465" spans="6:6">
      <c r="F465" s="202"/>
    </row>
    <row r="466" spans="6:6">
      <c r="F466" s="202"/>
    </row>
    <row r="467" spans="6:6">
      <c r="F467" s="202"/>
    </row>
    <row r="468" spans="6:6">
      <c r="F468" s="202"/>
    </row>
    <row r="469" spans="6:6">
      <c r="F469" s="202"/>
    </row>
    <row r="470" spans="6:6">
      <c r="F470" s="202"/>
    </row>
    <row r="471" spans="6:6">
      <c r="F471" s="202"/>
    </row>
    <row r="472" spans="6:6">
      <c r="F472" s="202"/>
    </row>
  </sheetData>
  <sheetProtection password="CF7A" sheet="1" sort="0" autoFilter="0" pivotTables="0" objects="1"/>
  <autoFilter ref="A3:AH404">
    <extLst/>
  </autoFilter>
  <mergeCells count="31">
    <mergeCell ref="A1:Y1"/>
    <mergeCell ref="E2:J2"/>
    <mergeCell ref="K2:Q2"/>
    <mergeCell ref="R2:X2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2:A3"/>
    <mergeCell ref="B2:B3"/>
    <mergeCell ref="C2:C3"/>
    <mergeCell ref="D2:D3"/>
    <mergeCell ref="Y2:Y3"/>
    <mergeCell ref="Z2:Z3"/>
    <mergeCell ref="A414:T418"/>
    <mergeCell ref="A422:C423"/>
  </mergeCells>
  <conditionalFormatting sqref="C350">
    <cfRule type="duplicateValues" dxfId="13" priority="43"/>
  </conditionalFormatting>
  <conditionalFormatting sqref="C352">
    <cfRule type="duplicateValues" dxfId="13" priority="41"/>
  </conditionalFormatting>
  <conditionalFormatting sqref="C365">
    <cfRule type="duplicateValues" dxfId="14" priority="18"/>
    <cfRule type="duplicateValues" dxfId="12" priority="19"/>
    <cfRule type="duplicateValues" dxfId="13" priority="20"/>
  </conditionalFormatting>
  <conditionalFormatting sqref="C399">
    <cfRule type="duplicateValues" dxfId="13" priority="25"/>
  </conditionalFormatting>
  <conditionalFormatting sqref="C400">
    <cfRule type="duplicateValues" dxfId="13" priority="24"/>
  </conditionalFormatting>
  <conditionalFormatting sqref="C401">
    <cfRule type="duplicateValues" dxfId="13" priority="23"/>
  </conditionalFormatting>
  <conditionalFormatting sqref="C402">
    <cfRule type="duplicateValues" dxfId="13" priority="22"/>
  </conditionalFormatting>
  <conditionalFormatting sqref="C406">
    <cfRule type="duplicateValues" dxfId="12" priority="6"/>
    <cfRule type="duplicateValues" dxfId="12" priority="5"/>
    <cfRule type="duplicateValues" dxfId="12" priority="4"/>
    <cfRule type="duplicateValues" dxfId="14" priority="3"/>
    <cfRule type="duplicateValues" dxfId="12" priority="2"/>
    <cfRule type="duplicateValues" dxfId="12" priority="1"/>
  </conditionalFormatting>
  <conditionalFormatting sqref="C438">
    <cfRule type="duplicateValues" dxfId="14" priority="15"/>
    <cfRule type="duplicateValues" dxfId="12" priority="16"/>
    <cfRule type="duplicateValues" dxfId="13" priority="17"/>
  </conditionalFormatting>
  <conditionalFormatting sqref="C439">
    <cfRule type="duplicateValues" dxfId="14" priority="11"/>
    <cfRule type="duplicateValues" dxfId="12" priority="12"/>
    <cfRule type="duplicateValues" dxfId="12" priority="13"/>
    <cfRule type="duplicateValues" dxfId="12" priority="14"/>
  </conditionalFormatting>
  <conditionalFormatting sqref="C440">
    <cfRule type="duplicateValues" dxfId="14" priority="8"/>
    <cfRule type="duplicateValues" dxfId="12" priority="9"/>
    <cfRule type="duplicateValues" dxfId="13" priority="10"/>
  </conditionalFormatting>
  <conditionalFormatting sqref="C346:C349">
    <cfRule type="duplicateValues" dxfId="13" priority="44"/>
  </conditionalFormatting>
  <conditionalFormatting sqref="C399:C403">
    <cfRule type="duplicateValues" dxfId="12" priority="21"/>
  </conditionalFormatting>
  <conditionalFormatting sqref="C1:C331 C343 C404:C405 C407:C411 C425:C427 C445:C1048576 C414:C421 C429:C436">
    <cfRule type="duplicateValues" dxfId="12" priority="47"/>
  </conditionalFormatting>
  <conditionalFormatting sqref="C1:C331 C343 C404:C405 C407:C411 C445:C1048576 C414:C423 C429:C436 C425:C427">
    <cfRule type="duplicateValues" dxfId="12" priority="46"/>
  </conditionalFormatting>
  <conditionalFormatting sqref="C1:C364 C404:C405 C407:C437 C366:C398 C445:C1048576">
    <cfRule type="duplicateValues" dxfId="14" priority="39"/>
    <cfRule type="duplicateValues" dxfId="12" priority="40"/>
  </conditionalFormatting>
  <conditionalFormatting sqref="C4:C403 F444:F472">
    <cfRule type="duplicateValues" dxfId="12" priority="7"/>
  </conditionalFormatting>
  <conditionalFormatting sqref="C257:C261 C426">
    <cfRule type="duplicateValues" dxfId="13" priority="48"/>
  </conditionalFormatting>
  <conditionalFormatting sqref="C335:C342 C344:C345 C428">
    <cfRule type="duplicateValues" dxfId="13" priority="45"/>
  </conditionalFormatting>
  <conditionalFormatting sqref="C351 C353:C364 C366:C398 C437 C424">
    <cfRule type="duplicateValues" dxfId="13" priority="42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23"/>
  <sheetViews>
    <sheetView workbookViewId="0">
      <pane ySplit="3" topLeftCell="A147" activePane="bottomLeft" state="frozen"/>
      <selection/>
      <selection pane="bottomLeft" activeCell="K150" sqref="K150:O150"/>
    </sheetView>
  </sheetViews>
  <sheetFormatPr defaultColWidth="9" defaultRowHeight="13.5"/>
  <cols>
    <col min="1" max="1" width="6.375" style="13" customWidth="1"/>
    <col min="2" max="2" width="16.625" style="13" customWidth="1"/>
    <col min="3" max="3" width="8.75" style="14" customWidth="1"/>
    <col min="4" max="4" width="17.875" style="15" customWidth="1"/>
    <col min="5" max="5" width="11.5" style="13" customWidth="1"/>
    <col min="6" max="6" width="11.875" style="13" customWidth="1"/>
    <col min="7" max="8" width="12.625" style="13" customWidth="1"/>
    <col min="9" max="9" width="8.5" style="13" customWidth="1"/>
    <col min="10" max="10" width="12.625" style="13" customWidth="1"/>
    <col min="11" max="11" width="10.375" style="13" customWidth="1"/>
    <col min="12" max="12" width="11.5" style="16" customWidth="1"/>
    <col min="13" max="13" width="9.375" style="13" customWidth="1"/>
    <col min="14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24.875" style="169" customWidth="1"/>
    <col min="28" max="28" width="5.375" style="9" customWidth="1"/>
    <col min="29" max="30" width="7.375" style="9" customWidth="1"/>
    <col min="31" max="31" width="8.375" style="9" customWidth="1"/>
    <col min="32" max="32" width="7.375" style="9" customWidth="1"/>
    <col min="33" max="34" width="9.375" style="9" customWidth="1"/>
    <col min="35" max="35" width="9" style="9"/>
    <col min="36" max="36" width="8.875" style="9" customWidth="1"/>
    <col min="37" max="16384" width="9" style="9"/>
  </cols>
  <sheetData>
    <row r="1" ht="29" customHeight="1" spans="1:27">
      <c r="A1" s="17" t="s">
        <v>992</v>
      </c>
      <c r="B1" s="17"/>
      <c r="C1" s="18"/>
      <c r="D1" s="19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AA1" s="176"/>
    </row>
    <row r="2" ht="20" customHeight="1" spans="1:27">
      <c r="A2" s="1" t="s">
        <v>43</v>
      </c>
      <c r="B2" s="1" t="s">
        <v>44</v>
      </c>
      <c r="C2" s="20" t="s">
        <v>45</v>
      </c>
      <c r="D2" s="21" t="s">
        <v>46</v>
      </c>
      <c r="E2" s="22" t="s">
        <v>47</v>
      </c>
      <c r="F2" s="22"/>
      <c r="G2" s="22"/>
      <c r="H2" s="22"/>
      <c r="I2" s="22"/>
      <c r="J2" s="22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8" t="s">
        <v>50</v>
      </c>
      <c r="Z2" s="177" t="s">
        <v>51</v>
      </c>
      <c r="AA2" s="38" t="s">
        <v>3</v>
      </c>
    </row>
    <row r="3" ht="24" spans="1:27">
      <c r="A3" s="1"/>
      <c r="B3" s="1"/>
      <c r="C3" s="20"/>
      <c r="D3" s="21"/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  <c r="K3" s="1" t="s">
        <v>58</v>
      </c>
      <c r="L3" s="33" t="s">
        <v>59</v>
      </c>
      <c r="M3" s="1" t="s">
        <v>60</v>
      </c>
      <c r="N3" s="1" t="s">
        <v>61</v>
      </c>
      <c r="O3" s="1" t="s">
        <v>56</v>
      </c>
      <c r="P3" s="1" t="s">
        <v>57</v>
      </c>
      <c r="Q3" s="1" t="s">
        <v>63</v>
      </c>
      <c r="R3" s="1" t="s">
        <v>64</v>
      </c>
      <c r="S3" s="1" t="s">
        <v>65</v>
      </c>
      <c r="T3" s="1" t="s">
        <v>66</v>
      </c>
      <c r="U3" s="1" t="s">
        <v>67</v>
      </c>
      <c r="V3" s="1" t="s">
        <v>56</v>
      </c>
      <c r="W3" s="1" t="s">
        <v>57</v>
      </c>
      <c r="X3" s="1" t="s">
        <v>63</v>
      </c>
      <c r="Y3" s="38"/>
      <c r="Z3" s="177"/>
      <c r="AA3" s="38"/>
    </row>
    <row r="4" s="9" customFormat="1" ht="20" customHeight="1" spans="1:30">
      <c r="A4" s="23">
        <f t="shared" ref="A4:A21" si="0">ROW()-3</f>
        <v>1</v>
      </c>
      <c r="B4" s="24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4">
        <v>3245.4</v>
      </c>
      <c r="H4" s="27">
        <v>5228.42</v>
      </c>
      <c r="I4" s="27"/>
      <c r="J4" s="27">
        <v>3180</v>
      </c>
      <c r="K4" s="34">
        <f t="shared" ref="K4:K21" si="1">E4*0.018</f>
        <v>58.4172</v>
      </c>
      <c r="L4" s="35">
        <f t="shared" ref="L4:L21" si="2">F4*0.16</f>
        <v>519.264</v>
      </c>
      <c r="M4" s="24">
        <f t="shared" ref="M4:M21" si="3">G4*0.007</f>
        <v>22.7178</v>
      </c>
      <c r="N4" s="27">
        <f t="shared" ref="N4:N21" si="4">ROUND(H4*0.08,2)</f>
        <v>418.27</v>
      </c>
      <c r="O4" s="27">
        <f t="shared" ref="O4:O21" si="5">I4*50%</f>
        <v>0</v>
      </c>
      <c r="P4" s="27">
        <f t="shared" ref="P4:P21" si="6">J4*5%</f>
        <v>159</v>
      </c>
      <c r="Q4" s="27">
        <f t="shared" ref="Q4:Q21" si="7">SUM(K4:P4)</f>
        <v>1177.669</v>
      </c>
      <c r="R4" s="24">
        <f t="shared" ref="R4:R21" si="8">E4*0</f>
        <v>0</v>
      </c>
      <c r="S4" s="24">
        <f t="shared" ref="S4:S21" si="9">ROUND(F4*0.08,2)</f>
        <v>259.63</v>
      </c>
      <c r="T4" s="24">
        <f t="shared" ref="T4:T21" si="10">ROUND(G4*0.003,2)</f>
        <v>9.74</v>
      </c>
      <c r="U4" s="27">
        <f t="shared" ref="U4:U21" si="11">ROUND(H4*0.02,2)</f>
        <v>104.57</v>
      </c>
      <c r="V4" s="27">
        <f t="shared" ref="V4:V21" si="12">I4*50%</f>
        <v>0</v>
      </c>
      <c r="W4" s="27">
        <f t="shared" ref="W4:W21" si="13">J4*5%</f>
        <v>159</v>
      </c>
      <c r="X4" s="24">
        <f t="shared" ref="X4:X21" si="14">SUM(R4:W4)</f>
        <v>532.94</v>
      </c>
      <c r="Y4" s="24">
        <f t="shared" ref="Y4:Y21" si="15">Q4+X4</f>
        <v>1710.609</v>
      </c>
      <c r="Z4" s="39"/>
      <c r="AA4" s="178" t="s">
        <v>19</v>
      </c>
      <c r="AD4" s="127"/>
    </row>
    <row r="5" s="9" customFormat="1" ht="20" customHeight="1" spans="1:30">
      <c r="A5" s="23">
        <f t="shared" si="0"/>
        <v>2</v>
      </c>
      <c r="B5" s="24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4">
        <v>3245.4</v>
      </c>
      <c r="H5" s="27">
        <v>5228.42</v>
      </c>
      <c r="I5" s="27"/>
      <c r="J5" s="27">
        <v>3180</v>
      </c>
      <c r="K5" s="34">
        <f t="shared" si="1"/>
        <v>58.4172</v>
      </c>
      <c r="L5" s="35">
        <f t="shared" si="2"/>
        <v>519.264</v>
      </c>
      <c r="M5" s="24">
        <f t="shared" si="3"/>
        <v>22.7178</v>
      </c>
      <c r="N5" s="27">
        <f t="shared" si="4"/>
        <v>418.27</v>
      </c>
      <c r="O5" s="27">
        <f t="shared" si="5"/>
        <v>0</v>
      </c>
      <c r="P5" s="27">
        <f t="shared" si="6"/>
        <v>159</v>
      </c>
      <c r="Q5" s="27">
        <f t="shared" si="7"/>
        <v>1177.669</v>
      </c>
      <c r="R5" s="24">
        <f t="shared" si="8"/>
        <v>0</v>
      </c>
      <c r="S5" s="24">
        <f t="shared" si="9"/>
        <v>259.63</v>
      </c>
      <c r="T5" s="24">
        <f t="shared" si="10"/>
        <v>9.74</v>
      </c>
      <c r="U5" s="27">
        <f t="shared" si="11"/>
        <v>104.57</v>
      </c>
      <c r="V5" s="27">
        <f t="shared" si="12"/>
        <v>0</v>
      </c>
      <c r="W5" s="27">
        <f t="shared" si="13"/>
        <v>159</v>
      </c>
      <c r="X5" s="24">
        <f t="shared" si="14"/>
        <v>532.94</v>
      </c>
      <c r="Y5" s="24">
        <f t="shared" si="15"/>
        <v>1710.609</v>
      </c>
      <c r="Z5" s="39"/>
      <c r="AA5" s="178" t="s">
        <v>31</v>
      </c>
      <c r="AD5" s="127"/>
    </row>
    <row r="6" s="9" customFormat="1" ht="20" customHeight="1" spans="1:30">
      <c r="A6" s="23">
        <f t="shared" si="0"/>
        <v>3</v>
      </c>
      <c r="B6" s="24" t="s">
        <v>76</v>
      </c>
      <c r="C6" s="25" t="s">
        <v>77</v>
      </c>
      <c r="D6" s="24" t="s">
        <v>78</v>
      </c>
      <c r="E6" s="24">
        <v>3245.4</v>
      </c>
      <c r="F6" s="24">
        <f>VLOOKUP(C6,'[1]9月'!$B:$Q,16,0)</f>
        <v>3245.4</v>
      </c>
      <c r="G6" s="24">
        <v>3245.4</v>
      </c>
      <c r="H6" s="27">
        <v>5228.42</v>
      </c>
      <c r="I6" s="27"/>
      <c r="J6" s="27">
        <v>3180</v>
      </c>
      <c r="K6" s="34">
        <f t="shared" si="1"/>
        <v>58.4172</v>
      </c>
      <c r="L6" s="35">
        <f t="shared" si="2"/>
        <v>519.264</v>
      </c>
      <c r="M6" s="24">
        <f t="shared" si="3"/>
        <v>22.7178</v>
      </c>
      <c r="N6" s="27">
        <f t="shared" si="4"/>
        <v>418.27</v>
      </c>
      <c r="O6" s="27">
        <f t="shared" si="5"/>
        <v>0</v>
      </c>
      <c r="P6" s="27">
        <f t="shared" si="6"/>
        <v>159</v>
      </c>
      <c r="Q6" s="27">
        <f t="shared" si="7"/>
        <v>1177.669</v>
      </c>
      <c r="R6" s="24">
        <f t="shared" si="8"/>
        <v>0</v>
      </c>
      <c r="S6" s="24">
        <f t="shared" si="9"/>
        <v>259.63</v>
      </c>
      <c r="T6" s="24">
        <f t="shared" si="10"/>
        <v>9.74</v>
      </c>
      <c r="U6" s="27">
        <f t="shared" si="11"/>
        <v>104.57</v>
      </c>
      <c r="V6" s="27">
        <f t="shared" si="12"/>
        <v>0</v>
      </c>
      <c r="W6" s="27">
        <f t="shared" si="13"/>
        <v>159</v>
      </c>
      <c r="X6" s="24">
        <f t="shared" si="14"/>
        <v>532.94</v>
      </c>
      <c r="Y6" s="24">
        <f t="shared" si="15"/>
        <v>1710.609</v>
      </c>
      <c r="Z6" s="39"/>
      <c r="AA6" s="178" t="s">
        <v>31</v>
      </c>
      <c r="AD6" s="127"/>
    </row>
    <row r="7" s="9" customFormat="1" ht="20" customHeight="1" spans="1:30">
      <c r="A7" s="23">
        <f t="shared" si="0"/>
        <v>4</v>
      </c>
      <c r="B7" s="24" t="s">
        <v>71</v>
      </c>
      <c r="C7" s="25" t="s">
        <v>79</v>
      </c>
      <c r="D7" s="24" t="s">
        <v>80</v>
      </c>
      <c r="E7" s="24">
        <v>3245.4</v>
      </c>
      <c r="F7" s="24">
        <f>VLOOKUP(C7,'[1]9月'!$B:$Q,16,0)</f>
        <v>3245.4</v>
      </c>
      <c r="G7" s="24">
        <v>3245.4</v>
      </c>
      <c r="H7" s="27">
        <v>5228.42</v>
      </c>
      <c r="I7" s="27"/>
      <c r="J7" s="27">
        <v>3180</v>
      </c>
      <c r="K7" s="34">
        <f t="shared" si="1"/>
        <v>58.4172</v>
      </c>
      <c r="L7" s="35">
        <f t="shared" si="2"/>
        <v>519.264</v>
      </c>
      <c r="M7" s="24">
        <f t="shared" si="3"/>
        <v>22.7178</v>
      </c>
      <c r="N7" s="27">
        <f t="shared" si="4"/>
        <v>418.27</v>
      </c>
      <c r="O7" s="27">
        <f t="shared" si="5"/>
        <v>0</v>
      </c>
      <c r="P7" s="27">
        <f t="shared" si="6"/>
        <v>159</v>
      </c>
      <c r="Q7" s="27">
        <f t="shared" si="7"/>
        <v>1177.669</v>
      </c>
      <c r="R7" s="24">
        <f t="shared" si="8"/>
        <v>0</v>
      </c>
      <c r="S7" s="24">
        <f t="shared" si="9"/>
        <v>259.63</v>
      </c>
      <c r="T7" s="24">
        <f t="shared" si="10"/>
        <v>9.74</v>
      </c>
      <c r="U7" s="27">
        <f t="shared" si="11"/>
        <v>104.57</v>
      </c>
      <c r="V7" s="27">
        <f t="shared" si="12"/>
        <v>0</v>
      </c>
      <c r="W7" s="27">
        <f t="shared" si="13"/>
        <v>159</v>
      </c>
      <c r="X7" s="24">
        <f t="shared" si="14"/>
        <v>532.94</v>
      </c>
      <c r="Y7" s="24">
        <f t="shared" si="15"/>
        <v>1710.609</v>
      </c>
      <c r="Z7" s="39"/>
      <c r="AA7" s="178" t="s">
        <v>31</v>
      </c>
      <c r="AD7" s="127"/>
    </row>
    <row r="8" s="9" customFormat="1" ht="20" customHeight="1" spans="1:30">
      <c r="A8" s="23">
        <f t="shared" si="0"/>
        <v>5</v>
      </c>
      <c r="B8" s="24" t="s">
        <v>71</v>
      </c>
      <c r="C8" s="25" t="s">
        <v>81</v>
      </c>
      <c r="D8" s="24" t="s">
        <v>82</v>
      </c>
      <c r="E8" s="24">
        <v>3245.4</v>
      </c>
      <c r="F8" s="24">
        <f>VLOOKUP(C8,'[1]9月'!$B:$Q,16,0)</f>
        <v>3245.4</v>
      </c>
      <c r="G8" s="24">
        <v>3245.4</v>
      </c>
      <c r="H8" s="27">
        <v>5228.42</v>
      </c>
      <c r="I8" s="27"/>
      <c r="J8" s="27">
        <v>4180</v>
      </c>
      <c r="K8" s="34">
        <f t="shared" si="1"/>
        <v>58.4172</v>
      </c>
      <c r="L8" s="35">
        <f t="shared" si="2"/>
        <v>519.264</v>
      </c>
      <c r="M8" s="24">
        <f t="shared" si="3"/>
        <v>22.7178</v>
      </c>
      <c r="N8" s="27">
        <f t="shared" si="4"/>
        <v>418.27</v>
      </c>
      <c r="O8" s="27">
        <f t="shared" si="5"/>
        <v>0</v>
      </c>
      <c r="P8" s="27">
        <f t="shared" si="6"/>
        <v>209</v>
      </c>
      <c r="Q8" s="27">
        <f t="shared" si="7"/>
        <v>1227.669</v>
      </c>
      <c r="R8" s="24">
        <f t="shared" si="8"/>
        <v>0</v>
      </c>
      <c r="S8" s="24">
        <f t="shared" si="9"/>
        <v>259.63</v>
      </c>
      <c r="T8" s="24">
        <f t="shared" si="10"/>
        <v>9.74</v>
      </c>
      <c r="U8" s="27">
        <f t="shared" si="11"/>
        <v>104.57</v>
      </c>
      <c r="V8" s="27">
        <f t="shared" si="12"/>
        <v>0</v>
      </c>
      <c r="W8" s="27">
        <f t="shared" si="13"/>
        <v>209</v>
      </c>
      <c r="X8" s="24">
        <f t="shared" si="14"/>
        <v>582.94</v>
      </c>
      <c r="Y8" s="24">
        <f t="shared" si="15"/>
        <v>1810.609</v>
      </c>
      <c r="Z8" s="39"/>
      <c r="AA8" s="178" t="s">
        <v>31</v>
      </c>
      <c r="AD8" s="127"/>
    </row>
    <row r="9" s="9" customFormat="1" ht="20" customHeight="1" spans="1:30">
      <c r="A9" s="23">
        <f t="shared" si="0"/>
        <v>6</v>
      </c>
      <c r="B9" s="24" t="s">
        <v>76</v>
      </c>
      <c r="C9" s="25" t="s">
        <v>83</v>
      </c>
      <c r="D9" s="24" t="s">
        <v>84</v>
      </c>
      <c r="E9" s="24">
        <v>3245.4</v>
      </c>
      <c r="F9" s="24">
        <f>VLOOKUP(C9,'[1]9月'!$B:$Q,16,0)</f>
        <v>3245.4</v>
      </c>
      <c r="G9" s="24">
        <v>3245.4</v>
      </c>
      <c r="H9" s="27">
        <v>5228.42</v>
      </c>
      <c r="I9" s="27"/>
      <c r="J9" s="27">
        <v>3180</v>
      </c>
      <c r="K9" s="34">
        <f t="shared" si="1"/>
        <v>58.4172</v>
      </c>
      <c r="L9" s="35">
        <f t="shared" si="2"/>
        <v>519.264</v>
      </c>
      <c r="M9" s="24">
        <f t="shared" si="3"/>
        <v>22.7178</v>
      </c>
      <c r="N9" s="27">
        <f t="shared" si="4"/>
        <v>418.27</v>
      </c>
      <c r="O9" s="27">
        <f t="shared" si="5"/>
        <v>0</v>
      </c>
      <c r="P9" s="27">
        <f t="shared" si="6"/>
        <v>159</v>
      </c>
      <c r="Q9" s="27">
        <f t="shared" si="7"/>
        <v>1177.669</v>
      </c>
      <c r="R9" s="24">
        <f t="shared" si="8"/>
        <v>0</v>
      </c>
      <c r="S9" s="24">
        <f t="shared" si="9"/>
        <v>259.63</v>
      </c>
      <c r="T9" s="24">
        <f t="shared" si="10"/>
        <v>9.74</v>
      </c>
      <c r="U9" s="27">
        <f t="shared" si="11"/>
        <v>104.57</v>
      </c>
      <c r="V9" s="27">
        <f t="shared" si="12"/>
        <v>0</v>
      </c>
      <c r="W9" s="27">
        <f t="shared" si="13"/>
        <v>159</v>
      </c>
      <c r="X9" s="24">
        <f t="shared" si="14"/>
        <v>532.94</v>
      </c>
      <c r="Y9" s="24">
        <f t="shared" si="15"/>
        <v>1710.609</v>
      </c>
      <c r="Z9" s="39"/>
      <c r="AA9" s="178" t="s">
        <v>31</v>
      </c>
      <c r="AD9" s="127"/>
    </row>
    <row r="10" s="9" customFormat="1" ht="20" customHeight="1" spans="1:30">
      <c r="A10" s="23">
        <f t="shared" si="0"/>
        <v>7</v>
      </c>
      <c r="B10" s="24" t="s">
        <v>71</v>
      </c>
      <c r="C10" s="25" t="s">
        <v>85</v>
      </c>
      <c r="D10" s="24" t="s">
        <v>86</v>
      </c>
      <c r="E10" s="24">
        <v>3245.4</v>
      </c>
      <c r="F10" s="24">
        <f>VLOOKUP(C10,'[1]9月'!$B:$Q,16,0)</f>
        <v>3245.4</v>
      </c>
      <c r="G10" s="24">
        <v>3245.4</v>
      </c>
      <c r="H10" s="27">
        <v>5228.42</v>
      </c>
      <c r="I10" s="27"/>
      <c r="J10" s="27">
        <v>4180</v>
      </c>
      <c r="K10" s="34">
        <f t="shared" si="1"/>
        <v>58.4172</v>
      </c>
      <c r="L10" s="35">
        <f t="shared" si="2"/>
        <v>519.264</v>
      </c>
      <c r="M10" s="24">
        <f t="shared" si="3"/>
        <v>22.7178</v>
      </c>
      <c r="N10" s="27">
        <f t="shared" si="4"/>
        <v>418.27</v>
      </c>
      <c r="O10" s="27">
        <f t="shared" si="5"/>
        <v>0</v>
      </c>
      <c r="P10" s="27">
        <f t="shared" si="6"/>
        <v>209</v>
      </c>
      <c r="Q10" s="27">
        <f t="shared" si="7"/>
        <v>1227.669</v>
      </c>
      <c r="R10" s="24">
        <f t="shared" si="8"/>
        <v>0</v>
      </c>
      <c r="S10" s="24">
        <f t="shared" si="9"/>
        <v>259.63</v>
      </c>
      <c r="T10" s="24">
        <f t="shared" si="10"/>
        <v>9.74</v>
      </c>
      <c r="U10" s="27">
        <f t="shared" si="11"/>
        <v>104.57</v>
      </c>
      <c r="V10" s="27">
        <f t="shared" si="12"/>
        <v>0</v>
      </c>
      <c r="W10" s="27">
        <f t="shared" si="13"/>
        <v>209</v>
      </c>
      <c r="X10" s="24">
        <f t="shared" si="14"/>
        <v>582.94</v>
      </c>
      <c r="Y10" s="24">
        <f t="shared" si="15"/>
        <v>1810.609</v>
      </c>
      <c r="Z10" s="39"/>
      <c r="AA10" s="178" t="s">
        <v>31</v>
      </c>
      <c r="AD10" s="127"/>
    </row>
    <row r="11" s="9" customFormat="1" ht="20" customHeight="1" spans="1:30">
      <c r="A11" s="23">
        <f t="shared" si="0"/>
        <v>8</v>
      </c>
      <c r="B11" s="24" t="s">
        <v>76</v>
      </c>
      <c r="C11" s="25" t="s">
        <v>87</v>
      </c>
      <c r="D11" s="24" t="s">
        <v>88</v>
      </c>
      <c r="E11" s="24">
        <v>3245.4</v>
      </c>
      <c r="F11" s="24">
        <f>VLOOKUP(C11,'[1]9月'!$B:$Q,16,0)</f>
        <v>3245.4</v>
      </c>
      <c r="G11" s="24">
        <v>3245.4</v>
      </c>
      <c r="H11" s="27">
        <v>5228.42</v>
      </c>
      <c r="I11" s="27"/>
      <c r="J11" s="27">
        <v>4180</v>
      </c>
      <c r="K11" s="34">
        <f t="shared" si="1"/>
        <v>58.4172</v>
      </c>
      <c r="L11" s="35">
        <f t="shared" si="2"/>
        <v>519.264</v>
      </c>
      <c r="M11" s="24">
        <f t="shared" si="3"/>
        <v>22.7178</v>
      </c>
      <c r="N11" s="27">
        <f t="shared" si="4"/>
        <v>418.27</v>
      </c>
      <c r="O11" s="27">
        <f t="shared" si="5"/>
        <v>0</v>
      </c>
      <c r="P11" s="27">
        <f t="shared" si="6"/>
        <v>209</v>
      </c>
      <c r="Q11" s="27">
        <f t="shared" si="7"/>
        <v>1227.669</v>
      </c>
      <c r="R11" s="24">
        <f t="shared" si="8"/>
        <v>0</v>
      </c>
      <c r="S11" s="24">
        <f t="shared" si="9"/>
        <v>259.63</v>
      </c>
      <c r="T11" s="24">
        <f t="shared" si="10"/>
        <v>9.74</v>
      </c>
      <c r="U11" s="27">
        <f t="shared" si="11"/>
        <v>104.57</v>
      </c>
      <c r="V11" s="27">
        <f t="shared" si="12"/>
        <v>0</v>
      </c>
      <c r="W11" s="27">
        <f t="shared" si="13"/>
        <v>209</v>
      </c>
      <c r="X11" s="24">
        <f t="shared" si="14"/>
        <v>582.94</v>
      </c>
      <c r="Y11" s="24">
        <f t="shared" si="15"/>
        <v>1810.609</v>
      </c>
      <c r="Z11" s="39"/>
      <c r="AA11" s="178" t="s">
        <v>31</v>
      </c>
      <c r="AD11" s="127"/>
    </row>
    <row r="12" s="9" customFormat="1" ht="20" customHeight="1" spans="1:30">
      <c r="A12" s="23">
        <f t="shared" si="0"/>
        <v>9</v>
      </c>
      <c r="B12" s="24" t="s">
        <v>71</v>
      </c>
      <c r="C12" s="25" t="s">
        <v>89</v>
      </c>
      <c r="D12" s="24" t="s">
        <v>90</v>
      </c>
      <c r="E12" s="24">
        <v>3820</v>
      </c>
      <c r="F12" s="24">
        <f>VLOOKUP(C12,'[1]9月'!$B:$Q,16,0)</f>
        <v>3820</v>
      </c>
      <c r="G12" s="24">
        <v>3820</v>
      </c>
      <c r="H12" s="27">
        <v>5228.42</v>
      </c>
      <c r="I12" s="27"/>
      <c r="J12" s="27">
        <v>4180</v>
      </c>
      <c r="K12" s="34">
        <f t="shared" si="1"/>
        <v>68.76</v>
      </c>
      <c r="L12" s="35">
        <f t="shared" si="2"/>
        <v>611.2</v>
      </c>
      <c r="M12" s="24">
        <f t="shared" si="3"/>
        <v>26.74</v>
      </c>
      <c r="N12" s="27">
        <f t="shared" si="4"/>
        <v>418.27</v>
      </c>
      <c r="O12" s="27">
        <f t="shared" si="5"/>
        <v>0</v>
      </c>
      <c r="P12" s="27">
        <f t="shared" si="6"/>
        <v>209</v>
      </c>
      <c r="Q12" s="27">
        <f t="shared" si="7"/>
        <v>1333.97</v>
      </c>
      <c r="R12" s="24">
        <f t="shared" si="8"/>
        <v>0</v>
      </c>
      <c r="S12" s="24">
        <f t="shared" si="9"/>
        <v>305.6</v>
      </c>
      <c r="T12" s="24">
        <f t="shared" si="10"/>
        <v>11.46</v>
      </c>
      <c r="U12" s="27">
        <f t="shared" si="11"/>
        <v>104.57</v>
      </c>
      <c r="V12" s="27">
        <f t="shared" si="12"/>
        <v>0</v>
      </c>
      <c r="W12" s="27">
        <f t="shared" si="13"/>
        <v>209</v>
      </c>
      <c r="X12" s="24">
        <f t="shared" si="14"/>
        <v>630.63</v>
      </c>
      <c r="Y12" s="24">
        <f t="shared" si="15"/>
        <v>1964.6</v>
      </c>
      <c r="Z12" s="39"/>
      <c r="AA12" s="178" t="s">
        <v>31</v>
      </c>
      <c r="AD12" s="127"/>
    </row>
    <row r="13" s="9" customFormat="1" ht="20" customHeight="1" spans="1:30">
      <c r="A13" s="23">
        <f t="shared" si="0"/>
        <v>10</v>
      </c>
      <c r="B13" s="24" t="s">
        <v>71</v>
      </c>
      <c r="C13" s="25" t="s">
        <v>93</v>
      </c>
      <c r="D13" s="28" t="s">
        <v>94</v>
      </c>
      <c r="E13" s="24">
        <v>3245.4</v>
      </c>
      <c r="F13" s="24">
        <f>VLOOKUP(C13,'[1]9月'!$B:$Q,16,0)</f>
        <v>3245.4</v>
      </c>
      <c r="G13" s="24">
        <v>3245.4</v>
      </c>
      <c r="H13" s="27">
        <v>5228.42</v>
      </c>
      <c r="I13" s="27"/>
      <c r="J13" s="27">
        <v>3180</v>
      </c>
      <c r="K13" s="34">
        <f t="shared" si="1"/>
        <v>58.4172</v>
      </c>
      <c r="L13" s="35">
        <f t="shared" si="2"/>
        <v>519.264</v>
      </c>
      <c r="M13" s="24">
        <f t="shared" si="3"/>
        <v>22.7178</v>
      </c>
      <c r="N13" s="27">
        <f t="shared" si="4"/>
        <v>418.27</v>
      </c>
      <c r="O13" s="27">
        <f t="shared" si="5"/>
        <v>0</v>
      </c>
      <c r="P13" s="27">
        <f t="shared" si="6"/>
        <v>159</v>
      </c>
      <c r="Q13" s="27">
        <f t="shared" si="7"/>
        <v>1177.669</v>
      </c>
      <c r="R13" s="24">
        <f t="shared" si="8"/>
        <v>0</v>
      </c>
      <c r="S13" s="24">
        <f t="shared" si="9"/>
        <v>259.63</v>
      </c>
      <c r="T13" s="24">
        <f t="shared" si="10"/>
        <v>9.74</v>
      </c>
      <c r="U13" s="27">
        <f t="shared" si="11"/>
        <v>104.57</v>
      </c>
      <c r="V13" s="27">
        <f t="shared" si="12"/>
        <v>0</v>
      </c>
      <c r="W13" s="27">
        <f t="shared" si="13"/>
        <v>159</v>
      </c>
      <c r="X13" s="24">
        <f t="shared" si="14"/>
        <v>532.94</v>
      </c>
      <c r="Y13" s="24">
        <f t="shared" si="15"/>
        <v>1710.609</v>
      </c>
      <c r="Z13" s="39"/>
      <c r="AA13" s="178" t="s">
        <v>31</v>
      </c>
      <c r="AD13" s="127"/>
    </row>
    <row r="14" s="9" customFormat="1" ht="20" customHeight="1" spans="1:30">
      <c r="A14" s="23">
        <f t="shared" si="0"/>
        <v>11</v>
      </c>
      <c r="B14" s="24" t="s">
        <v>71</v>
      </c>
      <c r="C14" s="25" t="s">
        <v>95</v>
      </c>
      <c r="D14" s="28" t="s">
        <v>96</v>
      </c>
      <c r="E14" s="24">
        <v>3245.4</v>
      </c>
      <c r="F14" s="24">
        <v>3245.4</v>
      </c>
      <c r="G14" s="24">
        <v>3245.4</v>
      </c>
      <c r="H14" s="27">
        <v>5228.42</v>
      </c>
      <c r="I14" s="27"/>
      <c r="J14" s="27">
        <v>3180</v>
      </c>
      <c r="K14" s="34">
        <f t="shared" si="1"/>
        <v>58.4172</v>
      </c>
      <c r="L14" s="35">
        <f t="shared" si="2"/>
        <v>519.264</v>
      </c>
      <c r="M14" s="24">
        <f t="shared" si="3"/>
        <v>22.7178</v>
      </c>
      <c r="N14" s="27">
        <f t="shared" si="4"/>
        <v>418.27</v>
      </c>
      <c r="O14" s="27">
        <f t="shared" si="5"/>
        <v>0</v>
      </c>
      <c r="P14" s="27">
        <f t="shared" si="6"/>
        <v>159</v>
      </c>
      <c r="Q14" s="27">
        <f t="shared" si="7"/>
        <v>1177.669</v>
      </c>
      <c r="R14" s="24">
        <f t="shared" si="8"/>
        <v>0</v>
      </c>
      <c r="S14" s="24">
        <f t="shared" si="9"/>
        <v>259.63</v>
      </c>
      <c r="T14" s="24">
        <f t="shared" si="10"/>
        <v>9.74</v>
      </c>
      <c r="U14" s="27">
        <f t="shared" si="11"/>
        <v>104.57</v>
      </c>
      <c r="V14" s="27">
        <f t="shared" si="12"/>
        <v>0</v>
      </c>
      <c r="W14" s="27">
        <f t="shared" si="13"/>
        <v>159</v>
      </c>
      <c r="X14" s="24">
        <f t="shared" si="14"/>
        <v>532.94</v>
      </c>
      <c r="Y14" s="24">
        <f t="shared" si="15"/>
        <v>1710.609</v>
      </c>
      <c r="Z14" s="39"/>
      <c r="AA14" s="178" t="s">
        <v>31</v>
      </c>
      <c r="AD14" s="127"/>
    </row>
    <row r="15" s="9" customFormat="1" ht="20" customHeight="1" spans="1:30">
      <c r="A15" s="23">
        <f t="shared" si="0"/>
        <v>12</v>
      </c>
      <c r="B15" s="24" t="s">
        <v>71</v>
      </c>
      <c r="C15" s="25" t="s">
        <v>100</v>
      </c>
      <c r="D15" s="24" t="s">
        <v>101</v>
      </c>
      <c r="E15" s="24">
        <v>3245.4</v>
      </c>
      <c r="F15" s="24">
        <f>VLOOKUP(C15,'[1]9月'!$B:$Q,16,0)</f>
        <v>3245.4</v>
      </c>
      <c r="G15" s="24">
        <v>3245.4</v>
      </c>
      <c r="H15" s="27">
        <v>5228.42</v>
      </c>
      <c r="I15" s="27"/>
      <c r="J15" s="27">
        <v>1790</v>
      </c>
      <c r="K15" s="34">
        <f t="shared" si="1"/>
        <v>58.4172</v>
      </c>
      <c r="L15" s="35">
        <f t="shared" si="2"/>
        <v>519.264</v>
      </c>
      <c r="M15" s="24">
        <f t="shared" si="3"/>
        <v>22.7178</v>
      </c>
      <c r="N15" s="27">
        <f t="shared" si="4"/>
        <v>418.27</v>
      </c>
      <c r="O15" s="27">
        <f t="shared" si="5"/>
        <v>0</v>
      </c>
      <c r="P15" s="27">
        <f t="shared" si="6"/>
        <v>89.5</v>
      </c>
      <c r="Q15" s="27">
        <f t="shared" si="7"/>
        <v>1108.169</v>
      </c>
      <c r="R15" s="24">
        <f t="shared" si="8"/>
        <v>0</v>
      </c>
      <c r="S15" s="24">
        <f t="shared" si="9"/>
        <v>259.63</v>
      </c>
      <c r="T15" s="24">
        <f t="shared" si="10"/>
        <v>9.74</v>
      </c>
      <c r="U15" s="27">
        <f t="shared" si="11"/>
        <v>104.57</v>
      </c>
      <c r="V15" s="27">
        <f t="shared" si="12"/>
        <v>0</v>
      </c>
      <c r="W15" s="27">
        <f t="shared" si="13"/>
        <v>89.5</v>
      </c>
      <c r="X15" s="24">
        <f t="shared" si="14"/>
        <v>463.44</v>
      </c>
      <c r="Y15" s="24">
        <f t="shared" si="15"/>
        <v>1571.609</v>
      </c>
      <c r="Z15" s="39"/>
      <c r="AA15" s="178" t="s">
        <v>31</v>
      </c>
      <c r="AD15" s="127"/>
    </row>
    <row r="16" s="9" customFormat="1" ht="20" customHeight="1" spans="1:30">
      <c r="A16" s="23">
        <f t="shared" si="0"/>
        <v>13</v>
      </c>
      <c r="B16" s="24" t="s">
        <v>71</v>
      </c>
      <c r="C16" s="25" t="s">
        <v>102</v>
      </c>
      <c r="D16" s="24" t="s">
        <v>103</v>
      </c>
      <c r="E16" s="24">
        <v>3245.4</v>
      </c>
      <c r="F16" s="24">
        <f>VLOOKUP(C16,'[1]9月'!$B:$Q,16,0)</f>
        <v>3245.4</v>
      </c>
      <c r="G16" s="24">
        <v>3245.4</v>
      </c>
      <c r="H16" s="27">
        <v>5228.42</v>
      </c>
      <c r="I16" s="27"/>
      <c r="J16" s="27">
        <v>1790</v>
      </c>
      <c r="K16" s="34">
        <f t="shared" si="1"/>
        <v>58.4172</v>
      </c>
      <c r="L16" s="35">
        <f t="shared" si="2"/>
        <v>519.264</v>
      </c>
      <c r="M16" s="24">
        <f t="shared" si="3"/>
        <v>22.7178</v>
      </c>
      <c r="N16" s="27">
        <f t="shared" si="4"/>
        <v>418.27</v>
      </c>
      <c r="O16" s="27">
        <f t="shared" si="5"/>
        <v>0</v>
      </c>
      <c r="P16" s="27">
        <f t="shared" si="6"/>
        <v>89.5</v>
      </c>
      <c r="Q16" s="27">
        <f t="shared" si="7"/>
        <v>1108.169</v>
      </c>
      <c r="R16" s="24">
        <f t="shared" si="8"/>
        <v>0</v>
      </c>
      <c r="S16" s="24">
        <f t="shared" si="9"/>
        <v>259.63</v>
      </c>
      <c r="T16" s="24">
        <f t="shared" si="10"/>
        <v>9.74</v>
      </c>
      <c r="U16" s="27">
        <f t="shared" si="11"/>
        <v>104.57</v>
      </c>
      <c r="V16" s="27">
        <f t="shared" si="12"/>
        <v>0</v>
      </c>
      <c r="W16" s="27">
        <f t="shared" si="13"/>
        <v>89.5</v>
      </c>
      <c r="X16" s="24">
        <f t="shared" si="14"/>
        <v>463.44</v>
      </c>
      <c r="Y16" s="24">
        <f t="shared" si="15"/>
        <v>1571.609</v>
      </c>
      <c r="Z16" s="39"/>
      <c r="AA16" s="178" t="s">
        <v>31</v>
      </c>
      <c r="AD16" s="127"/>
    </row>
    <row r="17" s="9" customFormat="1" ht="20" customHeight="1" spans="1:30">
      <c r="A17" s="23">
        <f t="shared" si="0"/>
        <v>14</v>
      </c>
      <c r="B17" s="24" t="s">
        <v>71</v>
      </c>
      <c r="C17" s="25" t="s">
        <v>104</v>
      </c>
      <c r="D17" s="24" t="s">
        <v>105</v>
      </c>
      <c r="E17" s="24">
        <v>3245.4</v>
      </c>
      <c r="F17" s="24">
        <f>VLOOKUP(C17,'[1]9月'!$B:$Q,16,0)</f>
        <v>3245.4</v>
      </c>
      <c r="G17" s="24">
        <v>3245.4</v>
      </c>
      <c r="H17" s="27">
        <v>5228.42</v>
      </c>
      <c r="I17" s="27"/>
      <c r="J17" s="27">
        <v>1790</v>
      </c>
      <c r="K17" s="34">
        <f t="shared" si="1"/>
        <v>58.4172</v>
      </c>
      <c r="L17" s="35">
        <f t="shared" si="2"/>
        <v>519.264</v>
      </c>
      <c r="M17" s="24">
        <f t="shared" si="3"/>
        <v>22.7178</v>
      </c>
      <c r="N17" s="27">
        <f t="shared" si="4"/>
        <v>418.27</v>
      </c>
      <c r="O17" s="27">
        <f t="shared" si="5"/>
        <v>0</v>
      </c>
      <c r="P17" s="27">
        <f t="shared" si="6"/>
        <v>89.5</v>
      </c>
      <c r="Q17" s="27">
        <f t="shared" si="7"/>
        <v>1108.169</v>
      </c>
      <c r="R17" s="24">
        <f t="shared" si="8"/>
        <v>0</v>
      </c>
      <c r="S17" s="24">
        <f t="shared" si="9"/>
        <v>259.63</v>
      </c>
      <c r="T17" s="24">
        <f t="shared" si="10"/>
        <v>9.74</v>
      </c>
      <c r="U17" s="27">
        <f t="shared" si="11"/>
        <v>104.57</v>
      </c>
      <c r="V17" s="27">
        <f t="shared" si="12"/>
        <v>0</v>
      </c>
      <c r="W17" s="27">
        <f t="shared" si="13"/>
        <v>89.5</v>
      </c>
      <c r="X17" s="24">
        <f t="shared" si="14"/>
        <v>463.44</v>
      </c>
      <c r="Y17" s="24">
        <f t="shared" si="15"/>
        <v>1571.609</v>
      </c>
      <c r="Z17" s="39"/>
      <c r="AA17" s="178" t="s">
        <v>31</v>
      </c>
      <c r="AD17" s="127"/>
    </row>
    <row r="18" s="9" customFormat="1" ht="20" customHeight="1" spans="1:30">
      <c r="A18" s="23">
        <f t="shared" si="0"/>
        <v>15</v>
      </c>
      <c r="B18" s="24" t="s">
        <v>71</v>
      </c>
      <c r="C18" s="25" t="s">
        <v>106</v>
      </c>
      <c r="D18" s="24" t="s">
        <v>107</v>
      </c>
      <c r="E18" s="24">
        <v>3245.4</v>
      </c>
      <c r="F18" s="24">
        <f>VLOOKUP(C18,'[1]9月'!$B:$Q,16,0)</f>
        <v>3245.4</v>
      </c>
      <c r="G18" s="24">
        <v>3245.4</v>
      </c>
      <c r="H18" s="27">
        <v>5228.42</v>
      </c>
      <c r="I18" s="27"/>
      <c r="J18" s="27">
        <v>1790</v>
      </c>
      <c r="K18" s="34">
        <f t="shared" si="1"/>
        <v>58.4172</v>
      </c>
      <c r="L18" s="35">
        <f t="shared" si="2"/>
        <v>519.264</v>
      </c>
      <c r="M18" s="24">
        <f t="shared" si="3"/>
        <v>22.7178</v>
      </c>
      <c r="N18" s="27">
        <f t="shared" si="4"/>
        <v>418.27</v>
      </c>
      <c r="O18" s="27">
        <f t="shared" si="5"/>
        <v>0</v>
      </c>
      <c r="P18" s="27">
        <f t="shared" si="6"/>
        <v>89.5</v>
      </c>
      <c r="Q18" s="27">
        <f t="shared" si="7"/>
        <v>1108.169</v>
      </c>
      <c r="R18" s="24">
        <f t="shared" si="8"/>
        <v>0</v>
      </c>
      <c r="S18" s="24">
        <f t="shared" si="9"/>
        <v>259.63</v>
      </c>
      <c r="T18" s="24">
        <f t="shared" si="10"/>
        <v>9.74</v>
      </c>
      <c r="U18" s="27">
        <f t="shared" si="11"/>
        <v>104.57</v>
      </c>
      <c r="V18" s="27">
        <f t="shared" si="12"/>
        <v>0</v>
      </c>
      <c r="W18" s="27">
        <f t="shared" si="13"/>
        <v>89.5</v>
      </c>
      <c r="X18" s="24">
        <f t="shared" si="14"/>
        <v>463.44</v>
      </c>
      <c r="Y18" s="24">
        <f t="shared" si="15"/>
        <v>1571.609</v>
      </c>
      <c r="Z18" s="39"/>
      <c r="AA18" s="178" t="s">
        <v>31</v>
      </c>
      <c r="AD18" s="127"/>
    </row>
    <row r="19" s="9" customFormat="1" ht="20" customHeight="1" spans="1:30">
      <c r="A19" s="23">
        <f t="shared" si="0"/>
        <v>16</v>
      </c>
      <c r="B19" s="24" t="s">
        <v>71</v>
      </c>
      <c r="C19" s="25" t="s">
        <v>108</v>
      </c>
      <c r="D19" s="24" t="s">
        <v>109</v>
      </c>
      <c r="E19" s="24">
        <v>3245.4</v>
      </c>
      <c r="F19" s="24">
        <f>VLOOKUP(C19,'[1]9月'!$B:$Q,16,0)</f>
        <v>3245.4</v>
      </c>
      <c r="G19" s="24">
        <v>3245.4</v>
      </c>
      <c r="H19" s="27">
        <v>5228.42</v>
      </c>
      <c r="I19" s="27"/>
      <c r="J19" s="27">
        <v>3180</v>
      </c>
      <c r="K19" s="34">
        <f t="shared" si="1"/>
        <v>58.4172</v>
      </c>
      <c r="L19" s="35">
        <f t="shared" si="2"/>
        <v>519.264</v>
      </c>
      <c r="M19" s="24">
        <f t="shared" si="3"/>
        <v>22.7178</v>
      </c>
      <c r="N19" s="27">
        <f t="shared" si="4"/>
        <v>418.27</v>
      </c>
      <c r="O19" s="27">
        <f t="shared" si="5"/>
        <v>0</v>
      </c>
      <c r="P19" s="27">
        <f t="shared" si="6"/>
        <v>159</v>
      </c>
      <c r="Q19" s="27">
        <f t="shared" si="7"/>
        <v>1177.669</v>
      </c>
      <c r="R19" s="24">
        <f t="shared" si="8"/>
        <v>0</v>
      </c>
      <c r="S19" s="24">
        <f t="shared" si="9"/>
        <v>259.63</v>
      </c>
      <c r="T19" s="24">
        <f t="shared" si="10"/>
        <v>9.74</v>
      </c>
      <c r="U19" s="27">
        <f t="shared" si="11"/>
        <v>104.57</v>
      </c>
      <c r="V19" s="27">
        <f t="shared" si="12"/>
        <v>0</v>
      </c>
      <c r="W19" s="27">
        <f t="shared" si="13"/>
        <v>159</v>
      </c>
      <c r="X19" s="24">
        <f t="shared" si="14"/>
        <v>532.94</v>
      </c>
      <c r="Y19" s="24">
        <f t="shared" si="15"/>
        <v>1710.609</v>
      </c>
      <c r="Z19" s="39"/>
      <c r="AA19" s="178" t="s">
        <v>31</v>
      </c>
      <c r="AD19" s="127"/>
    </row>
    <row r="20" s="9" customFormat="1" ht="20" customHeight="1" spans="1:30">
      <c r="A20" s="23">
        <f t="shared" si="0"/>
        <v>17</v>
      </c>
      <c r="B20" s="24" t="s">
        <v>71</v>
      </c>
      <c r="C20" s="25" t="s">
        <v>110</v>
      </c>
      <c r="D20" s="24" t="s">
        <v>111</v>
      </c>
      <c r="E20" s="24">
        <v>3245.4</v>
      </c>
      <c r="F20" s="24">
        <f>VLOOKUP(C20,'[1]9月'!$B:$Q,16,0)</f>
        <v>3245.4</v>
      </c>
      <c r="G20" s="24">
        <v>3245.4</v>
      </c>
      <c r="H20" s="27">
        <v>5228.42</v>
      </c>
      <c r="I20" s="27"/>
      <c r="J20" s="27">
        <v>3180</v>
      </c>
      <c r="K20" s="34">
        <f t="shared" si="1"/>
        <v>58.4172</v>
      </c>
      <c r="L20" s="35">
        <f t="shared" si="2"/>
        <v>519.264</v>
      </c>
      <c r="M20" s="24">
        <f t="shared" si="3"/>
        <v>22.7178</v>
      </c>
      <c r="N20" s="27">
        <f t="shared" si="4"/>
        <v>418.27</v>
      </c>
      <c r="O20" s="27">
        <f t="shared" si="5"/>
        <v>0</v>
      </c>
      <c r="P20" s="27">
        <f t="shared" si="6"/>
        <v>159</v>
      </c>
      <c r="Q20" s="27">
        <f t="shared" si="7"/>
        <v>1177.669</v>
      </c>
      <c r="R20" s="24">
        <f t="shared" si="8"/>
        <v>0</v>
      </c>
      <c r="S20" s="24">
        <f t="shared" si="9"/>
        <v>259.63</v>
      </c>
      <c r="T20" s="24">
        <f t="shared" si="10"/>
        <v>9.74</v>
      </c>
      <c r="U20" s="27">
        <f t="shared" si="11"/>
        <v>104.57</v>
      </c>
      <c r="V20" s="27">
        <f t="shared" si="12"/>
        <v>0</v>
      </c>
      <c r="W20" s="27">
        <f t="shared" si="13"/>
        <v>159</v>
      </c>
      <c r="X20" s="24">
        <f t="shared" si="14"/>
        <v>532.94</v>
      </c>
      <c r="Y20" s="24">
        <f t="shared" si="15"/>
        <v>1710.609</v>
      </c>
      <c r="Z20" s="39"/>
      <c r="AA20" s="178" t="s">
        <v>31</v>
      </c>
      <c r="AD20" s="127"/>
    </row>
    <row r="21" s="9" customFormat="1" ht="20" customHeight="1" spans="1:30">
      <c r="A21" s="23">
        <f t="shared" si="0"/>
        <v>18</v>
      </c>
      <c r="B21" s="24" t="s">
        <v>71</v>
      </c>
      <c r="C21" s="25" t="s">
        <v>112</v>
      </c>
      <c r="D21" s="266" t="s">
        <v>113</v>
      </c>
      <c r="E21" s="24">
        <v>3245.4</v>
      </c>
      <c r="F21" s="24">
        <f>VLOOKUP(C21,'[1]9月'!$B:$Q,16,0)</f>
        <v>3245.4</v>
      </c>
      <c r="G21" s="24">
        <v>3245.4</v>
      </c>
      <c r="H21" s="27">
        <v>5228.42</v>
      </c>
      <c r="I21" s="27"/>
      <c r="J21" s="27">
        <v>3180</v>
      </c>
      <c r="K21" s="34">
        <f t="shared" si="1"/>
        <v>58.4172</v>
      </c>
      <c r="L21" s="35">
        <f t="shared" si="2"/>
        <v>519.264</v>
      </c>
      <c r="M21" s="24">
        <f t="shared" si="3"/>
        <v>22.7178</v>
      </c>
      <c r="N21" s="27">
        <f t="shared" si="4"/>
        <v>418.27</v>
      </c>
      <c r="O21" s="27">
        <f t="shared" si="5"/>
        <v>0</v>
      </c>
      <c r="P21" s="27">
        <f t="shared" si="6"/>
        <v>159</v>
      </c>
      <c r="Q21" s="27">
        <f t="shared" si="7"/>
        <v>1177.669</v>
      </c>
      <c r="R21" s="24">
        <f t="shared" si="8"/>
        <v>0</v>
      </c>
      <c r="S21" s="24">
        <f t="shared" si="9"/>
        <v>259.63</v>
      </c>
      <c r="T21" s="24">
        <f t="shared" si="10"/>
        <v>9.74</v>
      </c>
      <c r="U21" s="27">
        <f t="shared" si="11"/>
        <v>104.57</v>
      </c>
      <c r="V21" s="27">
        <f t="shared" si="12"/>
        <v>0</v>
      </c>
      <c r="W21" s="27">
        <f t="shared" si="13"/>
        <v>159</v>
      </c>
      <c r="X21" s="24">
        <f t="shared" si="14"/>
        <v>532.94</v>
      </c>
      <c r="Y21" s="24">
        <f t="shared" si="15"/>
        <v>1710.609</v>
      </c>
      <c r="Z21" s="39"/>
      <c r="AA21" s="178" t="s">
        <v>31</v>
      </c>
      <c r="AD21" s="127"/>
    </row>
    <row r="22" s="9" customFormat="1" ht="20" customHeight="1" spans="1:30">
      <c r="A22" s="23">
        <f t="shared" ref="A22:A85" si="16">ROW()-3</f>
        <v>19</v>
      </c>
      <c r="B22" s="24" t="s">
        <v>71</v>
      </c>
      <c r="C22" s="25" t="s">
        <v>116</v>
      </c>
      <c r="D22" s="24" t="s">
        <v>117</v>
      </c>
      <c r="E22" s="24">
        <v>3245.4</v>
      </c>
      <c r="F22" s="24">
        <f>VLOOKUP(C22,'[1]9月'!$B:$Q,16,0)</f>
        <v>3245.4</v>
      </c>
      <c r="G22" s="24">
        <v>3245.4</v>
      </c>
      <c r="H22" s="27">
        <v>5228.42</v>
      </c>
      <c r="I22" s="27"/>
      <c r="J22" s="27">
        <v>3180</v>
      </c>
      <c r="K22" s="34">
        <f t="shared" ref="K22:K85" si="17">E22*0.018</f>
        <v>58.4172</v>
      </c>
      <c r="L22" s="35">
        <f t="shared" ref="L22:L85" si="18">F22*0.16</f>
        <v>519.264</v>
      </c>
      <c r="M22" s="24">
        <f t="shared" ref="M22:M85" si="19">G22*0.007</f>
        <v>22.7178</v>
      </c>
      <c r="N22" s="27">
        <f t="shared" ref="N22:N85" si="20">ROUND(H22*0.08,2)</f>
        <v>418.27</v>
      </c>
      <c r="O22" s="27">
        <f t="shared" ref="O22:O85" si="21">I22*50%</f>
        <v>0</v>
      </c>
      <c r="P22" s="27">
        <f t="shared" ref="P22:P85" si="22">J22*5%</f>
        <v>159</v>
      </c>
      <c r="Q22" s="27">
        <f t="shared" ref="Q22:Q85" si="23">SUM(K22:P22)</f>
        <v>1177.669</v>
      </c>
      <c r="R22" s="24">
        <f t="shared" ref="R22:R85" si="24">E22*0</f>
        <v>0</v>
      </c>
      <c r="S22" s="24">
        <f t="shared" ref="S22:S85" si="25">ROUND(F22*0.08,2)</f>
        <v>259.63</v>
      </c>
      <c r="T22" s="24">
        <f t="shared" ref="T22:T85" si="26">ROUND(G22*0.003,2)</f>
        <v>9.74</v>
      </c>
      <c r="U22" s="27">
        <f t="shared" ref="U22:U85" si="27">ROUND(H22*0.02,2)</f>
        <v>104.57</v>
      </c>
      <c r="V22" s="27">
        <f t="shared" ref="V22:V85" si="28">I22*50%</f>
        <v>0</v>
      </c>
      <c r="W22" s="27">
        <f t="shared" ref="W22:W85" si="29">J22*5%</f>
        <v>159</v>
      </c>
      <c r="X22" s="24">
        <f t="shared" ref="X22:X85" si="30">SUM(R22:W22)</f>
        <v>532.94</v>
      </c>
      <c r="Y22" s="24">
        <f t="shared" ref="Y22:Y85" si="31">Q22+X22</f>
        <v>1710.609</v>
      </c>
      <c r="Z22" s="39"/>
      <c r="AA22" s="178" t="s">
        <v>31</v>
      </c>
      <c r="AD22" s="127"/>
    </row>
    <row r="23" s="9" customFormat="1" ht="20" customHeight="1" spans="1:30">
      <c r="A23" s="23">
        <f t="shared" si="16"/>
        <v>20</v>
      </c>
      <c r="B23" s="24" t="s">
        <v>118</v>
      </c>
      <c r="C23" s="25" t="s">
        <v>119</v>
      </c>
      <c r="D23" s="24" t="s">
        <v>120</v>
      </c>
      <c r="E23" s="24">
        <v>3820</v>
      </c>
      <c r="F23" s="24">
        <f>VLOOKUP(C23,'[1]9月'!$B:$Q,16,0)</f>
        <v>3820</v>
      </c>
      <c r="G23" s="24">
        <v>3820</v>
      </c>
      <c r="H23" s="27">
        <v>5228.42</v>
      </c>
      <c r="I23" s="27"/>
      <c r="J23" s="27">
        <v>4180</v>
      </c>
      <c r="K23" s="34">
        <f t="shared" si="17"/>
        <v>68.76</v>
      </c>
      <c r="L23" s="35">
        <f t="shared" si="18"/>
        <v>611.2</v>
      </c>
      <c r="M23" s="24">
        <f t="shared" si="19"/>
        <v>26.74</v>
      </c>
      <c r="N23" s="27">
        <f t="shared" si="20"/>
        <v>418.27</v>
      </c>
      <c r="O23" s="27">
        <f t="shared" si="21"/>
        <v>0</v>
      </c>
      <c r="P23" s="27">
        <f t="shared" si="22"/>
        <v>209</v>
      </c>
      <c r="Q23" s="27">
        <f t="shared" si="23"/>
        <v>1333.97</v>
      </c>
      <c r="R23" s="24">
        <f t="shared" si="24"/>
        <v>0</v>
      </c>
      <c r="S23" s="24">
        <f t="shared" si="25"/>
        <v>305.6</v>
      </c>
      <c r="T23" s="24">
        <f t="shared" si="26"/>
        <v>11.46</v>
      </c>
      <c r="U23" s="27">
        <f t="shared" si="27"/>
        <v>104.57</v>
      </c>
      <c r="V23" s="27">
        <f t="shared" si="28"/>
        <v>0</v>
      </c>
      <c r="W23" s="27">
        <f t="shared" si="29"/>
        <v>209</v>
      </c>
      <c r="X23" s="24">
        <f t="shared" si="30"/>
        <v>630.63</v>
      </c>
      <c r="Y23" s="24">
        <f t="shared" si="31"/>
        <v>1964.6</v>
      </c>
      <c r="Z23" s="39"/>
      <c r="AA23" s="178" t="s">
        <v>18</v>
      </c>
      <c r="AD23" s="127"/>
    </row>
    <row r="24" s="9" customFormat="1" ht="20" customHeight="1" spans="1:30">
      <c r="A24" s="23">
        <f t="shared" si="16"/>
        <v>21</v>
      </c>
      <c r="B24" s="24" t="s">
        <v>118</v>
      </c>
      <c r="C24" s="25" t="s">
        <v>121</v>
      </c>
      <c r="D24" s="24" t="s">
        <v>122</v>
      </c>
      <c r="E24" s="24">
        <v>3245.4</v>
      </c>
      <c r="F24" s="24">
        <f>VLOOKUP(C24,'[1]9月'!$B:$Q,16,0)</f>
        <v>3245.4</v>
      </c>
      <c r="G24" s="24">
        <v>3245.4</v>
      </c>
      <c r="H24" s="27">
        <v>5228.42</v>
      </c>
      <c r="I24" s="27"/>
      <c r="J24" s="27">
        <v>3180</v>
      </c>
      <c r="K24" s="34">
        <f t="shared" si="17"/>
        <v>58.4172</v>
      </c>
      <c r="L24" s="35">
        <f t="shared" si="18"/>
        <v>519.264</v>
      </c>
      <c r="M24" s="24">
        <f t="shared" si="19"/>
        <v>22.7178</v>
      </c>
      <c r="N24" s="27">
        <f t="shared" si="20"/>
        <v>418.27</v>
      </c>
      <c r="O24" s="27">
        <f t="shared" si="21"/>
        <v>0</v>
      </c>
      <c r="P24" s="27">
        <f t="shared" si="22"/>
        <v>159</v>
      </c>
      <c r="Q24" s="27">
        <f t="shared" si="23"/>
        <v>1177.669</v>
      </c>
      <c r="R24" s="24">
        <f t="shared" si="24"/>
        <v>0</v>
      </c>
      <c r="S24" s="24">
        <f t="shared" si="25"/>
        <v>259.63</v>
      </c>
      <c r="T24" s="24">
        <f t="shared" si="26"/>
        <v>9.74</v>
      </c>
      <c r="U24" s="27">
        <f t="shared" si="27"/>
        <v>104.57</v>
      </c>
      <c r="V24" s="27">
        <f t="shared" si="28"/>
        <v>0</v>
      </c>
      <c r="W24" s="27">
        <f t="shared" si="29"/>
        <v>159</v>
      </c>
      <c r="X24" s="24">
        <f t="shared" si="30"/>
        <v>532.94</v>
      </c>
      <c r="Y24" s="24">
        <f t="shared" si="31"/>
        <v>1710.609</v>
      </c>
      <c r="Z24" s="39"/>
      <c r="AA24" s="178" t="s">
        <v>14</v>
      </c>
      <c r="AD24" s="127"/>
    </row>
    <row r="25" s="9" customFormat="1" ht="20" customHeight="1" spans="1:30">
      <c r="A25" s="23">
        <f t="shared" si="16"/>
        <v>22</v>
      </c>
      <c r="B25" s="24" t="s">
        <v>118</v>
      </c>
      <c r="C25" s="25" t="s">
        <v>123</v>
      </c>
      <c r="D25" s="24" t="s">
        <v>124</v>
      </c>
      <c r="E25" s="24">
        <v>3245.4</v>
      </c>
      <c r="F25" s="24">
        <f>VLOOKUP(C25,'[1]9月'!$B:$Q,16,0)</f>
        <v>3245.4</v>
      </c>
      <c r="G25" s="24">
        <v>3245.4</v>
      </c>
      <c r="H25" s="27">
        <v>5228.42</v>
      </c>
      <c r="I25" s="27"/>
      <c r="J25" s="27">
        <v>3180</v>
      </c>
      <c r="K25" s="34">
        <f t="shared" si="17"/>
        <v>58.4172</v>
      </c>
      <c r="L25" s="35">
        <f t="shared" si="18"/>
        <v>519.264</v>
      </c>
      <c r="M25" s="24">
        <f t="shared" si="19"/>
        <v>22.7178</v>
      </c>
      <c r="N25" s="27">
        <f t="shared" si="20"/>
        <v>418.27</v>
      </c>
      <c r="O25" s="27">
        <f t="shared" si="21"/>
        <v>0</v>
      </c>
      <c r="P25" s="27">
        <f t="shared" si="22"/>
        <v>159</v>
      </c>
      <c r="Q25" s="27">
        <f t="shared" si="23"/>
        <v>1177.669</v>
      </c>
      <c r="R25" s="24">
        <f t="shared" si="24"/>
        <v>0</v>
      </c>
      <c r="S25" s="24">
        <f t="shared" si="25"/>
        <v>259.63</v>
      </c>
      <c r="T25" s="24">
        <f t="shared" si="26"/>
        <v>9.74</v>
      </c>
      <c r="U25" s="27">
        <f t="shared" si="27"/>
        <v>104.57</v>
      </c>
      <c r="V25" s="27">
        <f t="shared" si="28"/>
        <v>0</v>
      </c>
      <c r="W25" s="27">
        <f t="shared" si="29"/>
        <v>159</v>
      </c>
      <c r="X25" s="24">
        <f t="shared" si="30"/>
        <v>532.94</v>
      </c>
      <c r="Y25" s="24">
        <f t="shared" si="31"/>
        <v>1710.609</v>
      </c>
      <c r="Z25" s="39"/>
      <c r="AA25" s="178" t="s">
        <v>18</v>
      </c>
      <c r="AD25" s="127"/>
    </row>
    <row r="26" s="9" customFormat="1" ht="20" customHeight="1" spans="1:30">
      <c r="A26" s="23">
        <f t="shared" si="16"/>
        <v>23</v>
      </c>
      <c r="B26" s="24" t="s">
        <v>118</v>
      </c>
      <c r="C26" s="25" t="s">
        <v>125</v>
      </c>
      <c r="D26" s="24" t="s">
        <v>126</v>
      </c>
      <c r="E26" s="24">
        <v>3245.4</v>
      </c>
      <c r="F26" s="24">
        <f>VLOOKUP(C26,'[1]9月'!$B:$Q,16,0)</f>
        <v>3245.4</v>
      </c>
      <c r="G26" s="24">
        <v>3245.4</v>
      </c>
      <c r="H26" s="27">
        <v>5228.42</v>
      </c>
      <c r="I26" s="27"/>
      <c r="J26" s="27">
        <v>3180</v>
      </c>
      <c r="K26" s="34">
        <f t="shared" si="17"/>
        <v>58.4172</v>
      </c>
      <c r="L26" s="35">
        <f t="shared" si="18"/>
        <v>519.264</v>
      </c>
      <c r="M26" s="24">
        <f t="shared" si="19"/>
        <v>22.7178</v>
      </c>
      <c r="N26" s="27">
        <f t="shared" si="20"/>
        <v>418.27</v>
      </c>
      <c r="O26" s="27">
        <f t="shared" si="21"/>
        <v>0</v>
      </c>
      <c r="P26" s="27">
        <f t="shared" si="22"/>
        <v>159</v>
      </c>
      <c r="Q26" s="27">
        <f t="shared" si="23"/>
        <v>1177.669</v>
      </c>
      <c r="R26" s="24">
        <f t="shared" si="24"/>
        <v>0</v>
      </c>
      <c r="S26" s="24">
        <f t="shared" si="25"/>
        <v>259.63</v>
      </c>
      <c r="T26" s="24">
        <f t="shared" si="26"/>
        <v>9.74</v>
      </c>
      <c r="U26" s="27">
        <f t="shared" si="27"/>
        <v>104.57</v>
      </c>
      <c r="V26" s="27">
        <f t="shared" si="28"/>
        <v>0</v>
      </c>
      <c r="W26" s="27">
        <f t="shared" si="29"/>
        <v>159</v>
      </c>
      <c r="X26" s="24">
        <f t="shared" si="30"/>
        <v>532.94</v>
      </c>
      <c r="Y26" s="24">
        <f t="shared" si="31"/>
        <v>1710.609</v>
      </c>
      <c r="Z26" s="39"/>
      <c r="AA26" s="178" t="s">
        <v>18</v>
      </c>
      <c r="AD26" s="127"/>
    </row>
    <row r="27" s="9" customFormat="1" ht="20" customHeight="1" spans="1:30">
      <c r="A27" s="23">
        <f t="shared" si="16"/>
        <v>24</v>
      </c>
      <c r="B27" s="24" t="s">
        <v>118</v>
      </c>
      <c r="C27" s="25" t="s">
        <v>127</v>
      </c>
      <c r="D27" s="24" t="s">
        <v>128</v>
      </c>
      <c r="E27" s="24">
        <v>3245.4</v>
      </c>
      <c r="F27" s="24">
        <f>VLOOKUP(C27,'[1]9月'!$B:$Q,16,0)</f>
        <v>3245.4</v>
      </c>
      <c r="G27" s="24">
        <v>3245.4</v>
      </c>
      <c r="H27" s="27">
        <v>5228.42</v>
      </c>
      <c r="I27" s="27"/>
      <c r="J27" s="27">
        <v>3180</v>
      </c>
      <c r="K27" s="34">
        <f t="shared" si="17"/>
        <v>58.4172</v>
      </c>
      <c r="L27" s="35">
        <f t="shared" si="18"/>
        <v>519.264</v>
      </c>
      <c r="M27" s="24">
        <f t="shared" si="19"/>
        <v>22.7178</v>
      </c>
      <c r="N27" s="27">
        <f t="shared" si="20"/>
        <v>418.27</v>
      </c>
      <c r="O27" s="27">
        <f t="shared" si="21"/>
        <v>0</v>
      </c>
      <c r="P27" s="27">
        <f t="shared" si="22"/>
        <v>159</v>
      </c>
      <c r="Q27" s="27">
        <f t="shared" si="23"/>
        <v>1177.669</v>
      </c>
      <c r="R27" s="24">
        <f t="shared" si="24"/>
        <v>0</v>
      </c>
      <c r="S27" s="24">
        <f t="shared" si="25"/>
        <v>259.63</v>
      </c>
      <c r="T27" s="24">
        <f t="shared" si="26"/>
        <v>9.74</v>
      </c>
      <c r="U27" s="27">
        <f t="shared" si="27"/>
        <v>104.57</v>
      </c>
      <c r="V27" s="27">
        <f t="shared" si="28"/>
        <v>0</v>
      </c>
      <c r="W27" s="27">
        <f t="shared" si="29"/>
        <v>159</v>
      </c>
      <c r="X27" s="24">
        <f t="shared" si="30"/>
        <v>532.94</v>
      </c>
      <c r="Y27" s="24">
        <f t="shared" si="31"/>
        <v>1710.609</v>
      </c>
      <c r="Z27" s="39"/>
      <c r="AA27" s="178" t="s">
        <v>18</v>
      </c>
      <c r="AD27" s="127"/>
    </row>
    <row r="28" s="9" customFormat="1" ht="20" customHeight="1" spans="1:30">
      <c r="A28" s="23">
        <f t="shared" si="16"/>
        <v>25</v>
      </c>
      <c r="B28" s="24" t="s">
        <v>118</v>
      </c>
      <c r="C28" s="25" t="s">
        <v>129</v>
      </c>
      <c r="D28" s="24" t="s">
        <v>130</v>
      </c>
      <c r="E28" s="24">
        <v>3245.4</v>
      </c>
      <c r="F28" s="24">
        <f>VLOOKUP(C28,'[1]9月'!$B:$Q,16,0)</f>
        <v>3245.4</v>
      </c>
      <c r="G28" s="24">
        <v>3245.4</v>
      </c>
      <c r="H28" s="27">
        <v>5228.42</v>
      </c>
      <c r="I28" s="27"/>
      <c r="J28" s="27">
        <v>3180</v>
      </c>
      <c r="K28" s="34">
        <f t="shared" si="17"/>
        <v>58.4172</v>
      </c>
      <c r="L28" s="35">
        <f t="shared" si="18"/>
        <v>519.264</v>
      </c>
      <c r="M28" s="24">
        <f t="shared" si="19"/>
        <v>22.7178</v>
      </c>
      <c r="N28" s="27">
        <f t="shared" si="20"/>
        <v>418.27</v>
      </c>
      <c r="O28" s="27">
        <f t="shared" si="21"/>
        <v>0</v>
      </c>
      <c r="P28" s="27">
        <f t="shared" si="22"/>
        <v>159</v>
      </c>
      <c r="Q28" s="27">
        <f t="shared" si="23"/>
        <v>1177.669</v>
      </c>
      <c r="R28" s="24">
        <f t="shared" si="24"/>
        <v>0</v>
      </c>
      <c r="S28" s="24">
        <f t="shared" si="25"/>
        <v>259.63</v>
      </c>
      <c r="T28" s="24">
        <f t="shared" si="26"/>
        <v>9.74</v>
      </c>
      <c r="U28" s="27">
        <f t="shared" si="27"/>
        <v>104.57</v>
      </c>
      <c r="V28" s="27">
        <f t="shared" si="28"/>
        <v>0</v>
      </c>
      <c r="W28" s="27">
        <f t="shared" si="29"/>
        <v>159</v>
      </c>
      <c r="X28" s="24">
        <f t="shared" si="30"/>
        <v>532.94</v>
      </c>
      <c r="Y28" s="24">
        <f t="shared" si="31"/>
        <v>1710.609</v>
      </c>
      <c r="Z28" s="39"/>
      <c r="AA28" s="178" t="s">
        <v>14</v>
      </c>
      <c r="AD28" s="127"/>
    </row>
    <row r="29" s="9" customFormat="1" ht="20" customHeight="1" spans="1:30">
      <c r="A29" s="23">
        <f t="shared" si="16"/>
        <v>26</v>
      </c>
      <c r="B29" s="24" t="s">
        <v>118</v>
      </c>
      <c r="C29" s="25" t="s">
        <v>131</v>
      </c>
      <c r="D29" s="266" t="s">
        <v>132</v>
      </c>
      <c r="E29" s="24">
        <v>3245.4</v>
      </c>
      <c r="F29" s="24">
        <f>VLOOKUP(C29,'[1]9月'!$B:$Q,16,0)</f>
        <v>3245.4</v>
      </c>
      <c r="G29" s="24">
        <v>3245.4</v>
      </c>
      <c r="H29" s="27">
        <v>5228.42</v>
      </c>
      <c r="I29" s="27"/>
      <c r="J29" s="27">
        <v>3180</v>
      </c>
      <c r="K29" s="34">
        <f t="shared" si="17"/>
        <v>58.4172</v>
      </c>
      <c r="L29" s="35">
        <f t="shared" si="18"/>
        <v>519.264</v>
      </c>
      <c r="M29" s="24">
        <f t="shared" si="19"/>
        <v>22.7178</v>
      </c>
      <c r="N29" s="27">
        <f t="shared" si="20"/>
        <v>418.27</v>
      </c>
      <c r="O29" s="27">
        <f t="shared" si="21"/>
        <v>0</v>
      </c>
      <c r="P29" s="27">
        <f t="shared" si="22"/>
        <v>159</v>
      </c>
      <c r="Q29" s="27">
        <f t="shared" si="23"/>
        <v>1177.669</v>
      </c>
      <c r="R29" s="24">
        <f t="shared" si="24"/>
        <v>0</v>
      </c>
      <c r="S29" s="24">
        <f t="shared" si="25"/>
        <v>259.63</v>
      </c>
      <c r="T29" s="24">
        <f t="shared" si="26"/>
        <v>9.74</v>
      </c>
      <c r="U29" s="27">
        <f t="shared" si="27"/>
        <v>104.57</v>
      </c>
      <c r="V29" s="27">
        <f t="shared" si="28"/>
        <v>0</v>
      </c>
      <c r="W29" s="27">
        <f t="shared" si="29"/>
        <v>159</v>
      </c>
      <c r="X29" s="24">
        <f t="shared" si="30"/>
        <v>532.94</v>
      </c>
      <c r="Y29" s="24">
        <f t="shared" si="31"/>
        <v>1710.609</v>
      </c>
      <c r="Z29" s="39"/>
      <c r="AA29" s="178" t="s">
        <v>18</v>
      </c>
      <c r="AD29" s="127"/>
    </row>
    <row r="30" s="9" customFormat="1" ht="20" customHeight="1" spans="1:30">
      <c r="A30" s="23">
        <f t="shared" si="16"/>
        <v>27</v>
      </c>
      <c r="B30" s="24" t="s">
        <v>118</v>
      </c>
      <c r="C30" s="29" t="s">
        <v>133</v>
      </c>
      <c r="D30" s="30" t="s">
        <v>134</v>
      </c>
      <c r="E30" s="24">
        <v>3245.4</v>
      </c>
      <c r="F30" s="24">
        <f>VLOOKUP(C30,'[1]9月'!$B:$Q,16,0)</f>
        <v>3245.4</v>
      </c>
      <c r="G30" s="24">
        <v>3245.4</v>
      </c>
      <c r="H30" s="27">
        <v>5228.42</v>
      </c>
      <c r="I30" s="27"/>
      <c r="J30" s="27">
        <v>3180</v>
      </c>
      <c r="K30" s="34">
        <f t="shared" si="17"/>
        <v>58.4172</v>
      </c>
      <c r="L30" s="35">
        <f t="shared" si="18"/>
        <v>519.264</v>
      </c>
      <c r="M30" s="24">
        <f t="shared" si="19"/>
        <v>22.7178</v>
      </c>
      <c r="N30" s="27">
        <f t="shared" si="20"/>
        <v>418.27</v>
      </c>
      <c r="O30" s="27">
        <f t="shared" si="21"/>
        <v>0</v>
      </c>
      <c r="P30" s="27">
        <f t="shared" si="22"/>
        <v>159</v>
      </c>
      <c r="Q30" s="27">
        <f t="shared" si="23"/>
        <v>1177.669</v>
      </c>
      <c r="R30" s="24">
        <f t="shared" si="24"/>
        <v>0</v>
      </c>
      <c r="S30" s="24">
        <f t="shared" si="25"/>
        <v>259.63</v>
      </c>
      <c r="T30" s="24">
        <f t="shared" si="26"/>
        <v>9.74</v>
      </c>
      <c r="U30" s="27">
        <f t="shared" si="27"/>
        <v>104.57</v>
      </c>
      <c r="V30" s="27">
        <f t="shared" si="28"/>
        <v>0</v>
      </c>
      <c r="W30" s="27">
        <f t="shared" si="29"/>
        <v>159</v>
      </c>
      <c r="X30" s="24">
        <f t="shared" si="30"/>
        <v>532.94</v>
      </c>
      <c r="Y30" s="24">
        <f t="shared" si="31"/>
        <v>1710.609</v>
      </c>
      <c r="Z30" s="39"/>
      <c r="AA30" s="178" t="s">
        <v>14</v>
      </c>
      <c r="AD30" s="127"/>
    </row>
    <row r="31" s="9" customFormat="1" ht="20" customHeight="1" spans="1:30">
      <c r="A31" s="23">
        <f t="shared" si="16"/>
        <v>28</v>
      </c>
      <c r="B31" s="24" t="s">
        <v>118</v>
      </c>
      <c r="C31" s="29" t="s">
        <v>135</v>
      </c>
      <c r="D31" s="30" t="s">
        <v>136</v>
      </c>
      <c r="E31" s="24">
        <v>3245.4</v>
      </c>
      <c r="F31" s="24">
        <f>VLOOKUP(C31,'[1]9月'!$B:$Q,16,0)</f>
        <v>3245.4</v>
      </c>
      <c r="G31" s="24">
        <v>3245.4</v>
      </c>
      <c r="H31" s="27">
        <v>5228.42</v>
      </c>
      <c r="I31" s="27"/>
      <c r="J31" s="27">
        <v>3180</v>
      </c>
      <c r="K31" s="34">
        <f t="shared" si="17"/>
        <v>58.4172</v>
      </c>
      <c r="L31" s="35">
        <f t="shared" si="18"/>
        <v>519.264</v>
      </c>
      <c r="M31" s="24">
        <f t="shared" si="19"/>
        <v>22.7178</v>
      </c>
      <c r="N31" s="27">
        <f t="shared" si="20"/>
        <v>418.27</v>
      </c>
      <c r="O31" s="27">
        <f t="shared" si="21"/>
        <v>0</v>
      </c>
      <c r="P31" s="27">
        <f t="shared" si="22"/>
        <v>159</v>
      </c>
      <c r="Q31" s="27">
        <f t="shared" si="23"/>
        <v>1177.669</v>
      </c>
      <c r="R31" s="24">
        <f t="shared" si="24"/>
        <v>0</v>
      </c>
      <c r="S31" s="24">
        <f t="shared" si="25"/>
        <v>259.63</v>
      </c>
      <c r="T31" s="24">
        <f t="shared" si="26"/>
        <v>9.74</v>
      </c>
      <c r="U31" s="27">
        <f t="shared" si="27"/>
        <v>104.57</v>
      </c>
      <c r="V31" s="27">
        <f t="shared" si="28"/>
        <v>0</v>
      </c>
      <c r="W31" s="27">
        <f t="shared" si="29"/>
        <v>159</v>
      </c>
      <c r="X31" s="24">
        <f t="shared" si="30"/>
        <v>532.94</v>
      </c>
      <c r="Y31" s="24">
        <f t="shared" si="31"/>
        <v>1710.609</v>
      </c>
      <c r="Z31" s="39"/>
      <c r="AA31" s="178" t="s">
        <v>18</v>
      </c>
      <c r="AD31" s="127"/>
    </row>
    <row r="32" s="9" customFormat="1" ht="20" customHeight="1" spans="1:30">
      <c r="A32" s="23">
        <f t="shared" si="16"/>
        <v>29</v>
      </c>
      <c r="B32" s="24" t="s">
        <v>137</v>
      </c>
      <c r="C32" s="25" t="s">
        <v>138</v>
      </c>
      <c r="D32" s="24" t="s">
        <v>139</v>
      </c>
      <c r="E32" s="24">
        <v>3245.4</v>
      </c>
      <c r="F32" s="24">
        <f>VLOOKUP(C32,'[1]9月'!$B:$Q,16,0)</f>
        <v>3245.4</v>
      </c>
      <c r="G32" s="24">
        <v>3245.4</v>
      </c>
      <c r="H32" s="27">
        <v>5228.42</v>
      </c>
      <c r="I32" s="27"/>
      <c r="J32" s="27">
        <v>3180</v>
      </c>
      <c r="K32" s="34">
        <f t="shared" si="17"/>
        <v>58.4172</v>
      </c>
      <c r="L32" s="35">
        <f t="shared" si="18"/>
        <v>519.264</v>
      </c>
      <c r="M32" s="24">
        <f t="shared" si="19"/>
        <v>22.7178</v>
      </c>
      <c r="N32" s="27">
        <f t="shared" si="20"/>
        <v>418.27</v>
      </c>
      <c r="O32" s="27">
        <f t="shared" si="21"/>
        <v>0</v>
      </c>
      <c r="P32" s="27">
        <f t="shared" si="22"/>
        <v>159</v>
      </c>
      <c r="Q32" s="27">
        <f t="shared" si="23"/>
        <v>1177.669</v>
      </c>
      <c r="R32" s="24">
        <f t="shared" si="24"/>
        <v>0</v>
      </c>
      <c r="S32" s="24">
        <f t="shared" si="25"/>
        <v>259.63</v>
      </c>
      <c r="T32" s="24">
        <f t="shared" si="26"/>
        <v>9.74</v>
      </c>
      <c r="U32" s="27">
        <f t="shared" si="27"/>
        <v>104.57</v>
      </c>
      <c r="V32" s="27">
        <f t="shared" si="28"/>
        <v>0</v>
      </c>
      <c r="W32" s="27">
        <f t="shared" si="29"/>
        <v>159</v>
      </c>
      <c r="X32" s="24">
        <f t="shared" si="30"/>
        <v>532.94</v>
      </c>
      <c r="Y32" s="24">
        <f t="shared" si="31"/>
        <v>1710.609</v>
      </c>
      <c r="Z32" s="39"/>
      <c r="AA32" s="178" t="s">
        <v>30</v>
      </c>
      <c r="AD32" s="127"/>
    </row>
    <row r="33" s="9" customFormat="1" ht="20" customHeight="1" spans="1:30">
      <c r="A33" s="23">
        <f t="shared" si="16"/>
        <v>30</v>
      </c>
      <c r="B33" s="24" t="s">
        <v>143</v>
      </c>
      <c r="C33" s="25" t="s">
        <v>144</v>
      </c>
      <c r="D33" s="24" t="s">
        <v>145</v>
      </c>
      <c r="E33" s="24">
        <v>3245.4</v>
      </c>
      <c r="F33" s="24">
        <f>VLOOKUP(C33,'[1]9月'!$B:$Q,16,0)</f>
        <v>3245.4</v>
      </c>
      <c r="G33" s="24">
        <v>3245.4</v>
      </c>
      <c r="H33" s="27">
        <v>5228.42</v>
      </c>
      <c r="I33" s="27"/>
      <c r="J33" s="27">
        <v>3180</v>
      </c>
      <c r="K33" s="34">
        <f t="shared" si="17"/>
        <v>58.4172</v>
      </c>
      <c r="L33" s="35">
        <f t="shared" si="18"/>
        <v>519.264</v>
      </c>
      <c r="M33" s="24">
        <f t="shared" si="19"/>
        <v>22.7178</v>
      </c>
      <c r="N33" s="27">
        <f t="shared" si="20"/>
        <v>418.27</v>
      </c>
      <c r="O33" s="27">
        <f t="shared" si="21"/>
        <v>0</v>
      </c>
      <c r="P33" s="27">
        <f t="shared" si="22"/>
        <v>159</v>
      </c>
      <c r="Q33" s="27">
        <f t="shared" si="23"/>
        <v>1177.669</v>
      </c>
      <c r="R33" s="24">
        <f t="shared" si="24"/>
        <v>0</v>
      </c>
      <c r="S33" s="24">
        <f t="shared" si="25"/>
        <v>259.63</v>
      </c>
      <c r="T33" s="24">
        <f t="shared" si="26"/>
        <v>9.74</v>
      </c>
      <c r="U33" s="27">
        <f t="shared" si="27"/>
        <v>104.57</v>
      </c>
      <c r="V33" s="27">
        <f t="shared" si="28"/>
        <v>0</v>
      </c>
      <c r="W33" s="27">
        <f t="shared" si="29"/>
        <v>159</v>
      </c>
      <c r="X33" s="24">
        <f t="shared" si="30"/>
        <v>532.94</v>
      </c>
      <c r="Y33" s="24">
        <f t="shared" si="31"/>
        <v>1710.609</v>
      </c>
      <c r="Z33" s="39"/>
      <c r="AA33" s="178" t="s">
        <v>29</v>
      </c>
      <c r="AD33" s="127"/>
    </row>
    <row r="34" s="9" customFormat="1" ht="20" customHeight="1" spans="1:30">
      <c r="A34" s="23">
        <f t="shared" si="16"/>
        <v>31</v>
      </c>
      <c r="B34" s="24" t="s">
        <v>146</v>
      </c>
      <c r="C34" s="25" t="s">
        <v>147</v>
      </c>
      <c r="D34" s="24" t="s">
        <v>148</v>
      </c>
      <c r="E34" s="24">
        <v>3245.4</v>
      </c>
      <c r="F34" s="24">
        <f>VLOOKUP(C34,'[1]9月'!$B:$Q,16,0)</f>
        <v>3245.4</v>
      </c>
      <c r="G34" s="24">
        <v>3245.4</v>
      </c>
      <c r="H34" s="27">
        <v>5228.42</v>
      </c>
      <c r="I34" s="27"/>
      <c r="J34" s="27">
        <v>3180</v>
      </c>
      <c r="K34" s="34">
        <f t="shared" si="17"/>
        <v>58.4172</v>
      </c>
      <c r="L34" s="35">
        <f t="shared" si="18"/>
        <v>519.264</v>
      </c>
      <c r="M34" s="24">
        <f t="shared" si="19"/>
        <v>22.7178</v>
      </c>
      <c r="N34" s="27">
        <f t="shared" si="20"/>
        <v>418.27</v>
      </c>
      <c r="O34" s="27">
        <f t="shared" si="21"/>
        <v>0</v>
      </c>
      <c r="P34" s="27">
        <f t="shared" si="22"/>
        <v>159</v>
      </c>
      <c r="Q34" s="27">
        <f t="shared" si="23"/>
        <v>1177.669</v>
      </c>
      <c r="R34" s="24">
        <f t="shared" si="24"/>
        <v>0</v>
      </c>
      <c r="S34" s="24">
        <f t="shared" si="25"/>
        <v>259.63</v>
      </c>
      <c r="T34" s="24">
        <f t="shared" si="26"/>
        <v>9.74</v>
      </c>
      <c r="U34" s="27">
        <f t="shared" si="27"/>
        <v>104.57</v>
      </c>
      <c r="V34" s="27">
        <f t="shared" si="28"/>
        <v>0</v>
      </c>
      <c r="W34" s="27">
        <f t="shared" si="29"/>
        <v>159</v>
      </c>
      <c r="X34" s="24">
        <f t="shared" si="30"/>
        <v>532.94</v>
      </c>
      <c r="Y34" s="24">
        <f t="shared" si="31"/>
        <v>1710.609</v>
      </c>
      <c r="Z34" s="39"/>
      <c r="AA34" s="178" t="s">
        <v>30</v>
      </c>
      <c r="AD34" s="127"/>
    </row>
    <row r="35" s="9" customFormat="1" ht="20" customHeight="1" spans="1:30">
      <c r="A35" s="23">
        <f t="shared" si="16"/>
        <v>32</v>
      </c>
      <c r="B35" s="24" t="s">
        <v>146</v>
      </c>
      <c r="C35" s="29" t="s">
        <v>149</v>
      </c>
      <c r="D35" s="267" t="s">
        <v>150</v>
      </c>
      <c r="E35" s="24">
        <v>3245.4</v>
      </c>
      <c r="F35" s="24">
        <f>VLOOKUP(C35,'[1]9月'!$B:$Q,16,0)</f>
        <v>3245.4</v>
      </c>
      <c r="G35" s="24">
        <v>3245.4</v>
      </c>
      <c r="H35" s="27">
        <v>5228.42</v>
      </c>
      <c r="I35" s="27"/>
      <c r="J35" s="27">
        <v>3180</v>
      </c>
      <c r="K35" s="34">
        <f t="shared" si="17"/>
        <v>58.4172</v>
      </c>
      <c r="L35" s="35">
        <f t="shared" si="18"/>
        <v>519.264</v>
      </c>
      <c r="M35" s="24">
        <f t="shared" si="19"/>
        <v>22.7178</v>
      </c>
      <c r="N35" s="27">
        <f t="shared" si="20"/>
        <v>418.27</v>
      </c>
      <c r="O35" s="27">
        <f t="shared" si="21"/>
        <v>0</v>
      </c>
      <c r="P35" s="27">
        <f t="shared" si="22"/>
        <v>159</v>
      </c>
      <c r="Q35" s="27">
        <f t="shared" si="23"/>
        <v>1177.669</v>
      </c>
      <c r="R35" s="24">
        <f t="shared" si="24"/>
        <v>0</v>
      </c>
      <c r="S35" s="24">
        <f t="shared" si="25"/>
        <v>259.63</v>
      </c>
      <c r="T35" s="24">
        <f t="shared" si="26"/>
        <v>9.74</v>
      </c>
      <c r="U35" s="27">
        <f t="shared" si="27"/>
        <v>104.57</v>
      </c>
      <c r="V35" s="27">
        <f t="shared" si="28"/>
        <v>0</v>
      </c>
      <c r="W35" s="27">
        <f t="shared" si="29"/>
        <v>159</v>
      </c>
      <c r="X35" s="24">
        <f t="shared" si="30"/>
        <v>532.94</v>
      </c>
      <c r="Y35" s="24">
        <f t="shared" si="31"/>
        <v>1710.609</v>
      </c>
      <c r="Z35" s="39"/>
      <c r="AA35" s="178" t="s">
        <v>30</v>
      </c>
      <c r="AD35" s="127"/>
    </row>
    <row r="36" s="9" customFormat="1" ht="20" customHeight="1" spans="1:30">
      <c r="A36" s="23">
        <f t="shared" si="16"/>
        <v>33</v>
      </c>
      <c r="B36" s="24" t="s">
        <v>146</v>
      </c>
      <c r="C36" s="29" t="s">
        <v>151</v>
      </c>
      <c r="D36" s="267" t="s">
        <v>152</v>
      </c>
      <c r="E36" s="24">
        <v>3245.4</v>
      </c>
      <c r="F36" s="24">
        <f>VLOOKUP(C36,'[1]9月'!$B:$Q,16,0)</f>
        <v>3245.4</v>
      </c>
      <c r="G36" s="24">
        <v>3245.4</v>
      </c>
      <c r="H36" s="27">
        <v>5228.42</v>
      </c>
      <c r="I36" s="27"/>
      <c r="J36" s="27">
        <v>3180</v>
      </c>
      <c r="K36" s="34">
        <f t="shared" si="17"/>
        <v>58.4172</v>
      </c>
      <c r="L36" s="35">
        <f t="shared" si="18"/>
        <v>519.264</v>
      </c>
      <c r="M36" s="24">
        <f t="shared" si="19"/>
        <v>22.7178</v>
      </c>
      <c r="N36" s="27">
        <f t="shared" si="20"/>
        <v>418.27</v>
      </c>
      <c r="O36" s="27">
        <f t="shared" si="21"/>
        <v>0</v>
      </c>
      <c r="P36" s="27">
        <f t="shared" si="22"/>
        <v>159</v>
      </c>
      <c r="Q36" s="27">
        <f t="shared" si="23"/>
        <v>1177.669</v>
      </c>
      <c r="R36" s="24">
        <f t="shared" si="24"/>
        <v>0</v>
      </c>
      <c r="S36" s="24">
        <f t="shared" si="25"/>
        <v>259.63</v>
      </c>
      <c r="T36" s="24">
        <f t="shared" si="26"/>
        <v>9.74</v>
      </c>
      <c r="U36" s="27">
        <f t="shared" si="27"/>
        <v>104.57</v>
      </c>
      <c r="V36" s="27">
        <f t="shared" si="28"/>
        <v>0</v>
      </c>
      <c r="W36" s="27">
        <f t="shared" si="29"/>
        <v>159</v>
      </c>
      <c r="X36" s="24">
        <f t="shared" si="30"/>
        <v>532.94</v>
      </c>
      <c r="Y36" s="24">
        <f t="shared" si="31"/>
        <v>1710.609</v>
      </c>
      <c r="Z36" s="39"/>
      <c r="AA36" s="178" t="s">
        <v>30</v>
      </c>
      <c r="AD36" s="127"/>
    </row>
    <row r="37" s="9" customFormat="1" ht="20" customHeight="1" spans="1:30">
      <c r="A37" s="23">
        <f t="shared" si="16"/>
        <v>34</v>
      </c>
      <c r="B37" s="24" t="s">
        <v>146</v>
      </c>
      <c r="C37" s="29" t="s">
        <v>153</v>
      </c>
      <c r="D37" s="267" t="s">
        <v>154</v>
      </c>
      <c r="E37" s="24">
        <v>3245.4</v>
      </c>
      <c r="F37" s="24">
        <f>VLOOKUP(C37,'[1]9月'!$B:$Q,16,0)</f>
        <v>3245.4</v>
      </c>
      <c r="G37" s="24">
        <v>3245.4</v>
      </c>
      <c r="H37" s="27">
        <v>5228.42</v>
      </c>
      <c r="I37" s="27"/>
      <c r="J37" s="27">
        <v>3180</v>
      </c>
      <c r="K37" s="34">
        <f t="shared" si="17"/>
        <v>58.4172</v>
      </c>
      <c r="L37" s="35">
        <f t="shared" si="18"/>
        <v>519.264</v>
      </c>
      <c r="M37" s="24">
        <f t="shared" si="19"/>
        <v>22.7178</v>
      </c>
      <c r="N37" s="27">
        <f t="shared" si="20"/>
        <v>418.27</v>
      </c>
      <c r="O37" s="27">
        <f t="shared" si="21"/>
        <v>0</v>
      </c>
      <c r="P37" s="27">
        <f t="shared" si="22"/>
        <v>159</v>
      </c>
      <c r="Q37" s="27">
        <f t="shared" si="23"/>
        <v>1177.669</v>
      </c>
      <c r="R37" s="24">
        <f t="shared" si="24"/>
        <v>0</v>
      </c>
      <c r="S37" s="24">
        <f t="shared" si="25"/>
        <v>259.63</v>
      </c>
      <c r="T37" s="24">
        <f t="shared" si="26"/>
        <v>9.74</v>
      </c>
      <c r="U37" s="27">
        <f t="shared" si="27"/>
        <v>104.57</v>
      </c>
      <c r="V37" s="27">
        <f t="shared" si="28"/>
        <v>0</v>
      </c>
      <c r="W37" s="27">
        <f t="shared" si="29"/>
        <v>159</v>
      </c>
      <c r="X37" s="24">
        <f t="shared" si="30"/>
        <v>532.94</v>
      </c>
      <c r="Y37" s="24">
        <f t="shared" si="31"/>
        <v>1710.609</v>
      </c>
      <c r="Z37" s="39"/>
      <c r="AA37" s="178" t="s">
        <v>30</v>
      </c>
      <c r="AD37" s="127"/>
    </row>
    <row r="38" s="9" customFormat="1" ht="20" customHeight="1" spans="1:30">
      <c r="A38" s="23">
        <f t="shared" si="16"/>
        <v>35</v>
      </c>
      <c r="B38" s="24" t="s">
        <v>146</v>
      </c>
      <c r="C38" s="29" t="s">
        <v>155</v>
      </c>
      <c r="D38" s="267" t="s">
        <v>156</v>
      </c>
      <c r="E38" s="24">
        <v>3245.4</v>
      </c>
      <c r="F38" s="24">
        <f>VLOOKUP(C38,'[1]9月'!$B:$Q,16,0)</f>
        <v>3245.4</v>
      </c>
      <c r="G38" s="24">
        <v>3245.4</v>
      </c>
      <c r="H38" s="27">
        <v>5228.42</v>
      </c>
      <c r="I38" s="27"/>
      <c r="J38" s="27">
        <v>3180</v>
      </c>
      <c r="K38" s="34">
        <f t="shared" si="17"/>
        <v>58.4172</v>
      </c>
      <c r="L38" s="35">
        <f t="shared" si="18"/>
        <v>519.264</v>
      </c>
      <c r="M38" s="24">
        <f t="shared" si="19"/>
        <v>22.7178</v>
      </c>
      <c r="N38" s="27">
        <f t="shared" si="20"/>
        <v>418.27</v>
      </c>
      <c r="O38" s="27">
        <f t="shared" si="21"/>
        <v>0</v>
      </c>
      <c r="P38" s="27">
        <f t="shared" si="22"/>
        <v>159</v>
      </c>
      <c r="Q38" s="27">
        <f t="shared" si="23"/>
        <v>1177.669</v>
      </c>
      <c r="R38" s="24">
        <f t="shared" si="24"/>
        <v>0</v>
      </c>
      <c r="S38" s="24">
        <f t="shared" si="25"/>
        <v>259.63</v>
      </c>
      <c r="T38" s="24">
        <f t="shared" si="26"/>
        <v>9.74</v>
      </c>
      <c r="U38" s="27">
        <f t="shared" si="27"/>
        <v>104.57</v>
      </c>
      <c r="V38" s="27">
        <f t="shared" si="28"/>
        <v>0</v>
      </c>
      <c r="W38" s="27">
        <f t="shared" si="29"/>
        <v>159</v>
      </c>
      <c r="X38" s="24">
        <f t="shared" si="30"/>
        <v>532.94</v>
      </c>
      <c r="Y38" s="24">
        <f t="shared" si="31"/>
        <v>1710.609</v>
      </c>
      <c r="Z38" s="39"/>
      <c r="AA38" s="178" t="s">
        <v>30</v>
      </c>
      <c r="AD38" s="127"/>
    </row>
    <row r="39" s="9" customFormat="1" ht="20" customHeight="1" spans="1:30">
      <c r="A39" s="23">
        <f t="shared" si="16"/>
        <v>36</v>
      </c>
      <c r="B39" s="24" t="s">
        <v>157</v>
      </c>
      <c r="C39" s="25" t="s">
        <v>158</v>
      </c>
      <c r="D39" s="24" t="s">
        <v>159</v>
      </c>
      <c r="E39" s="24">
        <v>3245.4</v>
      </c>
      <c r="F39" s="24">
        <f>VLOOKUP(C39,'[1]9月'!$B:$Q,16,0)</f>
        <v>3245.4</v>
      </c>
      <c r="G39" s="24">
        <v>3245.4</v>
      </c>
      <c r="H39" s="27">
        <v>5228.42</v>
      </c>
      <c r="I39" s="27"/>
      <c r="J39" s="27">
        <v>0</v>
      </c>
      <c r="K39" s="34">
        <f t="shared" si="17"/>
        <v>58.4172</v>
      </c>
      <c r="L39" s="35">
        <f t="shared" si="18"/>
        <v>519.264</v>
      </c>
      <c r="M39" s="24">
        <f t="shared" si="19"/>
        <v>22.7178</v>
      </c>
      <c r="N39" s="27">
        <f t="shared" si="20"/>
        <v>418.27</v>
      </c>
      <c r="O39" s="27">
        <f t="shared" si="21"/>
        <v>0</v>
      </c>
      <c r="P39" s="27">
        <f t="shared" si="22"/>
        <v>0</v>
      </c>
      <c r="Q39" s="27">
        <f t="shared" si="23"/>
        <v>1018.669</v>
      </c>
      <c r="R39" s="24">
        <f t="shared" si="24"/>
        <v>0</v>
      </c>
      <c r="S39" s="24">
        <f t="shared" si="25"/>
        <v>259.63</v>
      </c>
      <c r="T39" s="24">
        <f t="shared" si="26"/>
        <v>9.74</v>
      </c>
      <c r="U39" s="27">
        <f t="shared" si="27"/>
        <v>104.57</v>
      </c>
      <c r="V39" s="27">
        <f t="shared" si="28"/>
        <v>0</v>
      </c>
      <c r="W39" s="27">
        <f t="shared" si="29"/>
        <v>0</v>
      </c>
      <c r="X39" s="24">
        <f t="shared" si="30"/>
        <v>373.94</v>
      </c>
      <c r="Y39" s="24">
        <f t="shared" si="31"/>
        <v>1392.609</v>
      </c>
      <c r="Z39" s="39"/>
      <c r="AA39" s="178" t="s">
        <v>16</v>
      </c>
      <c r="AD39" s="127"/>
    </row>
    <row r="40" s="9" customFormat="1" ht="20" customHeight="1" spans="1:30">
      <c r="A40" s="23">
        <f t="shared" si="16"/>
        <v>37</v>
      </c>
      <c r="B40" s="24" t="s">
        <v>157</v>
      </c>
      <c r="C40" s="25" t="s">
        <v>160</v>
      </c>
      <c r="D40" s="24" t="s">
        <v>161</v>
      </c>
      <c r="E40" s="24">
        <v>3245.4</v>
      </c>
      <c r="F40" s="24">
        <f>VLOOKUP(C40,'[1]9月'!$B:$Q,16,0)</f>
        <v>3245.4</v>
      </c>
      <c r="G40" s="24">
        <v>3245.4</v>
      </c>
      <c r="H40" s="27">
        <v>5228.42</v>
      </c>
      <c r="I40" s="27"/>
      <c r="J40" s="27">
        <v>3180</v>
      </c>
      <c r="K40" s="34">
        <f t="shared" si="17"/>
        <v>58.4172</v>
      </c>
      <c r="L40" s="35">
        <f t="shared" si="18"/>
        <v>519.264</v>
      </c>
      <c r="M40" s="24">
        <f t="shared" si="19"/>
        <v>22.7178</v>
      </c>
      <c r="N40" s="27">
        <f t="shared" si="20"/>
        <v>418.27</v>
      </c>
      <c r="O40" s="27">
        <f t="shared" si="21"/>
        <v>0</v>
      </c>
      <c r="P40" s="27">
        <f t="shared" si="22"/>
        <v>159</v>
      </c>
      <c r="Q40" s="27">
        <f t="shared" si="23"/>
        <v>1177.669</v>
      </c>
      <c r="R40" s="24">
        <f t="shared" si="24"/>
        <v>0</v>
      </c>
      <c r="S40" s="24">
        <f t="shared" si="25"/>
        <v>259.63</v>
      </c>
      <c r="T40" s="24">
        <f t="shared" si="26"/>
        <v>9.74</v>
      </c>
      <c r="U40" s="27">
        <f t="shared" si="27"/>
        <v>104.57</v>
      </c>
      <c r="V40" s="27">
        <f t="shared" si="28"/>
        <v>0</v>
      </c>
      <c r="W40" s="27">
        <f t="shared" si="29"/>
        <v>159</v>
      </c>
      <c r="X40" s="24">
        <f t="shared" si="30"/>
        <v>532.94</v>
      </c>
      <c r="Y40" s="24">
        <f t="shared" si="31"/>
        <v>1710.609</v>
      </c>
      <c r="Z40" s="39"/>
      <c r="AA40" s="178" t="s">
        <v>16</v>
      </c>
      <c r="AD40" s="127"/>
    </row>
    <row r="41" s="9" customFormat="1" ht="20" customHeight="1" spans="1:30">
      <c r="A41" s="23">
        <f t="shared" si="16"/>
        <v>38</v>
      </c>
      <c r="B41" s="24" t="s">
        <v>157</v>
      </c>
      <c r="C41" s="25" t="s">
        <v>162</v>
      </c>
      <c r="D41" s="24" t="s">
        <v>163</v>
      </c>
      <c r="E41" s="24">
        <v>3245.4</v>
      </c>
      <c r="F41" s="24">
        <f>VLOOKUP(C41,'[1]9月'!$B:$Q,16,0)</f>
        <v>3245.4</v>
      </c>
      <c r="G41" s="24">
        <v>3245.4</v>
      </c>
      <c r="H41" s="27">
        <v>5228.42</v>
      </c>
      <c r="I41" s="27"/>
      <c r="J41" s="27">
        <v>3180</v>
      </c>
      <c r="K41" s="34">
        <f t="shared" si="17"/>
        <v>58.4172</v>
      </c>
      <c r="L41" s="35">
        <f t="shared" si="18"/>
        <v>519.264</v>
      </c>
      <c r="M41" s="24">
        <f t="shared" si="19"/>
        <v>22.7178</v>
      </c>
      <c r="N41" s="27">
        <f t="shared" si="20"/>
        <v>418.27</v>
      </c>
      <c r="O41" s="27">
        <f t="shared" si="21"/>
        <v>0</v>
      </c>
      <c r="P41" s="27">
        <f t="shared" si="22"/>
        <v>159</v>
      </c>
      <c r="Q41" s="27">
        <f t="shared" si="23"/>
        <v>1177.669</v>
      </c>
      <c r="R41" s="24">
        <f t="shared" si="24"/>
        <v>0</v>
      </c>
      <c r="S41" s="24">
        <f t="shared" si="25"/>
        <v>259.63</v>
      </c>
      <c r="T41" s="24">
        <f t="shared" si="26"/>
        <v>9.74</v>
      </c>
      <c r="U41" s="27">
        <f t="shared" si="27"/>
        <v>104.57</v>
      </c>
      <c r="V41" s="27">
        <f t="shared" si="28"/>
        <v>0</v>
      </c>
      <c r="W41" s="27">
        <f t="shared" si="29"/>
        <v>159</v>
      </c>
      <c r="X41" s="24">
        <f t="shared" si="30"/>
        <v>532.94</v>
      </c>
      <c r="Y41" s="24">
        <f t="shared" si="31"/>
        <v>1710.609</v>
      </c>
      <c r="Z41" s="39"/>
      <c r="AA41" s="178" t="s">
        <v>16</v>
      </c>
      <c r="AD41" s="127"/>
    </row>
    <row r="42" s="9" customFormat="1" ht="20" customHeight="1" spans="1:30">
      <c r="A42" s="23">
        <f t="shared" si="16"/>
        <v>39</v>
      </c>
      <c r="B42" s="24" t="s">
        <v>157</v>
      </c>
      <c r="C42" s="25" t="s">
        <v>164</v>
      </c>
      <c r="D42" s="24" t="s">
        <v>165</v>
      </c>
      <c r="E42" s="24">
        <v>3245.4</v>
      </c>
      <c r="F42" s="24">
        <f>VLOOKUP(C42,'[1]9月'!$B:$Q,16,0)</f>
        <v>3245.4</v>
      </c>
      <c r="G42" s="24">
        <v>3245.4</v>
      </c>
      <c r="H42" s="27">
        <v>5228.42</v>
      </c>
      <c r="I42" s="27"/>
      <c r="J42" s="27">
        <v>3180</v>
      </c>
      <c r="K42" s="34">
        <f t="shared" si="17"/>
        <v>58.4172</v>
      </c>
      <c r="L42" s="35">
        <f t="shared" si="18"/>
        <v>519.264</v>
      </c>
      <c r="M42" s="24">
        <f t="shared" si="19"/>
        <v>22.7178</v>
      </c>
      <c r="N42" s="27">
        <f t="shared" si="20"/>
        <v>418.27</v>
      </c>
      <c r="O42" s="27">
        <f t="shared" si="21"/>
        <v>0</v>
      </c>
      <c r="P42" s="27">
        <f t="shared" si="22"/>
        <v>159</v>
      </c>
      <c r="Q42" s="27">
        <f t="shared" si="23"/>
        <v>1177.669</v>
      </c>
      <c r="R42" s="24">
        <f t="shared" si="24"/>
        <v>0</v>
      </c>
      <c r="S42" s="24">
        <f t="shared" si="25"/>
        <v>259.63</v>
      </c>
      <c r="T42" s="24">
        <f t="shared" si="26"/>
        <v>9.74</v>
      </c>
      <c r="U42" s="27">
        <f t="shared" si="27"/>
        <v>104.57</v>
      </c>
      <c r="V42" s="27">
        <f t="shared" si="28"/>
        <v>0</v>
      </c>
      <c r="W42" s="27">
        <f t="shared" si="29"/>
        <v>159</v>
      </c>
      <c r="X42" s="24">
        <f t="shared" si="30"/>
        <v>532.94</v>
      </c>
      <c r="Y42" s="24">
        <f t="shared" si="31"/>
        <v>1710.609</v>
      </c>
      <c r="Z42" s="39"/>
      <c r="AA42" s="178" t="s">
        <v>16</v>
      </c>
      <c r="AD42" s="127"/>
    </row>
    <row r="43" s="9" customFormat="1" ht="20" customHeight="1" spans="1:30">
      <c r="A43" s="23">
        <f t="shared" si="16"/>
        <v>40</v>
      </c>
      <c r="B43" s="24" t="s">
        <v>157</v>
      </c>
      <c r="C43" s="25" t="s">
        <v>166</v>
      </c>
      <c r="D43" s="24" t="s">
        <v>167</v>
      </c>
      <c r="E43" s="24">
        <v>3245.4</v>
      </c>
      <c r="F43" s="24">
        <f>VLOOKUP(C43,'[1]9月'!$B:$Q,16,0)</f>
        <v>3245.4</v>
      </c>
      <c r="G43" s="24">
        <v>3245.4</v>
      </c>
      <c r="H43" s="27">
        <v>5228.42</v>
      </c>
      <c r="I43" s="27"/>
      <c r="J43" s="27">
        <v>3180</v>
      </c>
      <c r="K43" s="34">
        <f t="shared" si="17"/>
        <v>58.4172</v>
      </c>
      <c r="L43" s="35">
        <f t="shared" si="18"/>
        <v>519.264</v>
      </c>
      <c r="M43" s="24">
        <f t="shared" si="19"/>
        <v>22.7178</v>
      </c>
      <c r="N43" s="27">
        <f t="shared" si="20"/>
        <v>418.27</v>
      </c>
      <c r="O43" s="27">
        <f t="shared" si="21"/>
        <v>0</v>
      </c>
      <c r="P43" s="27">
        <f t="shared" si="22"/>
        <v>159</v>
      </c>
      <c r="Q43" s="27">
        <f t="shared" si="23"/>
        <v>1177.669</v>
      </c>
      <c r="R43" s="24">
        <f t="shared" si="24"/>
        <v>0</v>
      </c>
      <c r="S43" s="24">
        <f t="shared" si="25"/>
        <v>259.63</v>
      </c>
      <c r="T43" s="24">
        <f t="shared" si="26"/>
        <v>9.74</v>
      </c>
      <c r="U43" s="27">
        <f t="shared" si="27"/>
        <v>104.57</v>
      </c>
      <c r="V43" s="27">
        <f t="shared" si="28"/>
        <v>0</v>
      </c>
      <c r="W43" s="27">
        <f t="shared" si="29"/>
        <v>159</v>
      </c>
      <c r="X43" s="24">
        <f t="shared" si="30"/>
        <v>532.94</v>
      </c>
      <c r="Y43" s="24">
        <f t="shared" si="31"/>
        <v>1710.609</v>
      </c>
      <c r="Z43" s="39"/>
      <c r="AA43" s="178" t="s">
        <v>16</v>
      </c>
      <c r="AD43" s="127"/>
    </row>
    <row r="44" s="9" customFormat="1" ht="20" customHeight="1" spans="1:30">
      <c r="A44" s="23">
        <f t="shared" si="16"/>
        <v>41</v>
      </c>
      <c r="B44" s="24" t="s">
        <v>157</v>
      </c>
      <c r="C44" s="29" t="s">
        <v>168</v>
      </c>
      <c r="D44" s="28" t="s">
        <v>169</v>
      </c>
      <c r="E44" s="24">
        <v>3245.4</v>
      </c>
      <c r="F44" s="24">
        <f>VLOOKUP(C44,'[1]9月'!$B:$Q,16,0)</f>
        <v>3245.4</v>
      </c>
      <c r="G44" s="24">
        <v>3245.4</v>
      </c>
      <c r="H44" s="27">
        <v>5228.42</v>
      </c>
      <c r="I44" s="27"/>
      <c r="J44" s="27">
        <v>3180</v>
      </c>
      <c r="K44" s="34">
        <f t="shared" si="17"/>
        <v>58.4172</v>
      </c>
      <c r="L44" s="35">
        <f t="shared" si="18"/>
        <v>519.264</v>
      </c>
      <c r="M44" s="24">
        <f t="shared" si="19"/>
        <v>22.7178</v>
      </c>
      <c r="N44" s="27">
        <f t="shared" si="20"/>
        <v>418.27</v>
      </c>
      <c r="O44" s="27">
        <f t="shared" si="21"/>
        <v>0</v>
      </c>
      <c r="P44" s="27">
        <f t="shared" si="22"/>
        <v>159</v>
      </c>
      <c r="Q44" s="27">
        <f t="shared" si="23"/>
        <v>1177.669</v>
      </c>
      <c r="R44" s="24">
        <f t="shared" si="24"/>
        <v>0</v>
      </c>
      <c r="S44" s="24">
        <f t="shared" si="25"/>
        <v>259.63</v>
      </c>
      <c r="T44" s="24">
        <f t="shared" si="26"/>
        <v>9.74</v>
      </c>
      <c r="U44" s="27">
        <f t="shared" si="27"/>
        <v>104.57</v>
      </c>
      <c r="V44" s="27">
        <f t="shared" si="28"/>
        <v>0</v>
      </c>
      <c r="W44" s="27">
        <f t="shared" si="29"/>
        <v>159</v>
      </c>
      <c r="X44" s="24">
        <f t="shared" si="30"/>
        <v>532.94</v>
      </c>
      <c r="Y44" s="24">
        <f t="shared" si="31"/>
        <v>1710.609</v>
      </c>
      <c r="Z44" s="39"/>
      <c r="AA44" s="178" t="s">
        <v>16</v>
      </c>
      <c r="AD44" s="127"/>
    </row>
    <row r="45" s="9" customFormat="1" ht="20" customHeight="1" spans="1:30">
      <c r="A45" s="23">
        <f t="shared" si="16"/>
        <v>42</v>
      </c>
      <c r="B45" s="24" t="s">
        <v>71</v>
      </c>
      <c r="C45" s="25" t="s">
        <v>170</v>
      </c>
      <c r="D45" s="24" t="s">
        <v>171</v>
      </c>
      <c r="E45" s="24">
        <v>3245.4</v>
      </c>
      <c r="F45" s="24">
        <f>VLOOKUP(C45,'[1]9月'!$B:$Q,16,0)</f>
        <v>3245.4</v>
      </c>
      <c r="G45" s="24">
        <v>3245.4</v>
      </c>
      <c r="H45" s="27">
        <v>5228.42</v>
      </c>
      <c r="I45" s="27"/>
      <c r="J45" s="27">
        <v>3180</v>
      </c>
      <c r="K45" s="34">
        <f t="shared" si="17"/>
        <v>58.4172</v>
      </c>
      <c r="L45" s="35">
        <f t="shared" si="18"/>
        <v>519.264</v>
      </c>
      <c r="M45" s="24">
        <f t="shared" si="19"/>
        <v>22.7178</v>
      </c>
      <c r="N45" s="27">
        <f t="shared" si="20"/>
        <v>418.27</v>
      </c>
      <c r="O45" s="27">
        <f t="shared" si="21"/>
        <v>0</v>
      </c>
      <c r="P45" s="27">
        <f t="shared" si="22"/>
        <v>159</v>
      </c>
      <c r="Q45" s="27">
        <f t="shared" si="23"/>
        <v>1177.669</v>
      </c>
      <c r="R45" s="24">
        <f t="shared" si="24"/>
        <v>0</v>
      </c>
      <c r="S45" s="24">
        <f t="shared" si="25"/>
        <v>259.63</v>
      </c>
      <c r="T45" s="24">
        <f t="shared" si="26"/>
        <v>9.74</v>
      </c>
      <c r="U45" s="27">
        <f t="shared" si="27"/>
        <v>104.57</v>
      </c>
      <c r="V45" s="27">
        <f t="shared" si="28"/>
        <v>0</v>
      </c>
      <c r="W45" s="27">
        <f t="shared" si="29"/>
        <v>159</v>
      </c>
      <c r="X45" s="24">
        <f t="shared" si="30"/>
        <v>532.94</v>
      </c>
      <c r="Y45" s="24">
        <f t="shared" si="31"/>
        <v>1710.609</v>
      </c>
      <c r="Z45" s="39"/>
      <c r="AA45" s="178" t="s">
        <v>31</v>
      </c>
      <c r="AD45" s="127"/>
    </row>
    <row r="46" s="9" customFormat="1" ht="20" customHeight="1" spans="1:30">
      <c r="A46" s="23">
        <f t="shared" si="16"/>
        <v>43</v>
      </c>
      <c r="B46" s="24" t="s">
        <v>172</v>
      </c>
      <c r="C46" s="25" t="s">
        <v>173</v>
      </c>
      <c r="D46" s="24" t="s">
        <v>174</v>
      </c>
      <c r="E46" s="24">
        <v>3820</v>
      </c>
      <c r="F46" s="24">
        <f>VLOOKUP(C46,'[1]9月'!$B:$Q,16,0)</f>
        <v>3820</v>
      </c>
      <c r="G46" s="24">
        <v>3820</v>
      </c>
      <c r="H46" s="27">
        <v>5228.42</v>
      </c>
      <c r="I46" s="27"/>
      <c r="J46" s="27">
        <v>3180</v>
      </c>
      <c r="K46" s="34">
        <f t="shared" si="17"/>
        <v>68.76</v>
      </c>
      <c r="L46" s="35">
        <f t="shared" si="18"/>
        <v>611.2</v>
      </c>
      <c r="M46" s="24">
        <f t="shared" si="19"/>
        <v>26.74</v>
      </c>
      <c r="N46" s="27">
        <f t="shared" si="20"/>
        <v>418.27</v>
      </c>
      <c r="O46" s="27">
        <f t="shared" si="21"/>
        <v>0</v>
      </c>
      <c r="P46" s="27">
        <f t="shared" si="22"/>
        <v>159</v>
      </c>
      <c r="Q46" s="27">
        <f t="shared" si="23"/>
        <v>1283.97</v>
      </c>
      <c r="R46" s="24">
        <f t="shared" si="24"/>
        <v>0</v>
      </c>
      <c r="S46" s="24">
        <f t="shared" si="25"/>
        <v>305.6</v>
      </c>
      <c r="T46" s="24">
        <f t="shared" si="26"/>
        <v>11.46</v>
      </c>
      <c r="U46" s="27">
        <f t="shared" si="27"/>
        <v>104.57</v>
      </c>
      <c r="V46" s="27">
        <f t="shared" si="28"/>
        <v>0</v>
      </c>
      <c r="W46" s="27">
        <f t="shared" si="29"/>
        <v>159</v>
      </c>
      <c r="X46" s="24">
        <f t="shared" si="30"/>
        <v>580.63</v>
      </c>
      <c r="Y46" s="24">
        <f t="shared" si="31"/>
        <v>1864.6</v>
      </c>
      <c r="Z46" s="39"/>
      <c r="AA46" s="178" t="s">
        <v>30</v>
      </c>
      <c r="AD46" s="127"/>
    </row>
    <row r="47" s="9" customFormat="1" ht="20" customHeight="1" spans="1:30">
      <c r="A47" s="23">
        <f t="shared" si="16"/>
        <v>44</v>
      </c>
      <c r="B47" s="24" t="s">
        <v>172</v>
      </c>
      <c r="C47" s="25" t="s">
        <v>175</v>
      </c>
      <c r="D47" s="24" t="s">
        <v>176</v>
      </c>
      <c r="E47" s="24">
        <v>3820</v>
      </c>
      <c r="F47" s="24">
        <f>VLOOKUP(C47,'[1]9月'!$B:$Q,16,0)</f>
        <v>3820</v>
      </c>
      <c r="G47" s="24">
        <v>3820</v>
      </c>
      <c r="H47" s="27">
        <v>5228.42</v>
      </c>
      <c r="I47" s="27"/>
      <c r="J47" s="27">
        <v>4180</v>
      </c>
      <c r="K47" s="34">
        <f t="shared" si="17"/>
        <v>68.76</v>
      </c>
      <c r="L47" s="35">
        <f t="shared" si="18"/>
        <v>611.2</v>
      </c>
      <c r="M47" s="24">
        <f t="shared" si="19"/>
        <v>26.74</v>
      </c>
      <c r="N47" s="27">
        <f t="shared" si="20"/>
        <v>418.27</v>
      </c>
      <c r="O47" s="27">
        <f t="shared" si="21"/>
        <v>0</v>
      </c>
      <c r="P47" s="27">
        <f t="shared" si="22"/>
        <v>209</v>
      </c>
      <c r="Q47" s="27">
        <f t="shared" si="23"/>
        <v>1333.97</v>
      </c>
      <c r="R47" s="24">
        <f t="shared" si="24"/>
        <v>0</v>
      </c>
      <c r="S47" s="24">
        <f t="shared" si="25"/>
        <v>305.6</v>
      </c>
      <c r="T47" s="24">
        <f t="shared" si="26"/>
        <v>11.46</v>
      </c>
      <c r="U47" s="27">
        <f t="shared" si="27"/>
        <v>104.57</v>
      </c>
      <c r="V47" s="27">
        <f t="shared" si="28"/>
        <v>0</v>
      </c>
      <c r="W47" s="27">
        <f t="shared" si="29"/>
        <v>209</v>
      </c>
      <c r="X47" s="24">
        <f t="shared" si="30"/>
        <v>630.63</v>
      </c>
      <c r="Y47" s="24">
        <f t="shared" si="31"/>
        <v>1964.6</v>
      </c>
      <c r="Z47" s="39"/>
      <c r="AA47" s="178" t="s">
        <v>30</v>
      </c>
      <c r="AD47" s="127"/>
    </row>
    <row r="48" s="9" customFormat="1" ht="20" customHeight="1" spans="1:30">
      <c r="A48" s="23">
        <f t="shared" si="16"/>
        <v>45</v>
      </c>
      <c r="B48" s="24" t="s">
        <v>76</v>
      </c>
      <c r="C48" s="25" t="s">
        <v>177</v>
      </c>
      <c r="D48" s="24" t="s">
        <v>178</v>
      </c>
      <c r="E48" s="24">
        <v>3245.4</v>
      </c>
      <c r="F48" s="24">
        <f>VLOOKUP(C48,'[1]9月'!$B:$Q,16,0)</f>
        <v>3245.4</v>
      </c>
      <c r="G48" s="24">
        <v>3245.4</v>
      </c>
      <c r="H48" s="27">
        <v>5228.42</v>
      </c>
      <c r="I48" s="27"/>
      <c r="J48" s="27">
        <v>3180</v>
      </c>
      <c r="K48" s="34">
        <f t="shared" si="17"/>
        <v>58.4172</v>
      </c>
      <c r="L48" s="35">
        <f t="shared" si="18"/>
        <v>519.264</v>
      </c>
      <c r="M48" s="24">
        <f t="shared" si="19"/>
        <v>22.7178</v>
      </c>
      <c r="N48" s="27">
        <f t="shared" si="20"/>
        <v>418.27</v>
      </c>
      <c r="O48" s="27">
        <f t="shared" si="21"/>
        <v>0</v>
      </c>
      <c r="P48" s="27">
        <f t="shared" si="22"/>
        <v>159</v>
      </c>
      <c r="Q48" s="27">
        <f t="shared" si="23"/>
        <v>1177.669</v>
      </c>
      <c r="R48" s="24">
        <f t="shared" si="24"/>
        <v>0</v>
      </c>
      <c r="S48" s="24">
        <f t="shared" si="25"/>
        <v>259.63</v>
      </c>
      <c r="T48" s="24">
        <f t="shared" si="26"/>
        <v>9.74</v>
      </c>
      <c r="U48" s="27">
        <f t="shared" si="27"/>
        <v>104.57</v>
      </c>
      <c r="V48" s="27">
        <f t="shared" si="28"/>
        <v>0</v>
      </c>
      <c r="W48" s="27">
        <f t="shared" si="29"/>
        <v>159</v>
      </c>
      <c r="X48" s="24">
        <f t="shared" si="30"/>
        <v>532.94</v>
      </c>
      <c r="Y48" s="24">
        <f t="shared" si="31"/>
        <v>1710.609</v>
      </c>
      <c r="Z48" s="39"/>
      <c r="AA48" s="178" t="s">
        <v>31</v>
      </c>
      <c r="AD48" s="127"/>
    </row>
    <row r="49" s="9" customFormat="1" ht="20" customHeight="1" spans="1:30">
      <c r="A49" s="23">
        <f t="shared" si="16"/>
        <v>46</v>
      </c>
      <c r="B49" s="24" t="s">
        <v>172</v>
      </c>
      <c r="C49" s="25" t="s">
        <v>179</v>
      </c>
      <c r="D49" s="24" t="s">
        <v>180</v>
      </c>
      <c r="E49" s="24">
        <v>3245.4</v>
      </c>
      <c r="F49" s="24">
        <f>VLOOKUP(C49,'[1]9月'!$B:$Q,16,0)</f>
        <v>3245.4</v>
      </c>
      <c r="G49" s="24">
        <v>3245.4</v>
      </c>
      <c r="H49" s="27">
        <v>5228.42</v>
      </c>
      <c r="I49" s="27"/>
      <c r="J49" s="27">
        <v>3180</v>
      </c>
      <c r="K49" s="34">
        <f t="shared" si="17"/>
        <v>58.4172</v>
      </c>
      <c r="L49" s="35">
        <f t="shared" si="18"/>
        <v>519.264</v>
      </c>
      <c r="M49" s="24">
        <f t="shared" si="19"/>
        <v>22.7178</v>
      </c>
      <c r="N49" s="27">
        <f t="shared" si="20"/>
        <v>418.27</v>
      </c>
      <c r="O49" s="27">
        <f t="shared" si="21"/>
        <v>0</v>
      </c>
      <c r="P49" s="27">
        <f t="shared" si="22"/>
        <v>159</v>
      </c>
      <c r="Q49" s="27">
        <f t="shared" si="23"/>
        <v>1177.669</v>
      </c>
      <c r="R49" s="24">
        <f t="shared" si="24"/>
        <v>0</v>
      </c>
      <c r="S49" s="24">
        <f t="shared" si="25"/>
        <v>259.63</v>
      </c>
      <c r="T49" s="24">
        <f t="shared" si="26"/>
        <v>9.74</v>
      </c>
      <c r="U49" s="27">
        <f t="shared" si="27"/>
        <v>104.57</v>
      </c>
      <c r="V49" s="27">
        <f t="shared" si="28"/>
        <v>0</v>
      </c>
      <c r="W49" s="27">
        <f t="shared" si="29"/>
        <v>159</v>
      </c>
      <c r="X49" s="24">
        <f t="shared" si="30"/>
        <v>532.94</v>
      </c>
      <c r="Y49" s="24">
        <f t="shared" si="31"/>
        <v>1710.609</v>
      </c>
      <c r="Z49" s="39"/>
      <c r="AA49" s="178" t="s">
        <v>30</v>
      </c>
      <c r="AD49" s="127"/>
    </row>
    <row r="50" s="9" customFormat="1" ht="20" customHeight="1" spans="1:30">
      <c r="A50" s="23">
        <f t="shared" si="16"/>
        <v>47</v>
      </c>
      <c r="B50" s="24" t="s">
        <v>76</v>
      </c>
      <c r="C50" s="31" t="s">
        <v>181</v>
      </c>
      <c r="D50" s="24" t="s">
        <v>182</v>
      </c>
      <c r="E50" s="24">
        <v>3820</v>
      </c>
      <c r="F50" s="24">
        <f>VLOOKUP(C50,'[1]9月'!$B:$Q,16,0)</f>
        <v>3820</v>
      </c>
      <c r="G50" s="24">
        <v>3820</v>
      </c>
      <c r="H50" s="27">
        <v>5228.42</v>
      </c>
      <c r="I50" s="27"/>
      <c r="J50" s="27">
        <v>4180</v>
      </c>
      <c r="K50" s="34">
        <f t="shared" si="17"/>
        <v>68.76</v>
      </c>
      <c r="L50" s="35">
        <f t="shared" si="18"/>
        <v>611.2</v>
      </c>
      <c r="M50" s="24">
        <f t="shared" si="19"/>
        <v>26.74</v>
      </c>
      <c r="N50" s="27">
        <f t="shared" si="20"/>
        <v>418.27</v>
      </c>
      <c r="O50" s="27">
        <f t="shared" si="21"/>
        <v>0</v>
      </c>
      <c r="P50" s="27">
        <f t="shared" si="22"/>
        <v>209</v>
      </c>
      <c r="Q50" s="27">
        <f t="shared" si="23"/>
        <v>1333.97</v>
      </c>
      <c r="R50" s="24">
        <f t="shared" si="24"/>
        <v>0</v>
      </c>
      <c r="S50" s="24">
        <f t="shared" si="25"/>
        <v>305.6</v>
      </c>
      <c r="T50" s="24">
        <f t="shared" si="26"/>
        <v>11.46</v>
      </c>
      <c r="U50" s="27">
        <f t="shared" si="27"/>
        <v>104.57</v>
      </c>
      <c r="V50" s="27">
        <f t="shared" si="28"/>
        <v>0</v>
      </c>
      <c r="W50" s="27">
        <f t="shared" si="29"/>
        <v>209</v>
      </c>
      <c r="X50" s="24">
        <f t="shared" si="30"/>
        <v>630.63</v>
      </c>
      <c r="Y50" s="24">
        <f t="shared" si="31"/>
        <v>1964.6</v>
      </c>
      <c r="Z50" s="39"/>
      <c r="AA50" s="178" t="s">
        <v>31</v>
      </c>
      <c r="AD50" s="127"/>
    </row>
    <row r="51" s="9" customFormat="1" ht="20" customHeight="1" spans="1:30">
      <c r="A51" s="23">
        <f t="shared" si="16"/>
        <v>48</v>
      </c>
      <c r="B51" s="24" t="s">
        <v>76</v>
      </c>
      <c r="C51" s="29" t="s">
        <v>183</v>
      </c>
      <c r="D51" s="30" t="s">
        <v>184</v>
      </c>
      <c r="E51" s="24">
        <v>3245.4</v>
      </c>
      <c r="F51" s="24">
        <f>VLOOKUP(C51,'[1]9月'!$B:$Q,16,0)</f>
        <v>3245.4</v>
      </c>
      <c r="G51" s="24">
        <v>3245.4</v>
      </c>
      <c r="H51" s="27">
        <v>5228.42</v>
      </c>
      <c r="I51" s="27"/>
      <c r="J51" s="27">
        <v>3180</v>
      </c>
      <c r="K51" s="34">
        <f t="shared" si="17"/>
        <v>58.4172</v>
      </c>
      <c r="L51" s="35">
        <f t="shared" si="18"/>
        <v>519.264</v>
      </c>
      <c r="M51" s="24">
        <f t="shared" si="19"/>
        <v>22.7178</v>
      </c>
      <c r="N51" s="27">
        <f t="shared" si="20"/>
        <v>418.27</v>
      </c>
      <c r="O51" s="27">
        <f t="shared" si="21"/>
        <v>0</v>
      </c>
      <c r="P51" s="27">
        <f t="shared" si="22"/>
        <v>159</v>
      </c>
      <c r="Q51" s="27">
        <f t="shared" si="23"/>
        <v>1177.669</v>
      </c>
      <c r="R51" s="24">
        <f t="shared" si="24"/>
        <v>0</v>
      </c>
      <c r="S51" s="24">
        <f t="shared" si="25"/>
        <v>259.63</v>
      </c>
      <c r="T51" s="24">
        <f t="shared" si="26"/>
        <v>9.74</v>
      </c>
      <c r="U51" s="27">
        <f t="shared" si="27"/>
        <v>104.57</v>
      </c>
      <c r="V51" s="27">
        <f t="shared" si="28"/>
        <v>0</v>
      </c>
      <c r="W51" s="27">
        <f t="shared" si="29"/>
        <v>159</v>
      </c>
      <c r="X51" s="24">
        <f t="shared" si="30"/>
        <v>532.94</v>
      </c>
      <c r="Y51" s="24">
        <f t="shared" si="31"/>
        <v>1710.609</v>
      </c>
      <c r="Z51" s="39"/>
      <c r="AA51" s="178" t="s">
        <v>31</v>
      </c>
      <c r="AD51" s="127"/>
    </row>
    <row r="52" s="9" customFormat="1" ht="20" customHeight="1" spans="1:30">
      <c r="A52" s="23">
        <f t="shared" si="16"/>
        <v>49</v>
      </c>
      <c r="B52" s="24" t="s">
        <v>185</v>
      </c>
      <c r="C52" s="25" t="s">
        <v>186</v>
      </c>
      <c r="D52" s="24" t="s">
        <v>187</v>
      </c>
      <c r="E52" s="24">
        <v>3245.4</v>
      </c>
      <c r="F52" s="24">
        <f>VLOOKUP(C52,'[1]9月'!$B:$Q,16,0)</f>
        <v>3245.4</v>
      </c>
      <c r="G52" s="24">
        <v>3245.4</v>
      </c>
      <c r="H52" s="27">
        <v>5228.42</v>
      </c>
      <c r="I52" s="27"/>
      <c r="J52" s="27">
        <v>3180</v>
      </c>
      <c r="K52" s="34">
        <f t="shared" si="17"/>
        <v>58.4172</v>
      </c>
      <c r="L52" s="35">
        <f t="shared" si="18"/>
        <v>519.264</v>
      </c>
      <c r="M52" s="24">
        <f t="shared" si="19"/>
        <v>22.7178</v>
      </c>
      <c r="N52" s="27">
        <f t="shared" si="20"/>
        <v>418.27</v>
      </c>
      <c r="O52" s="27">
        <f t="shared" si="21"/>
        <v>0</v>
      </c>
      <c r="P52" s="27">
        <f t="shared" si="22"/>
        <v>159</v>
      </c>
      <c r="Q52" s="27">
        <f t="shared" si="23"/>
        <v>1177.669</v>
      </c>
      <c r="R52" s="24">
        <f t="shared" si="24"/>
        <v>0</v>
      </c>
      <c r="S52" s="24">
        <f t="shared" si="25"/>
        <v>259.63</v>
      </c>
      <c r="T52" s="24">
        <f t="shared" si="26"/>
        <v>9.74</v>
      </c>
      <c r="U52" s="27">
        <f t="shared" si="27"/>
        <v>104.57</v>
      </c>
      <c r="V52" s="27">
        <f t="shared" si="28"/>
        <v>0</v>
      </c>
      <c r="W52" s="27">
        <f t="shared" si="29"/>
        <v>159</v>
      </c>
      <c r="X52" s="24">
        <f t="shared" si="30"/>
        <v>532.94</v>
      </c>
      <c r="Y52" s="24">
        <f t="shared" si="31"/>
        <v>1710.609</v>
      </c>
      <c r="Z52" s="39"/>
      <c r="AA52" s="178" t="s">
        <v>15</v>
      </c>
      <c r="AD52" s="127"/>
    </row>
    <row r="53" s="9" customFormat="1" ht="20" customHeight="1" spans="1:30">
      <c r="A53" s="23">
        <f t="shared" si="16"/>
        <v>50</v>
      </c>
      <c r="B53" s="24" t="s">
        <v>76</v>
      </c>
      <c r="C53" s="25" t="s">
        <v>188</v>
      </c>
      <c r="D53" s="24" t="s">
        <v>189</v>
      </c>
      <c r="E53" s="24">
        <v>3245.4</v>
      </c>
      <c r="F53" s="24">
        <f>VLOOKUP(C53,'[1]9月'!$B:$Q,16,0)</f>
        <v>3245.4</v>
      </c>
      <c r="G53" s="24">
        <v>3245.4</v>
      </c>
      <c r="H53" s="27">
        <v>5228.42</v>
      </c>
      <c r="I53" s="27"/>
      <c r="J53" s="27">
        <v>4180</v>
      </c>
      <c r="K53" s="34">
        <f t="shared" si="17"/>
        <v>58.4172</v>
      </c>
      <c r="L53" s="35">
        <f t="shared" si="18"/>
        <v>519.264</v>
      </c>
      <c r="M53" s="24">
        <f t="shared" si="19"/>
        <v>22.7178</v>
      </c>
      <c r="N53" s="27">
        <f t="shared" si="20"/>
        <v>418.27</v>
      </c>
      <c r="O53" s="27">
        <f t="shared" si="21"/>
        <v>0</v>
      </c>
      <c r="P53" s="27">
        <f t="shared" si="22"/>
        <v>209</v>
      </c>
      <c r="Q53" s="27">
        <f t="shared" si="23"/>
        <v>1227.669</v>
      </c>
      <c r="R53" s="24">
        <f t="shared" si="24"/>
        <v>0</v>
      </c>
      <c r="S53" s="24">
        <f t="shared" si="25"/>
        <v>259.63</v>
      </c>
      <c r="T53" s="24">
        <f t="shared" si="26"/>
        <v>9.74</v>
      </c>
      <c r="U53" s="27">
        <f t="shared" si="27"/>
        <v>104.57</v>
      </c>
      <c r="V53" s="27">
        <f t="shared" si="28"/>
        <v>0</v>
      </c>
      <c r="W53" s="27">
        <f t="shared" si="29"/>
        <v>209</v>
      </c>
      <c r="X53" s="24">
        <f t="shared" si="30"/>
        <v>582.94</v>
      </c>
      <c r="Y53" s="24">
        <f t="shared" si="31"/>
        <v>1810.609</v>
      </c>
      <c r="Z53" s="39"/>
      <c r="AA53" s="178" t="s">
        <v>31</v>
      </c>
      <c r="AD53" s="127"/>
    </row>
    <row r="54" s="9" customFormat="1" ht="20" customHeight="1" spans="1:30">
      <c r="A54" s="23">
        <f t="shared" si="16"/>
        <v>51</v>
      </c>
      <c r="B54" s="24" t="s">
        <v>190</v>
      </c>
      <c r="C54" s="25" t="s">
        <v>191</v>
      </c>
      <c r="D54" s="24" t="s">
        <v>192</v>
      </c>
      <c r="E54" s="24">
        <v>3245.4</v>
      </c>
      <c r="F54" s="24">
        <f>VLOOKUP(C54,'[1]9月'!$B:$Q,16,0)</f>
        <v>3245.4</v>
      </c>
      <c r="G54" s="24">
        <v>3245.4</v>
      </c>
      <c r="H54" s="27">
        <v>5228.42</v>
      </c>
      <c r="I54" s="27"/>
      <c r="J54" s="27">
        <v>3180</v>
      </c>
      <c r="K54" s="34">
        <f t="shared" si="17"/>
        <v>58.4172</v>
      </c>
      <c r="L54" s="35">
        <f t="shared" si="18"/>
        <v>519.264</v>
      </c>
      <c r="M54" s="24">
        <f t="shared" si="19"/>
        <v>22.7178</v>
      </c>
      <c r="N54" s="27">
        <f t="shared" si="20"/>
        <v>418.27</v>
      </c>
      <c r="O54" s="27">
        <f t="shared" si="21"/>
        <v>0</v>
      </c>
      <c r="P54" s="27">
        <f t="shared" si="22"/>
        <v>159</v>
      </c>
      <c r="Q54" s="27">
        <f t="shared" si="23"/>
        <v>1177.669</v>
      </c>
      <c r="R54" s="24">
        <f t="shared" si="24"/>
        <v>0</v>
      </c>
      <c r="S54" s="24">
        <f t="shared" si="25"/>
        <v>259.63</v>
      </c>
      <c r="T54" s="24">
        <f t="shared" si="26"/>
        <v>9.74</v>
      </c>
      <c r="U54" s="27">
        <f t="shared" si="27"/>
        <v>104.57</v>
      </c>
      <c r="V54" s="27">
        <f t="shared" si="28"/>
        <v>0</v>
      </c>
      <c r="W54" s="27">
        <f t="shared" si="29"/>
        <v>159</v>
      </c>
      <c r="X54" s="24">
        <f t="shared" si="30"/>
        <v>532.94</v>
      </c>
      <c r="Y54" s="24">
        <f t="shared" si="31"/>
        <v>1710.609</v>
      </c>
      <c r="Z54" s="39"/>
      <c r="AA54" s="178" t="s">
        <v>40</v>
      </c>
      <c r="AD54" s="127"/>
    </row>
    <row r="55" s="9" customFormat="1" ht="20" customHeight="1" spans="1:30">
      <c r="A55" s="23">
        <f t="shared" si="16"/>
        <v>52</v>
      </c>
      <c r="B55" s="24" t="s">
        <v>190</v>
      </c>
      <c r="C55" s="25" t="s">
        <v>193</v>
      </c>
      <c r="D55" s="24" t="s">
        <v>194</v>
      </c>
      <c r="E55" s="24">
        <v>3245.4</v>
      </c>
      <c r="F55" s="24">
        <f>VLOOKUP(C55,'[1]9月'!$B:$Q,16,0)</f>
        <v>3245.4</v>
      </c>
      <c r="G55" s="24">
        <v>3245.4</v>
      </c>
      <c r="H55" s="27">
        <v>5228.42</v>
      </c>
      <c r="I55" s="27"/>
      <c r="J55" s="27">
        <v>2544</v>
      </c>
      <c r="K55" s="34">
        <f t="shared" si="17"/>
        <v>58.4172</v>
      </c>
      <c r="L55" s="35">
        <f t="shared" si="18"/>
        <v>519.264</v>
      </c>
      <c r="M55" s="24">
        <f t="shared" si="19"/>
        <v>22.7178</v>
      </c>
      <c r="N55" s="27">
        <f t="shared" si="20"/>
        <v>418.27</v>
      </c>
      <c r="O55" s="27">
        <f t="shared" si="21"/>
        <v>0</v>
      </c>
      <c r="P55" s="27">
        <f t="shared" si="22"/>
        <v>127.2</v>
      </c>
      <c r="Q55" s="27">
        <f t="shared" si="23"/>
        <v>1145.869</v>
      </c>
      <c r="R55" s="24">
        <f t="shared" si="24"/>
        <v>0</v>
      </c>
      <c r="S55" s="24">
        <f t="shared" si="25"/>
        <v>259.63</v>
      </c>
      <c r="T55" s="24">
        <f t="shared" si="26"/>
        <v>9.74</v>
      </c>
      <c r="U55" s="27">
        <f t="shared" si="27"/>
        <v>104.57</v>
      </c>
      <c r="V55" s="27">
        <f t="shared" si="28"/>
        <v>0</v>
      </c>
      <c r="W55" s="27">
        <f t="shared" si="29"/>
        <v>127.2</v>
      </c>
      <c r="X55" s="24">
        <f t="shared" si="30"/>
        <v>501.14</v>
      </c>
      <c r="Y55" s="24">
        <f t="shared" si="31"/>
        <v>1647.009</v>
      </c>
      <c r="Z55" s="39"/>
      <c r="AA55" s="178" t="s">
        <v>37</v>
      </c>
      <c r="AD55" s="127"/>
    </row>
    <row r="56" s="9" customFormat="1" ht="20" customHeight="1" spans="1:30">
      <c r="A56" s="23">
        <f t="shared" si="16"/>
        <v>53</v>
      </c>
      <c r="B56" s="24" t="s">
        <v>190</v>
      </c>
      <c r="C56" s="25" t="s">
        <v>195</v>
      </c>
      <c r="D56" s="24" t="s">
        <v>196</v>
      </c>
      <c r="E56" s="24">
        <v>3245.4</v>
      </c>
      <c r="F56" s="24">
        <f>VLOOKUP(C56,'[1]9月'!$B:$Q,16,0)</f>
        <v>3245.4</v>
      </c>
      <c r="G56" s="24">
        <v>3245.4</v>
      </c>
      <c r="H56" s="27">
        <v>5228.42</v>
      </c>
      <c r="I56" s="27"/>
      <c r="J56" s="27">
        <v>3180</v>
      </c>
      <c r="K56" s="34">
        <f t="shared" si="17"/>
        <v>58.4172</v>
      </c>
      <c r="L56" s="35">
        <f t="shared" si="18"/>
        <v>519.264</v>
      </c>
      <c r="M56" s="24">
        <f t="shared" si="19"/>
        <v>22.7178</v>
      </c>
      <c r="N56" s="27">
        <f t="shared" si="20"/>
        <v>418.27</v>
      </c>
      <c r="O56" s="27">
        <f t="shared" si="21"/>
        <v>0</v>
      </c>
      <c r="P56" s="27">
        <f t="shared" si="22"/>
        <v>159</v>
      </c>
      <c r="Q56" s="27">
        <f t="shared" si="23"/>
        <v>1177.669</v>
      </c>
      <c r="R56" s="24">
        <f t="shared" si="24"/>
        <v>0</v>
      </c>
      <c r="S56" s="24">
        <f t="shared" si="25"/>
        <v>259.63</v>
      </c>
      <c r="T56" s="24">
        <f t="shared" si="26"/>
        <v>9.74</v>
      </c>
      <c r="U56" s="27">
        <f t="shared" si="27"/>
        <v>104.57</v>
      </c>
      <c r="V56" s="27">
        <f t="shared" si="28"/>
        <v>0</v>
      </c>
      <c r="W56" s="27">
        <f t="shared" si="29"/>
        <v>159</v>
      </c>
      <c r="X56" s="24">
        <f t="shared" si="30"/>
        <v>532.94</v>
      </c>
      <c r="Y56" s="24">
        <f t="shared" si="31"/>
        <v>1710.609</v>
      </c>
      <c r="Z56" s="39"/>
      <c r="AA56" s="178" t="s">
        <v>35</v>
      </c>
      <c r="AD56" s="127"/>
    </row>
    <row r="57" s="9" customFormat="1" ht="20" customHeight="1" spans="1:30">
      <c r="A57" s="23">
        <f t="shared" si="16"/>
        <v>54</v>
      </c>
      <c r="B57" s="24" t="s">
        <v>190</v>
      </c>
      <c r="C57" s="25" t="s">
        <v>197</v>
      </c>
      <c r="D57" s="24" t="s">
        <v>198</v>
      </c>
      <c r="E57" s="24">
        <v>3245.4</v>
      </c>
      <c r="F57" s="24">
        <f>VLOOKUP(C57,'[1]9月'!$B:$Q,16,0)</f>
        <v>3245.4</v>
      </c>
      <c r="G57" s="24">
        <v>3245.4</v>
      </c>
      <c r="H57" s="27">
        <v>5228.42</v>
      </c>
      <c r="I57" s="27"/>
      <c r="J57" s="27">
        <v>3180</v>
      </c>
      <c r="K57" s="34">
        <f t="shared" si="17"/>
        <v>58.4172</v>
      </c>
      <c r="L57" s="35">
        <f t="shared" si="18"/>
        <v>519.264</v>
      </c>
      <c r="M57" s="24">
        <f t="shared" si="19"/>
        <v>22.7178</v>
      </c>
      <c r="N57" s="27">
        <f t="shared" si="20"/>
        <v>418.27</v>
      </c>
      <c r="O57" s="27">
        <f t="shared" si="21"/>
        <v>0</v>
      </c>
      <c r="P57" s="27">
        <f t="shared" si="22"/>
        <v>159</v>
      </c>
      <c r="Q57" s="27">
        <f t="shared" si="23"/>
        <v>1177.669</v>
      </c>
      <c r="R57" s="24">
        <f t="shared" si="24"/>
        <v>0</v>
      </c>
      <c r="S57" s="24">
        <f t="shared" si="25"/>
        <v>259.63</v>
      </c>
      <c r="T57" s="24">
        <f t="shared" si="26"/>
        <v>9.74</v>
      </c>
      <c r="U57" s="27">
        <f t="shared" si="27"/>
        <v>104.57</v>
      </c>
      <c r="V57" s="27">
        <f t="shared" si="28"/>
        <v>0</v>
      </c>
      <c r="W57" s="27">
        <f t="shared" si="29"/>
        <v>159</v>
      </c>
      <c r="X57" s="24">
        <f t="shared" si="30"/>
        <v>532.94</v>
      </c>
      <c r="Y57" s="24">
        <f t="shared" si="31"/>
        <v>1710.609</v>
      </c>
      <c r="Z57" s="39"/>
      <c r="AA57" s="178" t="s">
        <v>32</v>
      </c>
      <c r="AD57" s="127"/>
    </row>
    <row r="58" s="9" customFormat="1" ht="20" customHeight="1" spans="1:30">
      <c r="A58" s="23">
        <f t="shared" si="16"/>
        <v>55</v>
      </c>
      <c r="B58" s="24" t="s">
        <v>190</v>
      </c>
      <c r="C58" s="25" t="s">
        <v>199</v>
      </c>
      <c r="D58" s="24" t="s">
        <v>200</v>
      </c>
      <c r="E58" s="24">
        <v>3245.4</v>
      </c>
      <c r="F58" s="24">
        <f>VLOOKUP(C58,'[1]9月'!$B:$Q,16,0)</f>
        <v>3245.4</v>
      </c>
      <c r="G58" s="24">
        <v>3245.4</v>
      </c>
      <c r="H58" s="27">
        <v>5228.42</v>
      </c>
      <c r="I58" s="27"/>
      <c r="J58" s="27">
        <v>3180</v>
      </c>
      <c r="K58" s="34">
        <f t="shared" si="17"/>
        <v>58.4172</v>
      </c>
      <c r="L58" s="35">
        <f t="shared" si="18"/>
        <v>519.264</v>
      </c>
      <c r="M58" s="24">
        <f t="shared" si="19"/>
        <v>22.7178</v>
      </c>
      <c r="N58" s="27">
        <f t="shared" si="20"/>
        <v>418.27</v>
      </c>
      <c r="O58" s="27">
        <f t="shared" si="21"/>
        <v>0</v>
      </c>
      <c r="P58" s="27">
        <f t="shared" si="22"/>
        <v>159</v>
      </c>
      <c r="Q58" s="27">
        <f t="shared" si="23"/>
        <v>1177.669</v>
      </c>
      <c r="R58" s="24">
        <f t="shared" si="24"/>
        <v>0</v>
      </c>
      <c r="S58" s="24">
        <f t="shared" si="25"/>
        <v>259.63</v>
      </c>
      <c r="T58" s="24">
        <f t="shared" si="26"/>
        <v>9.74</v>
      </c>
      <c r="U58" s="27">
        <f t="shared" si="27"/>
        <v>104.57</v>
      </c>
      <c r="V58" s="27">
        <f t="shared" si="28"/>
        <v>0</v>
      </c>
      <c r="W58" s="27">
        <f t="shared" si="29"/>
        <v>159</v>
      </c>
      <c r="X58" s="24">
        <f t="shared" si="30"/>
        <v>532.94</v>
      </c>
      <c r="Y58" s="24">
        <f t="shared" si="31"/>
        <v>1710.609</v>
      </c>
      <c r="Z58" s="39"/>
      <c r="AA58" s="178" t="s">
        <v>40</v>
      </c>
      <c r="AD58" s="127"/>
    </row>
    <row r="59" s="9" customFormat="1" ht="20" customHeight="1" spans="1:30">
      <c r="A59" s="23">
        <f t="shared" si="16"/>
        <v>56</v>
      </c>
      <c r="B59" s="24" t="s">
        <v>185</v>
      </c>
      <c r="C59" s="25" t="s">
        <v>201</v>
      </c>
      <c r="D59" s="24" t="s">
        <v>202</v>
      </c>
      <c r="E59" s="24">
        <v>3820</v>
      </c>
      <c r="F59" s="24">
        <f>VLOOKUP(C59,'[1]9月'!$B:$Q,16,0)</f>
        <v>3820</v>
      </c>
      <c r="G59" s="24">
        <v>3820</v>
      </c>
      <c r="H59" s="27">
        <v>5228.42</v>
      </c>
      <c r="I59" s="27"/>
      <c r="J59" s="27">
        <v>4180</v>
      </c>
      <c r="K59" s="34">
        <f t="shared" si="17"/>
        <v>68.76</v>
      </c>
      <c r="L59" s="35">
        <f t="shared" si="18"/>
        <v>611.2</v>
      </c>
      <c r="M59" s="24">
        <f t="shared" si="19"/>
        <v>26.74</v>
      </c>
      <c r="N59" s="27">
        <f t="shared" si="20"/>
        <v>418.27</v>
      </c>
      <c r="O59" s="27">
        <f t="shared" si="21"/>
        <v>0</v>
      </c>
      <c r="P59" s="27">
        <f t="shared" si="22"/>
        <v>209</v>
      </c>
      <c r="Q59" s="27">
        <f t="shared" si="23"/>
        <v>1333.97</v>
      </c>
      <c r="R59" s="24">
        <f t="shared" si="24"/>
        <v>0</v>
      </c>
      <c r="S59" s="24">
        <f t="shared" si="25"/>
        <v>305.6</v>
      </c>
      <c r="T59" s="24">
        <f t="shared" si="26"/>
        <v>11.46</v>
      </c>
      <c r="U59" s="27">
        <f t="shared" si="27"/>
        <v>104.57</v>
      </c>
      <c r="V59" s="27">
        <f t="shared" si="28"/>
        <v>0</v>
      </c>
      <c r="W59" s="27">
        <f t="shared" si="29"/>
        <v>209</v>
      </c>
      <c r="X59" s="24">
        <f t="shared" si="30"/>
        <v>630.63</v>
      </c>
      <c r="Y59" s="24">
        <f t="shared" si="31"/>
        <v>1964.6</v>
      </c>
      <c r="Z59" s="39"/>
      <c r="AA59" s="178" t="s">
        <v>15</v>
      </c>
      <c r="AD59" s="127"/>
    </row>
    <row r="60" s="9" customFormat="1" ht="20" customHeight="1" spans="1:30">
      <c r="A60" s="23">
        <f t="shared" si="16"/>
        <v>57</v>
      </c>
      <c r="B60" s="24" t="s">
        <v>185</v>
      </c>
      <c r="C60" s="25" t="s">
        <v>203</v>
      </c>
      <c r="D60" s="24" t="s">
        <v>204</v>
      </c>
      <c r="E60" s="24">
        <v>3245.4</v>
      </c>
      <c r="F60" s="24">
        <f>VLOOKUP(C60,'[1]9月'!$B:$Q,16,0)</f>
        <v>3245.4</v>
      </c>
      <c r="G60" s="24">
        <v>3245.4</v>
      </c>
      <c r="H60" s="27">
        <v>5228.42</v>
      </c>
      <c r="I60" s="27"/>
      <c r="J60" s="27">
        <v>3180</v>
      </c>
      <c r="K60" s="34">
        <f t="shared" si="17"/>
        <v>58.4172</v>
      </c>
      <c r="L60" s="35">
        <f t="shared" si="18"/>
        <v>519.264</v>
      </c>
      <c r="M60" s="24">
        <f t="shared" si="19"/>
        <v>22.7178</v>
      </c>
      <c r="N60" s="27">
        <f t="shared" si="20"/>
        <v>418.27</v>
      </c>
      <c r="O60" s="27">
        <f t="shared" si="21"/>
        <v>0</v>
      </c>
      <c r="P60" s="27">
        <f t="shared" si="22"/>
        <v>159</v>
      </c>
      <c r="Q60" s="27">
        <f t="shared" si="23"/>
        <v>1177.669</v>
      </c>
      <c r="R60" s="24">
        <f t="shared" si="24"/>
        <v>0</v>
      </c>
      <c r="S60" s="24">
        <f t="shared" si="25"/>
        <v>259.63</v>
      </c>
      <c r="T60" s="24">
        <f t="shared" si="26"/>
        <v>9.74</v>
      </c>
      <c r="U60" s="27">
        <f t="shared" si="27"/>
        <v>104.57</v>
      </c>
      <c r="V60" s="27">
        <f t="shared" si="28"/>
        <v>0</v>
      </c>
      <c r="W60" s="27">
        <f t="shared" si="29"/>
        <v>159</v>
      </c>
      <c r="X60" s="24">
        <f t="shared" si="30"/>
        <v>532.94</v>
      </c>
      <c r="Y60" s="24">
        <f t="shared" si="31"/>
        <v>1710.609</v>
      </c>
      <c r="Z60" s="39"/>
      <c r="AA60" s="178" t="s">
        <v>15</v>
      </c>
      <c r="AD60" s="127"/>
    </row>
    <row r="61" s="9" customFormat="1" ht="20" customHeight="1" spans="1:30">
      <c r="A61" s="23">
        <f t="shared" si="16"/>
        <v>58</v>
      </c>
      <c r="B61" s="24" t="s">
        <v>185</v>
      </c>
      <c r="C61" s="25" t="s">
        <v>205</v>
      </c>
      <c r="D61" s="24" t="s">
        <v>206</v>
      </c>
      <c r="E61" s="24">
        <v>3245.4</v>
      </c>
      <c r="F61" s="24">
        <f>VLOOKUP(C61,'[1]9月'!$B:$Q,16,0)</f>
        <v>3245.4</v>
      </c>
      <c r="G61" s="24">
        <v>3245.4</v>
      </c>
      <c r="H61" s="27">
        <v>5228.42</v>
      </c>
      <c r="I61" s="27"/>
      <c r="J61" s="27">
        <v>3180</v>
      </c>
      <c r="K61" s="34">
        <f t="shared" si="17"/>
        <v>58.4172</v>
      </c>
      <c r="L61" s="35">
        <f t="shared" si="18"/>
        <v>519.264</v>
      </c>
      <c r="M61" s="24">
        <f t="shared" si="19"/>
        <v>22.7178</v>
      </c>
      <c r="N61" s="27">
        <f t="shared" si="20"/>
        <v>418.27</v>
      </c>
      <c r="O61" s="27">
        <f t="shared" si="21"/>
        <v>0</v>
      </c>
      <c r="P61" s="27">
        <f t="shared" si="22"/>
        <v>159</v>
      </c>
      <c r="Q61" s="27">
        <f t="shared" si="23"/>
        <v>1177.669</v>
      </c>
      <c r="R61" s="24">
        <f t="shared" si="24"/>
        <v>0</v>
      </c>
      <c r="S61" s="24">
        <f t="shared" si="25"/>
        <v>259.63</v>
      </c>
      <c r="T61" s="24">
        <f t="shared" si="26"/>
        <v>9.74</v>
      </c>
      <c r="U61" s="27">
        <f t="shared" si="27"/>
        <v>104.57</v>
      </c>
      <c r="V61" s="27">
        <f t="shared" si="28"/>
        <v>0</v>
      </c>
      <c r="W61" s="27">
        <f t="shared" si="29"/>
        <v>159</v>
      </c>
      <c r="X61" s="24">
        <f t="shared" si="30"/>
        <v>532.94</v>
      </c>
      <c r="Y61" s="24">
        <f t="shared" si="31"/>
        <v>1710.609</v>
      </c>
      <c r="Z61" s="39"/>
      <c r="AA61" s="178" t="s">
        <v>15</v>
      </c>
      <c r="AD61" s="127"/>
    </row>
    <row r="62" s="9" customFormat="1" ht="20" customHeight="1" spans="1:30">
      <c r="A62" s="23">
        <f t="shared" si="16"/>
        <v>59</v>
      </c>
      <c r="B62" s="24" t="s">
        <v>137</v>
      </c>
      <c r="C62" s="25" t="s">
        <v>209</v>
      </c>
      <c r="D62" s="24" t="s">
        <v>210</v>
      </c>
      <c r="E62" s="24">
        <v>3820</v>
      </c>
      <c r="F62" s="24">
        <f>VLOOKUP(C62,'[1]9月'!$B:$Q,16,0)</f>
        <v>3820</v>
      </c>
      <c r="G62" s="24">
        <v>3820</v>
      </c>
      <c r="H62" s="27">
        <v>5228.42</v>
      </c>
      <c r="I62" s="27"/>
      <c r="J62" s="27">
        <v>3180</v>
      </c>
      <c r="K62" s="34">
        <f t="shared" si="17"/>
        <v>68.76</v>
      </c>
      <c r="L62" s="35">
        <f t="shared" si="18"/>
        <v>611.2</v>
      </c>
      <c r="M62" s="24">
        <f t="shared" si="19"/>
        <v>26.74</v>
      </c>
      <c r="N62" s="27">
        <f t="shared" si="20"/>
        <v>418.27</v>
      </c>
      <c r="O62" s="27">
        <f t="shared" si="21"/>
        <v>0</v>
      </c>
      <c r="P62" s="27">
        <f t="shared" si="22"/>
        <v>159</v>
      </c>
      <c r="Q62" s="27">
        <f t="shared" si="23"/>
        <v>1283.97</v>
      </c>
      <c r="R62" s="24">
        <f t="shared" si="24"/>
        <v>0</v>
      </c>
      <c r="S62" s="24">
        <f t="shared" si="25"/>
        <v>305.6</v>
      </c>
      <c r="T62" s="24">
        <f t="shared" si="26"/>
        <v>11.46</v>
      </c>
      <c r="U62" s="27">
        <f t="shared" si="27"/>
        <v>104.57</v>
      </c>
      <c r="V62" s="27">
        <f t="shared" si="28"/>
        <v>0</v>
      </c>
      <c r="W62" s="27">
        <f t="shared" si="29"/>
        <v>159</v>
      </c>
      <c r="X62" s="24">
        <f t="shared" si="30"/>
        <v>580.63</v>
      </c>
      <c r="Y62" s="24">
        <f t="shared" si="31"/>
        <v>1864.6</v>
      </c>
      <c r="Z62" s="39"/>
      <c r="AA62" s="178" t="s">
        <v>30</v>
      </c>
      <c r="AD62" s="127"/>
    </row>
    <row r="63" s="9" customFormat="1" ht="20" customHeight="1" spans="1:30">
      <c r="A63" s="23">
        <f t="shared" si="16"/>
        <v>60</v>
      </c>
      <c r="B63" s="24" t="s">
        <v>211</v>
      </c>
      <c r="C63" s="25" t="s">
        <v>212</v>
      </c>
      <c r="D63" s="24" t="s">
        <v>213</v>
      </c>
      <c r="E63" s="24">
        <v>3245.4</v>
      </c>
      <c r="F63" s="24">
        <f>VLOOKUP(C63,'[1]9月'!$B:$Q,16,0)</f>
        <v>3245.4</v>
      </c>
      <c r="G63" s="24">
        <v>3245.4</v>
      </c>
      <c r="H63" s="27">
        <v>5228.42</v>
      </c>
      <c r="I63" s="27"/>
      <c r="J63" s="27">
        <v>3180</v>
      </c>
      <c r="K63" s="34">
        <f t="shared" si="17"/>
        <v>58.4172</v>
      </c>
      <c r="L63" s="35">
        <f t="shared" si="18"/>
        <v>519.264</v>
      </c>
      <c r="M63" s="24">
        <f t="shared" si="19"/>
        <v>22.7178</v>
      </c>
      <c r="N63" s="27">
        <f t="shared" si="20"/>
        <v>418.27</v>
      </c>
      <c r="O63" s="27">
        <f t="shared" si="21"/>
        <v>0</v>
      </c>
      <c r="P63" s="27">
        <f t="shared" si="22"/>
        <v>159</v>
      </c>
      <c r="Q63" s="27">
        <f t="shared" si="23"/>
        <v>1177.669</v>
      </c>
      <c r="R63" s="24">
        <f t="shared" si="24"/>
        <v>0</v>
      </c>
      <c r="S63" s="24">
        <f t="shared" si="25"/>
        <v>259.63</v>
      </c>
      <c r="T63" s="24">
        <f t="shared" si="26"/>
        <v>9.74</v>
      </c>
      <c r="U63" s="27">
        <f t="shared" si="27"/>
        <v>104.57</v>
      </c>
      <c r="V63" s="27">
        <f t="shared" si="28"/>
        <v>0</v>
      </c>
      <c r="W63" s="27">
        <f t="shared" si="29"/>
        <v>159</v>
      </c>
      <c r="X63" s="24">
        <f t="shared" si="30"/>
        <v>532.94</v>
      </c>
      <c r="Y63" s="24">
        <f t="shared" si="31"/>
        <v>1710.609</v>
      </c>
      <c r="Z63" s="39"/>
      <c r="AA63" s="178" t="s">
        <v>40</v>
      </c>
      <c r="AD63" s="127"/>
    </row>
    <row r="64" s="9" customFormat="1" ht="20" customHeight="1" spans="1:30">
      <c r="A64" s="23">
        <f t="shared" si="16"/>
        <v>61</v>
      </c>
      <c r="B64" s="24" t="s">
        <v>137</v>
      </c>
      <c r="C64" s="25" t="s">
        <v>214</v>
      </c>
      <c r="D64" s="24" t="s">
        <v>215</v>
      </c>
      <c r="E64" s="24">
        <v>3245.4</v>
      </c>
      <c r="F64" s="24">
        <f>VLOOKUP(C64,'[1]9月'!$B:$Q,16,0)</f>
        <v>3245.4</v>
      </c>
      <c r="G64" s="24">
        <v>3245.4</v>
      </c>
      <c r="H64" s="27">
        <v>5228.42</v>
      </c>
      <c r="I64" s="27"/>
      <c r="J64" s="27">
        <v>1790</v>
      </c>
      <c r="K64" s="34">
        <f t="shared" si="17"/>
        <v>58.4172</v>
      </c>
      <c r="L64" s="35">
        <f t="shared" si="18"/>
        <v>519.264</v>
      </c>
      <c r="M64" s="24">
        <f t="shared" si="19"/>
        <v>22.7178</v>
      </c>
      <c r="N64" s="27">
        <f t="shared" si="20"/>
        <v>418.27</v>
      </c>
      <c r="O64" s="27">
        <f t="shared" si="21"/>
        <v>0</v>
      </c>
      <c r="P64" s="27">
        <f t="shared" si="22"/>
        <v>89.5</v>
      </c>
      <c r="Q64" s="27">
        <f t="shared" si="23"/>
        <v>1108.169</v>
      </c>
      <c r="R64" s="24">
        <f t="shared" si="24"/>
        <v>0</v>
      </c>
      <c r="S64" s="24">
        <f t="shared" si="25"/>
        <v>259.63</v>
      </c>
      <c r="T64" s="24">
        <f t="shared" si="26"/>
        <v>9.74</v>
      </c>
      <c r="U64" s="27">
        <f t="shared" si="27"/>
        <v>104.57</v>
      </c>
      <c r="V64" s="27">
        <f t="shared" si="28"/>
        <v>0</v>
      </c>
      <c r="W64" s="27">
        <f t="shared" si="29"/>
        <v>89.5</v>
      </c>
      <c r="X64" s="24">
        <f t="shared" si="30"/>
        <v>463.44</v>
      </c>
      <c r="Y64" s="24">
        <f t="shared" si="31"/>
        <v>1571.609</v>
      </c>
      <c r="Z64" s="39"/>
      <c r="AA64" s="178" t="s">
        <v>30</v>
      </c>
      <c r="AD64" s="127"/>
    </row>
    <row r="65" s="9" customFormat="1" ht="20" customHeight="1" spans="1:30">
      <c r="A65" s="23">
        <f t="shared" si="16"/>
        <v>62</v>
      </c>
      <c r="B65" s="24" t="s">
        <v>140</v>
      </c>
      <c r="C65" s="25" t="s">
        <v>216</v>
      </c>
      <c r="D65" s="24" t="s">
        <v>217</v>
      </c>
      <c r="E65" s="24">
        <v>3245.4</v>
      </c>
      <c r="F65" s="24">
        <f>VLOOKUP(C65,'[1]9月'!$B:$Q,16,0)</f>
        <v>3245.4</v>
      </c>
      <c r="G65" s="24">
        <v>3245.4</v>
      </c>
      <c r="H65" s="27">
        <v>5228.42</v>
      </c>
      <c r="I65" s="27"/>
      <c r="J65" s="27">
        <v>3180</v>
      </c>
      <c r="K65" s="34">
        <f t="shared" si="17"/>
        <v>58.4172</v>
      </c>
      <c r="L65" s="35">
        <f t="shared" si="18"/>
        <v>519.264</v>
      </c>
      <c r="M65" s="24">
        <f t="shared" si="19"/>
        <v>22.7178</v>
      </c>
      <c r="N65" s="27">
        <f t="shared" si="20"/>
        <v>418.27</v>
      </c>
      <c r="O65" s="27">
        <f t="shared" si="21"/>
        <v>0</v>
      </c>
      <c r="P65" s="27">
        <f t="shared" si="22"/>
        <v>159</v>
      </c>
      <c r="Q65" s="27">
        <f t="shared" si="23"/>
        <v>1177.669</v>
      </c>
      <c r="R65" s="24">
        <f t="shared" si="24"/>
        <v>0</v>
      </c>
      <c r="S65" s="24">
        <f t="shared" si="25"/>
        <v>259.63</v>
      </c>
      <c r="T65" s="24">
        <f t="shared" si="26"/>
        <v>9.74</v>
      </c>
      <c r="U65" s="27">
        <f t="shared" si="27"/>
        <v>104.57</v>
      </c>
      <c r="V65" s="27">
        <f t="shared" si="28"/>
        <v>0</v>
      </c>
      <c r="W65" s="27">
        <f t="shared" si="29"/>
        <v>159</v>
      </c>
      <c r="X65" s="24">
        <f t="shared" si="30"/>
        <v>532.94</v>
      </c>
      <c r="Y65" s="24">
        <f t="shared" si="31"/>
        <v>1710.609</v>
      </c>
      <c r="Z65" s="39"/>
      <c r="AA65" s="178" t="s">
        <v>17</v>
      </c>
      <c r="AD65" s="127"/>
    </row>
    <row r="66" s="9" customFormat="1" ht="20" customHeight="1" spans="1:30">
      <c r="A66" s="23">
        <f t="shared" si="16"/>
        <v>63</v>
      </c>
      <c r="B66" s="24" t="s">
        <v>140</v>
      </c>
      <c r="C66" s="25" t="s">
        <v>218</v>
      </c>
      <c r="D66" s="24" t="s">
        <v>219</v>
      </c>
      <c r="E66" s="24">
        <v>3245.4</v>
      </c>
      <c r="F66" s="24">
        <f>VLOOKUP(C66,'[1]9月'!$B:$Q,16,0)</f>
        <v>3245.4</v>
      </c>
      <c r="G66" s="24">
        <v>3245.4</v>
      </c>
      <c r="H66" s="27">
        <v>5228.42</v>
      </c>
      <c r="I66" s="27"/>
      <c r="J66" s="27">
        <v>3180</v>
      </c>
      <c r="K66" s="34">
        <f t="shared" si="17"/>
        <v>58.4172</v>
      </c>
      <c r="L66" s="35">
        <f t="shared" si="18"/>
        <v>519.264</v>
      </c>
      <c r="M66" s="24">
        <f t="shared" si="19"/>
        <v>22.7178</v>
      </c>
      <c r="N66" s="27">
        <f t="shared" si="20"/>
        <v>418.27</v>
      </c>
      <c r="O66" s="27">
        <f t="shared" si="21"/>
        <v>0</v>
      </c>
      <c r="P66" s="27">
        <f t="shared" si="22"/>
        <v>159</v>
      </c>
      <c r="Q66" s="27">
        <f t="shared" si="23"/>
        <v>1177.669</v>
      </c>
      <c r="R66" s="24">
        <f t="shared" si="24"/>
        <v>0</v>
      </c>
      <c r="S66" s="24">
        <f t="shared" si="25"/>
        <v>259.63</v>
      </c>
      <c r="T66" s="24">
        <f t="shared" si="26"/>
        <v>9.74</v>
      </c>
      <c r="U66" s="27">
        <f t="shared" si="27"/>
        <v>104.57</v>
      </c>
      <c r="V66" s="27">
        <f t="shared" si="28"/>
        <v>0</v>
      </c>
      <c r="W66" s="27">
        <f t="shared" si="29"/>
        <v>159</v>
      </c>
      <c r="X66" s="24">
        <f t="shared" si="30"/>
        <v>532.94</v>
      </c>
      <c r="Y66" s="24">
        <f t="shared" si="31"/>
        <v>1710.609</v>
      </c>
      <c r="Z66" s="39"/>
      <c r="AA66" s="178" t="s">
        <v>17</v>
      </c>
      <c r="AD66" s="127"/>
    </row>
    <row r="67" spans="1:30">
      <c r="A67" s="23">
        <f t="shared" si="16"/>
        <v>64</v>
      </c>
      <c r="B67" s="24" t="s">
        <v>137</v>
      </c>
      <c r="C67" s="25" t="s">
        <v>224</v>
      </c>
      <c r="D67" s="24" t="s">
        <v>225</v>
      </c>
      <c r="E67" s="24">
        <v>3245.4</v>
      </c>
      <c r="F67" s="24">
        <f>VLOOKUP(C67,'[1]9月'!$B:$Q,16,0)</f>
        <v>3245.4</v>
      </c>
      <c r="G67" s="24">
        <v>3245.4</v>
      </c>
      <c r="H67" s="27">
        <v>5228.42</v>
      </c>
      <c r="I67" s="27"/>
      <c r="J67" s="27">
        <v>3180</v>
      </c>
      <c r="K67" s="34">
        <f t="shared" si="17"/>
        <v>58.4172</v>
      </c>
      <c r="L67" s="35">
        <f t="shared" si="18"/>
        <v>519.264</v>
      </c>
      <c r="M67" s="24">
        <f t="shared" si="19"/>
        <v>22.7178</v>
      </c>
      <c r="N67" s="27">
        <f t="shared" si="20"/>
        <v>418.27</v>
      </c>
      <c r="O67" s="27">
        <f t="shared" si="21"/>
        <v>0</v>
      </c>
      <c r="P67" s="27">
        <f t="shared" si="22"/>
        <v>159</v>
      </c>
      <c r="Q67" s="27">
        <f t="shared" si="23"/>
        <v>1177.669</v>
      </c>
      <c r="R67" s="24">
        <f t="shared" si="24"/>
        <v>0</v>
      </c>
      <c r="S67" s="24">
        <f t="shared" si="25"/>
        <v>259.63</v>
      </c>
      <c r="T67" s="24">
        <f t="shared" si="26"/>
        <v>9.74</v>
      </c>
      <c r="U67" s="27">
        <f t="shared" si="27"/>
        <v>104.57</v>
      </c>
      <c r="V67" s="27">
        <f t="shared" si="28"/>
        <v>0</v>
      </c>
      <c r="W67" s="27">
        <f t="shared" si="29"/>
        <v>159</v>
      </c>
      <c r="X67" s="24">
        <f t="shared" si="30"/>
        <v>532.94</v>
      </c>
      <c r="Y67" s="24">
        <f t="shared" si="31"/>
        <v>1710.609</v>
      </c>
      <c r="Z67" s="39"/>
      <c r="AA67" s="178" t="s">
        <v>30</v>
      </c>
      <c r="AD67" s="127"/>
    </row>
    <row r="68" s="9" customFormat="1" ht="20" customHeight="1" spans="1:30">
      <c r="A68" s="23">
        <f t="shared" si="16"/>
        <v>65</v>
      </c>
      <c r="B68" s="24" t="s">
        <v>71</v>
      </c>
      <c r="C68" s="25" t="s">
        <v>226</v>
      </c>
      <c r="D68" s="24" t="s">
        <v>227</v>
      </c>
      <c r="E68" s="24">
        <v>3245.4</v>
      </c>
      <c r="F68" s="24">
        <f>VLOOKUP(C68,'[1]9月'!$B:$Q,16,0)</f>
        <v>3245.4</v>
      </c>
      <c r="G68" s="24">
        <v>3245.4</v>
      </c>
      <c r="H68" s="27">
        <v>5228.42</v>
      </c>
      <c r="I68" s="27"/>
      <c r="J68" s="27">
        <v>4180</v>
      </c>
      <c r="K68" s="34">
        <f t="shared" si="17"/>
        <v>58.4172</v>
      </c>
      <c r="L68" s="35">
        <f t="shared" si="18"/>
        <v>519.264</v>
      </c>
      <c r="M68" s="24">
        <f t="shared" si="19"/>
        <v>22.7178</v>
      </c>
      <c r="N68" s="27">
        <f t="shared" si="20"/>
        <v>418.27</v>
      </c>
      <c r="O68" s="27">
        <f t="shared" si="21"/>
        <v>0</v>
      </c>
      <c r="P68" s="27">
        <f t="shared" si="22"/>
        <v>209</v>
      </c>
      <c r="Q68" s="27">
        <f t="shared" si="23"/>
        <v>1227.669</v>
      </c>
      <c r="R68" s="24">
        <f t="shared" si="24"/>
        <v>0</v>
      </c>
      <c r="S68" s="24">
        <f t="shared" si="25"/>
        <v>259.63</v>
      </c>
      <c r="T68" s="24">
        <f t="shared" si="26"/>
        <v>9.74</v>
      </c>
      <c r="U68" s="27">
        <f t="shared" si="27"/>
        <v>104.57</v>
      </c>
      <c r="V68" s="27">
        <f t="shared" si="28"/>
        <v>0</v>
      </c>
      <c r="W68" s="27">
        <f t="shared" si="29"/>
        <v>209</v>
      </c>
      <c r="X68" s="24">
        <f t="shared" si="30"/>
        <v>582.94</v>
      </c>
      <c r="Y68" s="24">
        <f t="shared" si="31"/>
        <v>1810.609</v>
      </c>
      <c r="Z68" s="39"/>
      <c r="AA68" s="178" t="s">
        <v>31</v>
      </c>
      <c r="AD68" s="127"/>
    </row>
    <row r="69" s="9" customFormat="1" ht="20" customHeight="1" spans="1:30">
      <c r="A69" s="23">
        <f t="shared" si="16"/>
        <v>66</v>
      </c>
      <c r="B69" s="24" t="s">
        <v>140</v>
      </c>
      <c r="C69" s="25" t="s">
        <v>228</v>
      </c>
      <c r="D69" s="24" t="s">
        <v>229</v>
      </c>
      <c r="E69" s="24">
        <v>3245.4</v>
      </c>
      <c r="F69" s="24">
        <f>VLOOKUP(C69,'[1]9月'!$B:$Q,16,0)</f>
        <v>3245.4</v>
      </c>
      <c r="G69" s="24">
        <v>3245.4</v>
      </c>
      <c r="H69" s="27">
        <v>5228.42</v>
      </c>
      <c r="I69" s="27"/>
      <c r="J69" s="27">
        <v>3180</v>
      </c>
      <c r="K69" s="34">
        <f t="shared" si="17"/>
        <v>58.4172</v>
      </c>
      <c r="L69" s="35">
        <f t="shared" si="18"/>
        <v>519.264</v>
      </c>
      <c r="M69" s="24">
        <f t="shared" si="19"/>
        <v>22.7178</v>
      </c>
      <c r="N69" s="27">
        <f t="shared" si="20"/>
        <v>418.27</v>
      </c>
      <c r="O69" s="27">
        <f t="shared" si="21"/>
        <v>0</v>
      </c>
      <c r="P69" s="27">
        <f t="shared" si="22"/>
        <v>159</v>
      </c>
      <c r="Q69" s="27">
        <f t="shared" si="23"/>
        <v>1177.669</v>
      </c>
      <c r="R69" s="24">
        <f t="shared" si="24"/>
        <v>0</v>
      </c>
      <c r="S69" s="24">
        <f t="shared" si="25"/>
        <v>259.63</v>
      </c>
      <c r="T69" s="24">
        <f t="shared" si="26"/>
        <v>9.74</v>
      </c>
      <c r="U69" s="27">
        <f t="shared" si="27"/>
        <v>104.57</v>
      </c>
      <c r="V69" s="27">
        <f t="shared" si="28"/>
        <v>0</v>
      </c>
      <c r="W69" s="27">
        <f t="shared" si="29"/>
        <v>159</v>
      </c>
      <c r="X69" s="24">
        <f t="shared" si="30"/>
        <v>532.94</v>
      </c>
      <c r="Y69" s="24">
        <f t="shared" si="31"/>
        <v>1710.609</v>
      </c>
      <c r="Z69" s="39"/>
      <c r="AA69" s="178" t="s">
        <v>17</v>
      </c>
      <c r="AD69" s="127"/>
    </row>
    <row r="70" s="9" customFormat="1" ht="20" customHeight="1" spans="1:30">
      <c r="A70" s="23">
        <f t="shared" si="16"/>
        <v>67</v>
      </c>
      <c r="B70" s="24" t="s">
        <v>140</v>
      </c>
      <c r="C70" s="25" t="s">
        <v>230</v>
      </c>
      <c r="D70" s="24" t="s">
        <v>231</v>
      </c>
      <c r="E70" s="24">
        <v>3245.4</v>
      </c>
      <c r="F70" s="24">
        <f>VLOOKUP(C70,'[1]9月'!$B:$Q,16,0)</f>
        <v>3245.4</v>
      </c>
      <c r="G70" s="24">
        <v>3245.4</v>
      </c>
      <c r="H70" s="27">
        <v>5228.42</v>
      </c>
      <c r="I70" s="27"/>
      <c r="J70" s="27">
        <v>3180</v>
      </c>
      <c r="K70" s="34">
        <f t="shared" si="17"/>
        <v>58.4172</v>
      </c>
      <c r="L70" s="35">
        <f t="shared" si="18"/>
        <v>519.264</v>
      </c>
      <c r="M70" s="24">
        <f t="shared" si="19"/>
        <v>22.7178</v>
      </c>
      <c r="N70" s="27">
        <f t="shared" si="20"/>
        <v>418.27</v>
      </c>
      <c r="O70" s="27">
        <f t="shared" si="21"/>
        <v>0</v>
      </c>
      <c r="P70" s="27">
        <f t="shared" si="22"/>
        <v>159</v>
      </c>
      <c r="Q70" s="27">
        <f t="shared" si="23"/>
        <v>1177.669</v>
      </c>
      <c r="R70" s="24">
        <f t="shared" si="24"/>
        <v>0</v>
      </c>
      <c r="S70" s="24">
        <f t="shared" si="25"/>
        <v>259.63</v>
      </c>
      <c r="T70" s="24">
        <f t="shared" si="26"/>
        <v>9.74</v>
      </c>
      <c r="U70" s="27">
        <f t="shared" si="27"/>
        <v>104.57</v>
      </c>
      <c r="V70" s="27">
        <f t="shared" si="28"/>
        <v>0</v>
      </c>
      <c r="W70" s="27">
        <f t="shared" si="29"/>
        <v>159</v>
      </c>
      <c r="X70" s="24">
        <f t="shared" si="30"/>
        <v>532.94</v>
      </c>
      <c r="Y70" s="24">
        <f t="shared" si="31"/>
        <v>1710.609</v>
      </c>
      <c r="Z70" s="39"/>
      <c r="AA70" s="178" t="s">
        <v>17</v>
      </c>
      <c r="AD70" s="127"/>
    </row>
    <row r="71" s="9" customFormat="1" ht="20" customHeight="1" spans="1:30">
      <c r="A71" s="23">
        <f t="shared" si="16"/>
        <v>68</v>
      </c>
      <c r="B71" s="24" t="s">
        <v>137</v>
      </c>
      <c r="C71" s="25" t="s">
        <v>232</v>
      </c>
      <c r="D71" s="24" t="s">
        <v>233</v>
      </c>
      <c r="E71" s="24">
        <v>3245.4</v>
      </c>
      <c r="F71" s="24">
        <f>VLOOKUP(C71,'[1]9月'!$B:$Q,16,0)</f>
        <v>3245.4</v>
      </c>
      <c r="G71" s="24">
        <v>3245.4</v>
      </c>
      <c r="H71" s="27">
        <v>5228.42</v>
      </c>
      <c r="I71" s="27"/>
      <c r="J71" s="27">
        <v>3180</v>
      </c>
      <c r="K71" s="34">
        <f t="shared" si="17"/>
        <v>58.4172</v>
      </c>
      <c r="L71" s="35">
        <f t="shared" si="18"/>
        <v>519.264</v>
      </c>
      <c r="M71" s="24">
        <f t="shared" si="19"/>
        <v>22.7178</v>
      </c>
      <c r="N71" s="27">
        <f t="shared" si="20"/>
        <v>418.27</v>
      </c>
      <c r="O71" s="27">
        <f t="shared" si="21"/>
        <v>0</v>
      </c>
      <c r="P71" s="27">
        <f t="shared" si="22"/>
        <v>159</v>
      </c>
      <c r="Q71" s="27">
        <f t="shared" si="23"/>
        <v>1177.669</v>
      </c>
      <c r="R71" s="24">
        <f t="shared" si="24"/>
        <v>0</v>
      </c>
      <c r="S71" s="24">
        <f t="shared" si="25"/>
        <v>259.63</v>
      </c>
      <c r="T71" s="24">
        <f t="shared" si="26"/>
        <v>9.74</v>
      </c>
      <c r="U71" s="27">
        <f t="shared" si="27"/>
        <v>104.57</v>
      </c>
      <c r="V71" s="27">
        <f t="shared" si="28"/>
        <v>0</v>
      </c>
      <c r="W71" s="27">
        <f t="shared" si="29"/>
        <v>159</v>
      </c>
      <c r="X71" s="24">
        <f t="shared" si="30"/>
        <v>532.94</v>
      </c>
      <c r="Y71" s="24">
        <f t="shared" si="31"/>
        <v>1710.609</v>
      </c>
      <c r="Z71" s="39"/>
      <c r="AA71" s="178" t="s">
        <v>30</v>
      </c>
      <c r="AD71" s="127"/>
    </row>
    <row r="72" s="9" customFormat="1" ht="20" customHeight="1" spans="1:30">
      <c r="A72" s="23">
        <f t="shared" si="16"/>
        <v>69</v>
      </c>
      <c r="B72" s="24" t="s">
        <v>140</v>
      </c>
      <c r="C72" s="25" t="s">
        <v>234</v>
      </c>
      <c r="D72" s="24" t="s">
        <v>235</v>
      </c>
      <c r="E72" s="24">
        <v>3820</v>
      </c>
      <c r="F72" s="24">
        <f>VLOOKUP(C72,'[1]9月'!$B:$Q,16,0)</f>
        <v>3820</v>
      </c>
      <c r="G72" s="24">
        <v>3820</v>
      </c>
      <c r="H72" s="27">
        <v>5228.42</v>
      </c>
      <c r="I72" s="27"/>
      <c r="J72" s="27">
        <v>4180</v>
      </c>
      <c r="K72" s="34">
        <f t="shared" si="17"/>
        <v>68.76</v>
      </c>
      <c r="L72" s="35">
        <f t="shared" si="18"/>
        <v>611.2</v>
      </c>
      <c r="M72" s="24">
        <f t="shared" si="19"/>
        <v>26.74</v>
      </c>
      <c r="N72" s="27">
        <f t="shared" si="20"/>
        <v>418.27</v>
      </c>
      <c r="O72" s="27">
        <f t="shared" si="21"/>
        <v>0</v>
      </c>
      <c r="P72" s="27">
        <f t="shared" si="22"/>
        <v>209</v>
      </c>
      <c r="Q72" s="27">
        <f t="shared" si="23"/>
        <v>1333.97</v>
      </c>
      <c r="R72" s="24">
        <f t="shared" si="24"/>
        <v>0</v>
      </c>
      <c r="S72" s="24">
        <f t="shared" si="25"/>
        <v>305.6</v>
      </c>
      <c r="T72" s="24">
        <f t="shared" si="26"/>
        <v>11.46</v>
      </c>
      <c r="U72" s="27">
        <f t="shared" si="27"/>
        <v>104.57</v>
      </c>
      <c r="V72" s="27">
        <f t="shared" si="28"/>
        <v>0</v>
      </c>
      <c r="W72" s="27">
        <f t="shared" si="29"/>
        <v>209</v>
      </c>
      <c r="X72" s="24">
        <f t="shared" si="30"/>
        <v>630.63</v>
      </c>
      <c r="Y72" s="24">
        <f t="shared" si="31"/>
        <v>1964.6</v>
      </c>
      <c r="Z72" s="39"/>
      <c r="AA72" s="178" t="s">
        <v>17</v>
      </c>
      <c r="AD72" s="127"/>
    </row>
    <row r="73" s="9" customFormat="1" ht="20" customHeight="1" spans="1:30">
      <c r="A73" s="23">
        <f t="shared" si="16"/>
        <v>70</v>
      </c>
      <c r="B73" s="24" t="s">
        <v>137</v>
      </c>
      <c r="C73" s="25" t="s">
        <v>236</v>
      </c>
      <c r="D73" s="24" t="s">
        <v>237</v>
      </c>
      <c r="E73" s="24">
        <v>3820</v>
      </c>
      <c r="F73" s="24">
        <f>VLOOKUP(C73,'[1]9月'!$B:$Q,16,0)</f>
        <v>3820</v>
      </c>
      <c r="G73" s="24">
        <v>3820</v>
      </c>
      <c r="H73" s="27">
        <v>5228.42</v>
      </c>
      <c r="I73" s="27"/>
      <c r="J73" s="27">
        <v>4180</v>
      </c>
      <c r="K73" s="34">
        <f t="shared" si="17"/>
        <v>68.76</v>
      </c>
      <c r="L73" s="35">
        <f t="shared" si="18"/>
        <v>611.2</v>
      </c>
      <c r="M73" s="24">
        <f t="shared" si="19"/>
        <v>26.74</v>
      </c>
      <c r="N73" s="27">
        <f t="shared" si="20"/>
        <v>418.27</v>
      </c>
      <c r="O73" s="27">
        <f t="shared" si="21"/>
        <v>0</v>
      </c>
      <c r="P73" s="27">
        <f t="shared" si="22"/>
        <v>209</v>
      </c>
      <c r="Q73" s="27">
        <f t="shared" si="23"/>
        <v>1333.97</v>
      </c>
      <c r="R73" s="24">
        <f t="shared" si="24"/>
        <v>0</v>
      </c>
      <c r="S73" s="24">
        <f t="shared" si="25"/>
        <v>305.6</v>
      </c>
      <c r="T73" s="24">
        <f t="shared" si="26"/>
        <v>11.46</v>
      </c>
      <c r="U73" s="27">
        <f t="shared" si="27"/>
        <v>104.57</v>
      </c>
      <c r="V73" s="27">
        <f t="shared" si="28"/>
        <v>0</v>
      </c>
      <c r="W73" s="27">
        <f t="shared" si="29"/>
        <v>209</v>
      </c>
      <c r="X73" s="24">
        <f t="shared" si="30"/>
        <v>630.63</v>
      </c>
      <c r="Y73" s="24">
        <f t="shared" si="31"/>
        <v>1964.6</v>
      </c>
      <c r="Z73" s="39"/>
      <c r="AA73" s="178" t="s">
        <v>30</v>
      </c>
      <c r="AD73" s="127"/>
    </row>
    <row r="74" s="9" customFormat="1" ht="20" customHeight="1" spans="1:30">
      <c r="A74" s="23">
        <f t="shared" si="16"/>
        <v>71</v>
      </c>
      <c r="B74" s="24" t="s">
        <v>140</v>
      </c>
      <c r="C74" s="25" t="s">
        <v>238</v>
      </c>
      <c r="D74" s="24" t="s">
        <v>239</v>
      </c>
      <c r="E74" s="24">
        <v>3245.4</v>
      </c>
      <c r="F74" s="24">
        <f>VLOOKUP(C74,'[1]9月'!$B:$Q,16,0)</f>
        <v>3245.4</v>
      </c>
      <c r="G74" s="24">
        <v>3245.4</v>
      </c>
      <c r="H74" s="27">
        <v>5228.42</v>
      </c>
      <c r="I74" s="27"/>
      <c r="J74" s="27">
        <v>3180</v>
      </c>
      <c r="K74" s="34">
        <f t="shared" si="17"/>
        <v>58.4172</v>
      </c>
      <c r="L74" s="35">
        <f t="shared" si="18"/>
        <v>519.264</v>
      </c>
      <c r="M74" s="24">
        <f t="shared" si="19"/>
        <v>22.7178</v>
      </c>
      <c r="N74" s="27">
        <f t="shared" si="20"/>
        <v>418.27</v>
      </c>
      <c r="O74" s="27">
        <f t="shared" si="21"/>
        <v>0</v>
      </c>
      <c r="P74" s="27">
        <f t="shared" si="22"/>
        <v>159</v>
      </c>
      <c r="Q74" s="27">
        <f t="shared" si="23"/>
        <v>1177.669</v>
      </c>
      <c r="R74" s="24">
        <f t="shared" si="24"/>
        <v>0</v>
      </c>
      <c r="S74" s="24">
        <f t="shared" si="25"/>
        <v>259.63</v>
      </c>
      <c r="T74" s="24">
        <f t="shared" si="26"/>
        <v>9.74</v>
      </c>
      <c r="U74" s="27">
        <f t="shared" si="27"/>
        <v>104.57</v>
      </c>
      <c r="V74" s="27">
        <f t="shared" si="28"/>
        <v>0</v>
      </c>
      <c r="W74" s="27">
        <f t="shared" si="29"/>
        <v>159</v>
      </c>
      <c r="X74" s="24">
        <f t="shared" si="30"/>
        <v>532.94</v>
      </c>
      <c r="Y74" s="24">
        <f t="shared" si="31"/>
        <v>1710.609</v>
      </c>
      <c r="Z74" s="39"/>
      <c r="AA74" s="178" t="s">
        <v>17</v>
      </c>
      <c r="AD74" s="127"/>
    </row>
    <row r="75" s="9" customFormat="1" ht="20" customHeight="1" spans="1:30">
      <c r="A75" s="23">
        <f t="shared" si="16"/>
        <v>72</v>
      </c>
      <c r="B75" s="24" t="s">
        <v>137</v>
      </c>
      <c r="C75" s="25" t="s">
        <v>240</v>
      </c>
      <c r="D75" s="24" t="s">
        <v>241</v>
      </c>
      <c r="E75" s="24">
        <v>3245.4</v>
      </c>
      <c r="F75" s="24">
        <f>VLOOKUP(C75,'[1]9月'!$B:$Q,16,0)</f>
        <v>3245.4</v>
      </c>
      <c r="G75" s="24">
        <v>3245.4</v>
      </c>
      <c r="H75" s="27">
        <v>5228.42</v>
      </c>
      <c r="I75" s="27"/>
      <c r="J75" s="27">
        <v>3180</v>
      </c>
      <c r="K75" s="34">
        <f t="shared" si="17"/>
        <v>58.4172</v>
      </c>
      <c r="L75" s="35">
        <f t="shared" si="18"/>
        <v>519.264</v>
      </c>
      <c r="M75" s="24">
        <f t="shared" si="19"/>
        <v>22.7178</v>
      </c>
      <c r="N75" s="27">
        <f t="shared" si="20"/>
        <v>418.27</v>
      </c>
      <c r="O75" s="27">
        <f t="shared" si="21"/>
        <v>0</v>
      </c>
      <c r="P75" s="27">
        <f t="shared" si="22"/>
        <v>159</v>
      </c>
      <c r="Q75" s="27">
        <f t="shared" si="23"/>
        <v>1177.669</v>
      </c>
      <c r="R75" s="24">
        <f t="shared" si="24"/>
        <v>0</v>
      </c>
      <c r="S75" s="24">
        <f t="shared" si="25"/>
        <v>259.63</v>
      </c>
      <c r="T75" s="24">
        <f t="shared" si="26"/>
        <v>9.74</v>
      </c>
      <c r="U75" s="27">
        <f t="shared" si="27"/>
        <v>104.57</v>
      </c>
      <c r="V75" s="27">
        <f t="shared" si="28"/>
        <v>0</v>
      </c>
      <c r="W75" s="27">
        <f t="shared" si="29"/>
        <v>159</v>
      </c>
      <c r="X75" s="24">
        <f t="shared" si="30"/>
        <v>532.94</v>
      </c>
      <c r="Y75" s="24">
        <f t="shared" si="31"/>
        <v>1710.609</v>
      </c>
      <c r="Z75" s="39"/>
      <c r="AA75" s="178" t="s">
        <v>30</v>
      </c>
      <c r="AD75" s="127"/>
    </row>
    <row r="76" s="9" customFormat="1" ht="20" customHeight="1" spans="1:30">
      <c r="A76" s="23">
        <f t="shared" si="16"/>
        <v>73</v>
      </c>
      <c r="B76" s="24" t="s">
        <v>137</v>
      </c>
      <c r="C76" s="25" t="s">
        <v>242</v>
      </c>
      <c r="D76" s="24" t="s">
        <v>243</v>
      </c>
      <c r="E76" s="24">
        <v>3245.4</v>
      </c>
      <c r="F76" s="24">
        <f>VLOOKUP(C76,'[1]9月'!$B:$Q,16,0)</f>
        <v>3245.4</v>
      </c>
      <c r="G76" s="24">
        <v>3245.4</v>
      </c>
      <c r="H76" s="27">
        <v>5228.42</v>
      </c>
      <c r="I76" s="27"/>
      <c r="J76" s="27">
        <v>3180</v>
      </c>
      <c r="K76" s="34">
        <f t="shared" si="17"/>
        <v>58.4172</v>
      </c>
      <c r="L76" s="35">
        <f t="shared" si="18"/>
        <v>519.264</v>
      </c>
      <c r="M76" s="24">
        <f t="shared" si="19"/>
        <v>22.7178</v>
      </c>
      <c r="N76" s="27">
        <f t="shared" si="20"/>
        <v>418.27</v>
      </c>
      <c r="O76" s="27">
        <f t="shared" si="21"/>
        <v>0</v>
      </c>
      <c r="P76" s="27">
        <f t="shared" si="22"/>
        <v>159</v>
      </c>
      <c r="Q76" s="27">
        <f t="shared" si="23"/>
        <v>1177.669</v>
      </c>
      <c r="R76" s="24">
        <f t="shared" si="24"/>
        <v>0</v>
      </c>
      <c r="S76" s="24">
        <f t="shared" si="25"/>
        <v>259.63</v>
      </c>
      <c r="T76" s="24">
        <f t="shared" si="26"/>
        <v>9.74</v>
      </c>
      <c r="U76" s="27">
        <f t="shared" si="27"/>
        <v>104.57</v>
      </c>
      <c r="V76" s="27">
        <f t="shared" si="28"/>
        <v>0</v>
      </c>
      <c r="W76" s="27">
        <f t="shared" si="29"/>
        <v>159</v>
      </c>
      <c r="X76" s="24">
        <f t="shared" si="30"/>
        <v>532.94</v>
      </c>
      <c r="Y76" s="24">
        <f t="shared" si="31"/>
        <v>1710.609</v>
      </c>
      <c r="Z76" s="39"/>
      <c r="AA76" s="178" t="s">
        <v>30</v>
      </c>
      <c r="AD76" s="127"/>
    </row>
    <row r="77" s="9" customFormat="1" ht="20" customHeight="1" spans="1:30">
      <c r="A77" s="23">
        <f t="shared" si="16"/>
        <v>74</v>
      </c>
      <c r="B77" s="24" t="s">
        <v>140</v>
      </c>
      <c r="C77" s="25" t="s">
        <v>244</v>
      </c>
      <c r="D77" s="24" t="s">
        <v>245</v>
      </c>
      <c r="E77" s="24">
        <v>3245.4</v>
      </c>
      <c r="F77" s="24">
        <f>VLOOKUP(C77,'[1]9月'!$B:$Q,16,0)</f>
        <v>3245.4</v>
      </c>
      <c r="G77" s="24">
        <v>3245.4</v>
      </c>
      <c r="H77" s="27">
        <v>5228.42</v>
      </c>
      <c r="I77" s="27"/>
      <c r="J77" s="27">
        <v>3180</v>
      </c>
      <c r="K77" s="34">
        <f t="shared" si="17"/>
        <v>58.4172</v>
      </c>
      <c r="L77" s="35">
        <f t="shared" si="18"/>
        <v>519.264</v>
      </c>
      <c r="M77" s="24">
        <f t="shared" si="19"/>
        <v>22.7178</v>
      </c>
      <c r="N77" s="27">
        <f t="shared" si="20"/>
        <v>418.27</v>
      </c>
      <c r="O77" s="27">
        <f t="shared" si="21"/>
        <v>0</v>
      </c>
      <c r="P77" s="27">
        <f t="shared" si="22"/>
        <v>159</v>
      </c>
      <c r="Q77" s="27">
        <f t="shared" si="23"/>
        <v>1177.669</v>
      </c>
      <c r="R77" s="24">
        <f t="shared" si="24"/>
        <v>0</v>
      </c>
      <c r="S77" s="24">
        <f t="shared" si="25"/>
        <v>259.63</v>
      </c>
      <c r="T77" s="24">
        <f t="shared" si="26"/>
        <v>9.74</v>
      </c>
      <c r="U77" s="27">
        <f t="shared" si="27"/>
        <v>104.57</v>
      </c>
      <c r="V77" s="27">
        <f t="shared" si="28"/>
        <v>0</v>
      </c>
      <c r="W77" s="27">
        <f t="shared" si="29"/>
        <v>159</v>
      </c>
      <c r="X77" s="24">
        <f t="shared" si="30"/>
        <v>532.94</v>
      </c>
      <c r="Y77" s="24">
        <f t="shared" si="31"/>
        <v>1710.609</v>
      </c>
      <c r="Z77" s="39"/>
      <c r="AA77" s="178" t="s">
        <v>17</v>
      </c>
      <c r="AD77" s="127"/>
    </row>
    <row r="78" s="9" customFormat="1" ht="20" customHeight="1" spans="1:30">
      <c r="A78" s="23">
        <f t="shared" si="16"/>
        <v>75</v>
      </c>
      <c r="B78" s="24" t="s">
        <v>140</v>
      </c>
      <c r="C78" s="25" t="s">
        <v>246</v>
      </c>
      <c r="D78" s="24" t="s">
        <v>247</v>
      </c>
      <c r="E78" s="24">
        <v>3245.4</v>
      </c>
      <c r="F78" s="24">
        <f>VLOOKUP(C78,'[1]9月'!$B:$Q,16,0)</f>
        <v>3245.4</v>
      </c>
      <c r="G78" s="24">
        <v>3245.4</v>
      </c>
      <c r="H78" s="27">
        <v>5228.42</v>
      </c>
      <c r="I78" s="27"/>
      <c r="J78" s="27">
        <v>4180</v>
      </c>
      <c r="K78" s="34">
        <f t="shared" si="17"/>
        <v>58.4172</v>
      </c>
      <c r="L78" s="35">
        <f t="shared" si="18"/>
        <v>519.264</v>
      </c>
      <c r="M78" s="24">
        <f t="shared" si="19"/>
        <v>22.7178</v>
      </c>
      <c r="N78" s="27">
        <f t="shared" si="20"/>
        <v>418.27</v>
      </c>
      <c r="O78" s="27">
        <f t="shared" si="21"/>
        <v>0</v>
      </c>
      <c r="P78" s="27">
        <f t="shared" si="22"/>
        <v>209</v>
      </c>
      <c r="Q78" s="27">
        <f t="shared" si="23"/>
        <v>1227.669</v>
      </c>
      <c r="R78" s="24">
        <f t="shared" si="24"/>
        <v>0</v>
      </c>
      <c r="S78" s="24">
        <f t="shared" si="25"/>
        <v>259.63</v>
      </c>
      <c r="T78" s="24">
        <f t="shared" si="26"/>
        <v>9.74</v>
      </c>
      <c r="U78" s="27">
        <f t="shared" si="27"/>
        <v>104.57</v>
      </c>
      <c r="V78" s="27">
        <f t="shared" si="28"/>
        <v>0</v>
      </c>
      <c r="W78" s="27">
        <f t="shared" si="29"/>
        <v>209</v>
      </c>
      <c r="X78" s="24">
        <f t="shared" si="30"/>
        <v>582.94</v>
      </c>
      <c r="Y78" s="24">
        <f t="shared" si="31"/>
        <v>1810.609</v>
      </c>
      <c r="Z78" s="39"/>
      <c r="AA78" s="178" t="s">
        <v>17</v>
      </c>
      <c r="AD78" s="127"/>
    </row>
    <row r="79" s="9" customFormat="1" ht="20" customHeight="1" spans="1:30">
      <c r="A79" s="23">
        <f t="shared" si="16"/>
        <v>76</v>
      </c>
      <c r="B79" s="24" t="s">
        <v>140</v>
      </c>
      <c r="C79" s="25" t="s">
        <v>248</v>
      </c>
      <c r="D79" s="24" t="s">
        <v>249</v>
      </c>
      <c r="E79" s="24">
        <v>3245.4</v>
      </c>
      <c r="F79" s="24">
        <f>VLOOKUP(C79,'[1]9月'!$B:$Q,16,0)</f>
        <v>3245.4</v>
      </c>
      <c r="G79" s="24">
        <v>3245.4</v>
      </c>
      <c r="H79" s="27">
        <v>5228.42</v>
      </c>
      <c r="I79" s="27"/>
      <c r="J79" s="27">
        <v>4180</v>
      </c>
      <c r="K79" s="34">
        <f t="shared" si="17"/>
        <v>58.4172</v>
      </c>
      <c r="L79" s="35">
        <f t="shared" si="18"/>
        <v>519.264</v>
      </c>
      <c r="M79" s="24">
        <f t="shared" si="19"/>
        <v>22.7178</v>
      </c>
      <c r="N79" s="27">
        <f t="shared" si="20"/>
        <v>418.27</v>
      </c>
      <c r="O79" s="27">
        <f t="shared" si="21"/>
        <v>0</v>
      </c>
      <c r="P79" s="27">
        <f t="shared" si="22"/>
        <v>209</v>
      </c>
      <c r="Q79" s="27">
        <f t="shared" si="23"/>
        <v>1227.669</v>
      </c>
      <c r="R79" s="24">
        <f t="shared" si="24"/>
        <v>0</v>
      </c>
      <c r="S79" s="24">
        <f t="shared" si="25"/>
        <v>259.63</v>
      </c>
      <c r="T79" s="24">
        <f t="shared" si="26"/>
        <v>9.74</v>
      </c>
      <c r="U79" s="27">
        <f t="shared" si="27"/>
        <v>104.57</v>
      </c>
      <c r="V79" s="27">
        <f t="shared" si="28"/>
        <v>0</v>
      </c>
      <c r="W79" s="27">
        <f t="shared" si="29"/>
        <v>209</v>
      </c>
      <c r="X79" s="24">
        <f t="shared" si="30"/>
        <v>582.94</v>
      </c>
      <c r="Y79" s="24">
        <f t="shared" si="31"/>
        <v>1810.609</v>
      </c>
      <c r="Z79" s="39"/>
      <c r="AA79" s="178" t="s">
        <v>17</v>
      </c>
      <c r="AD79" s="127"/>
    </row>
    <row r="80" s="9" customFormat="1" ht="20" customHeight="1" spans="1:30">
      <c r="A80" s="23">
        <f t="shared" si="16"/>
        <v>77</v>
      </c>
      <c r="B80" s="24" t="s">
        <v>140</v>
      </c>
      <c r="C80" s="25" t="s">
        <v>252</v>
      </c>
      <c r="D80" s="275" t="s">
        <v>253</v>
      </c>
      <c r="E80" s="24">
        <v>3245.4</v>
      </c>
      <c r="F80" s="24">
        <f>VLOOKUP(C80,'[1]9月'!$B:$Q,16,0)</f>
        <v>3245.4</v>
      </c>
      <c r="G80" s="24">
        <v>3245.4</v>
      </c>
      <c r="H80" s="27">
        <v>5228.42</v>
      </c>
      <c r="I80" s="27"/>
      <c r="J80" s="27">
        <v>3180</v>
      </c>
      <c r="K80" s="34">
        <f t="shared" si="17"/>
        <v>58.4172</v>
      </c>
      <c r="L80" s="35">
        <f t="shared" si="18"/>
        <v>519.264</v>
      </c>
      <c r="M80" s="24">
        <f t="shared" si="19"/>
        <v>22.7178</v>
      </c>
      <c r="N80" s="27">
        <f t="shared" si="20"/>
        <v>418.27</v>
      </c>
      <c r="O80" s="27">
        <f t="shared" si="21"/>
        <v>0</v>
      </c>
      <c r="P80" s="27">
        <f t="shared" si="22"/>
        <v>159</v>
      </c>
      <c r="Q80" s="27">
        <f t="shared" si="23"/>
        <v>1177.669</v>
      </c>
      <c r="R80" s="24">
        <f t="shared" si="24"/>
        <v>0</v>
      </c>
      <c r="S80" s="24">
        <f t="shared" si="25"/>
        <v>259.63</v>
      </c>
      <c r="T80" s="24">
        <f t="shared" si="26"/>
        <v>9.74</v>
      </c>
      <c r="U80" s="27">
        <f t="shared" si="27"/>
        <v>104.57</v>
      </c>
      <c r="V80" s="27">
        <f t="shared" si="28"/>
        <v>0</v>
      </c>
      <c r="W80" s="27">
        <f t="shared" si="29"/>
        <v>159</v>
      </c>
      <c r="X80" s="24">
        <f t="shared" si="30"/>
        <v>532.94</v>
      </c>
      <c r="Y80" s="24">
        <f t="shared" si="31"/>
        <v>1710.609</v>
      </c>
      <c r="Z80" s="39"/>
      <c r="AA80" s="178" t="s">
        <v>17</v>
      </c>
      <c r="AD80" s="127"/>
    </row>
    <row r="81" s="9" customFormat="1" ht="20" customHeight="1" spans="1:30">
      <c r="A81" s="23">
        <f t="shared" si="16"/>
        <v>78</v>
      </c>
      <c r="B81" s="24" t="s">
        <v>140</v>
      </c>
      <c r="C81" s="25" t="s">
        <v>254</v>
      </c>
      <c r="D81" s="24" t="s">
        <v>255</v>
      </c>
      <c r="E81" s="24">
        <v>3245.4</v>
      </c>
      <c r="F81" s="24">
        <f>VLOOKUP(C81,'[1]9月'!$B:$Q,16,0)</f>
        <v>3245.4</v>
      </c>
      <c r="G81" s="24">
        <v>3245.4</v>
      </c>
      <c r="H81" s="27">
        <v>5228.42</v>
      </c>
      <c r="I81" s="27"/>
      <c r="J81" s="27">
        <v>4180</v>
      </c>
      <c r="K81" s="34">
        <f t="shared" si="17"/>
        <v>58.4172</v>
      </c>
      <c r="L81" s="35">
        <f t="shared" si="18"/>
        <v>519.264</v>
      </c>
      <c r="M81" s="24">
        <f t="shared" si="19"/>
        <v>22.7178</v>
      </c>
      <c r="N81" s="27">
        <f t="shared" si="20"/>
        <v>418.27</v>
      </c>
      <c r="O81" s="27">
        <f t="shared" si="21"/>
        <v>0</v>
      </c>
      <c r="P81" s="27">
        <f t="shared" si="22"/>
        <v>209</v>
      </c>
      <c r="Q81" s="27">
        <f t="shared" si="23"/>
        <v>1227.669</v>
      </c>
      <c r="R81" s="24">
        <f t="shared" si="24"/>
        <v>0</v>
      </c>
      <c r="S81" s="24">
        <f t="shared" si="25"/>
        <v>259.63</v>
      </c>
      <c r="T81" s="24">
        <f t="shared" si="26"/>
        <v>9.74</v>
      </c>
      <c r="U81" s="27">
        <f t="shared" si="27"/>
        <v>104.57</v>
      </c>
      <c r="V81" s="27">
        <f t="shared" si="28"/>
        <v>0</v>
      </c>
      <c r="W81" s="27">
        <f t="shared" si="29"/>
        <v>209</v>
      </c>
      <c r="X81" s="24">
        <f t="shared" si="30"/>
        <v>582.94</v>
      </c>
      <c r="Y81" s="24">
        <f t="shared" si="31"/>
        <v>1810.609</v>
      </c>
      <c r="Z81" s="39"/>
      <c r="AA81" s="178" t="s">
        <v>17</v>
      </c>
      <c r="AD81" s="127"/>
    </row>
    <row r="82" s="9" customFormat="1" ht="20" customHeight="1" spans="1:30">
      <c r="A82" s="23">
        <f t="shared" si="16"/>
        <v>79</v>
      </c>
      <c r="B82" s="24" t="s">
        <v>140</v>
      </c>
      <c r="C82" s="25" t="s">
        <v>256</v>
      </c>
      <c r="D82" s="266" t="s">
        <v>257</v>
      </c>
      <c r="E82" s="24">
        <v>3245.4</v>
      </c>
      <c r="F82" s="24">
        <f>VLOOKUP(C82,'[1]9月'!$B:$Q,16,0)</f>
        <v>3245.4</v>
      </c>
      <c r="G82" s="24">
        <v>3245.4</v>
      </c>
      <c r="H82" s="27">
        <v>5228.42</v>
      </c>
      <c r="I82" s="27"/>
      <c r="J82" s="27">
        <v>1790</v>
      </c>
      <c r="K82" s="34">
        <f t="shared" si="17"/>
        <v>58.4172</v>
      </c>
      <c r="L82" s="35">
        <f t="shared" si="18"/>
        <v>519.264</v>
      </c>
      <c r="M82" s="24">
        <f t="shared" si="19"/>
        <v>22.7178</v>
      </c>
      <c r="N82" s="27">
        <f t="shared" si="20"/>
        <v>418.27</v>
      </c>
      <c r="O82" s="27">
        <f t="shared" si="21"/>
        <v>0</v>
      </c>
      <c r="P82" s="27">
        <f t="shared" si="22"/>
        <v>89.5</v>
      </c>
      <c r="Q82" s="27">
        <f t="shared" si="23"/>
        <v>1108.169</v>
      </c>
      <c r="R82" s="24">
        <f t="shared" si="24"/>
        <v>0</v>
      </c>
      <c r="S82" s="24">
        <f t="shared" si="25"/>
        <v>259.63</v>
      </c>
      <c r="T82" s="24">
        <f t="shared" si="26"/>
        <v>9.74</v>
      </c>
      <c r="U82" s="27">
        <f t="shared" si="27"/>
        <v>104.57</v>
      </c>
      <c r="V82" s="27">
        <f t="shared" si="28"/>
        <v>0</v>
      </c>
      <c r="W82" s="27">
        <f t="shared" si="29"/>
        <v>89.5</v>
      </c>
      <c r="X82" s="24">
        <f t="shared" si="30"/>
        <v>463.44</v>
      </c>
      <c r="Y82" s="24">
        <f t="shared" si="31"/>
        <v>1571.609</v>
      </c>
      <c r="Z82" s="39"/>
      <c r="AA82" s="178" t="s">
        <v>17</v>
      </c>
      <c r="AD82" s="127"/>
    </row>
    <row r="83" s="9" customFormat="1" ht="20" customHeight="1" spans="1:30">
      <c r="A83" s="23">
        <f t="shared" si="16"/>
        <v>80</v>
      </c>
      <c r="B83" s="24" t="s">
        <v>258</v>
      </c>
      <c r="C83" s="25" t="s">
        <v>259</v>
      </c>
      <c r="D83" s="24" t="s">
        <v>260</v>
      </c>
      <c r="E83" s="24">
        <v>3245.4</v>
      </c>
      <c r="F83" s="24">
        <f>VLOOKUP(C83,'[1]9月'!$B:$Q,16,0)</f>
        <v>3245.4</v>
      </c>
      <c r="G83" s="24">
        <v>3245.4</v>
      </c>
      <c r="H83" s="27">
        <v>5228.42</v>
      </c>
      <c r="I83" s="27"/>
      <c r="J83" s="27">
        <v>3180</v>
      </c>
      <c r="K83" s="34">
        <f t="shared" si="17"/>
        <v>58.4172</v>
      </c>
      <c r="L83" s="35">
        <f t="shared" si="18"/>
        <v>519.264</v>
      </c>
      <c r="M83" s="24">
        <f t="shared" si="19"/>
        <v>22.7178</v>
      </c>
      <c r="N83" s="27">
        <f t="shared" si="20"/>
        <v>418.27</v>
      </c>
      <c r="O83" s="27">
        <f t="shared" si="21"/>
        <v>0</v>
      </c>
      <c r="P83" s="27">
        <f t="shared" si="22"/>
        <v>159</v>
      </c>
      <c r="Q83" s="27">
        <f t="shared" si="23"/>
        <v>1177.669</v>
      </c>
      <c r="R83" s="24">
        <f t="shared" si="24"/>
        <v>0</v>
      </c>
      <c r="S83" s="24">
        <f t="shared" si="25"/>
        <v>259.63</v>
      </c>
      <c r="T83" s="24">
        <f t="shared" si="26"/>
        <v>9.74</v>
      </c>
      <c r="U83" s="27">
        <f t="shared" si="27"/>
        <v>104.57</v>
      </c>
      <c r="V83" s="27">
        <f t="shared" si="28"/>
        <v>0</v>
      </c>
      <c r="W83" s="27">
        <f t="shared" si="29"/>
        <v>159</v>
      </c>
      <c r="X83" s="24">
        <f t="shared" si="30"/>
        <v>532.94</v>
      </c>
      <c r="Y83" s="24">
        <f t="shared" si="31"/>
        <v>1710.609</v>
      </c>
      <c r="Z83" s="39"/>
      <c r="AA83" s="178" t="s">
        <v>40</v>
      </c>
      <c r="AD83" s="127"/>
    </row>
    <row r="84" s="9" customFormat="1" ht="20" customHeight="1" spans="1:30">
      <c r="A84" s="23">
        <f t="shared" si="16"/>
        <v>81</v>
      </c>
      <c r="B84" s="24" t="s">
        <v>137</v>
      </c>
      <c r="C84" s="25" t="s">
        <v>261</v>
      </c>
      <c r="D84" s="24" t="s">
        <v>262</v>
      </c>
      <c r="E84" s="24">
        <v>3245.4</v>
      </c>
      <c r="F84" s="24">
        <f>VLOOKUP(C84,'[1]9月'!$B:$Q,16,0)</f>
        <v>3245.4</v>
      </c>
      <c r="G84" s="24">
        <v>3245.4</v>
      </c>
      <c r="H84" s="27">
        <v>5228.42</v>
      </c>
      <c r="I84" s="27"/>
      <c r="J84" s="27">
        <v>3180</v>
      </c>
      <c r="K84" s="34">
        <f t="shared" si="17"/>
        <v>58.4172</v>
      </c>
      <c r="L84" s="35">
        <f t="shared" si="18"/>
        <v>519.264</v>
      </c>
      <c r="M84" s="24">
        <f t="shared" si="19"/>
        <v>22.7178</v>
      </c>
      <c r="N84" s="27">
        <f t="shared" si="20"/>
        <v>418.27</v>
      </c>
      <c r="O84" s="27">
        <f t="shared" si="21"/>
        <v>0</v>
      </c>
      <c r="P84" s="27">
        <f t="shared" si="22"/>
        <v>159</v>
      </c>
      <c r="Q84" s="27">
        <f t="shared" si="23"/>
        <v>1177.669</v>
      </c>
      <c r="R84" s="24">
        <f t="shared" si="24"/>
        <v>0</v>
      </c>
      <c r="S84" s="24">
        <f t="shared" si="25"/>
        <v>259.63</v>
      </c>
      <c r="T84" s="24">
        <f t="shared" si="26"/>
        <v>9.74</v>
      </c>
      <c r="U84" s="27">
        <f t="shared" si="27"/>
        <v>104.57</v>
      </c>
      <c r="V84" s="27">
        <f t="shared" si="28"/>
        <v>0</v>
      </c>
      <c r="W84" s="27">
        <f t="shared" si="29"/>
        <v>159</v>
      </c>
      <c r="X84" s="24">
        <f t="shared" si="30"/>
        <v>532.94</v>
      </c>
      <c r="Y84" s="24">
        <f t="shared" si="31"/>
        <v>1710.609</v>
      </c>
      <c r="Z84" s="39"/>
      <c r="AA84" s="178" t="s">
        <v>30</v>
      </c>
      <c r="AD84" s="127"/>
    </row>
    <row r="85" s="9" customFormat="1" ht="20" customHeight="1" spans="1:30">
      <c r="A85" s="23">
        <f t="shared" si="16"/>
        <v>82</v>
      </c>
      <c r="B85" s="24" t="s">
        <v>140</v>
      </c>
      <c r="C85" s="25" t="s">
        <v>263</v>
      </c>
      <c r="D85" s="24" t="s">
        <v>264</v>
      </c>
      <c r="E85" s="24">
        <v>3245.4</v>
      </c>
      <c r="F85" s="24">
        <f>VLOOKUP(C85,'[1]9月'!$B:$Q,16,0)</f>
        <v>3245.4</v>
      </c>
      <c r="G85" s="24">
        <v>3245.4</v>
      </c>
      <c r="H85" s="27">
        <v>5228.42</v>
      </c>
      <c r="I85" s="27"/>
      <c r="J85" s="27">
        <v>3180</v>
      </c>
      <c r="K85" s="34">
        <f t="shared" si="17"/>
        <v>58.4172</v>
      </c>
      <c r="L85" s="35">
        <f t="shared" si="18"/>
        <v>519.264</v>
      </c>
      <c r="M85" s="24">
        <f t="shared" si="19"/>
        <v>22.7178</v>
      </c>
      <c r="N85" s="27">
        <f t="shared" si="20"/>
        <v>418.27</v>
      </c>
      <c r="O85" s="27">
        <f t="shared" si="21"/>
        <v>0</v>
      </c>
      <c r="P85" s="27">
        <f t="shared" si="22"/>
        <v>159</v>
      </c>
      <c r="Q85" s="27">
        <f t="shared" si="23"/>
        <v>1177.669</v>
      </c>
      <c r="R85" s="24">
        <f t="shared" si="24"/>
        <v>0</v>
      </c>
      <c r="S85" s="24">
        <f t="shared" si="25"/>
        <v>259.63</v>
      </c>
      <c r="T85" s="24">
        <f t="shared" si="26"/>
        <v>9.74</v>
      </c>
      <c r="U85" s="27">
        <f t="shared" si="27"/>
        <v>104.57</v>
      </c>
      <c r="V85" s="27">
        <f t="shared" si="28"/>
        <v>0</v>
      </c>
      <c r="W85" s="27">
        <f t="shared" si="29"/>
        <v>159</v>
      </c>
      <c r="X85" s="24">
        <f t="shared" si="30"/>
        <v>532.94</v>
      </c>
      <c r="Y85" s="24">
        <f t="shared" si="31"/>
        <v>1710.609</v>
      </c>
      <c r="Z85" s="39"/>
      <c r="AA85" s="178" t="s">
        <v>17</v>
      </c>
      <c r="AD85" s="127"/>
    </row>
    <row r="86" s="9" customFormat="1" ht="20" customHeight="1" spans="1:30">
      <c r="A86" s="23">
        <f t="shared" ref="A86:A149" si="32">ROW()-3</f>
        <v>83</v>
      </c>
      <c r="B86" s="24" t="s">
        <v>140</v>
      </c>
      <c r="C86" s="25" t="s">
        <v>265</v>
      </c>
      <c r="D86" s="24" t="s">
        <v>266</v>
      </c>
      <c r="E86" s="24">
        <v>3245.4</v>
      </c>
      <c r="F86" s="24">
        <f>VLOOKUP(C86,'[1]9月'!$B:$Q,16,0)</f>
        <v>3245.4</v>
      </c>
      <c r="G86" s="24">
        <v>3245.4</v>
      </c>
      <c r="H86" s="27">
        <v>5228.42</v>
      </c>
      <c r="I86" s="27"/>
      <c r="J86" s="27">
        <v>3180</v>
      </c>
      <c r="K86" s="34">
        <f t="shared" ref="K86:K149" si="33">E86*0.018</f>
        <v>58.4172</v>
      </c>
      <c r="L86" s="35">
        <f t="shared" ref="L86:L149" si="34">F86*0.16</f>
        <v>519.264</v>
      </c>
      <c r="M86" s="24">
        <f t="shared" ref="M86:M149" si="35">G86*0.007</f>
        <v>22.7178</v>
      </c>
      <c r="N86" s="27">
        <f t="shared" ref="N86:N149" si="36">ROUND(H86*0.08,2)</f>
        <v>418.27</v>
      </c>
      <c r="O86" s="27">
        <f t="shared" ref="O86:O149" si="37">I86*50%</f>
        <v>0</v>
      </c>
      <c r="P86" s="27">
        <f t="shared" ref="P86:P149" si="38">J86*5%</f>
        <v>159</v>
      </c>
      <c r="Q86" s="27">
        <f t="shared" ref="Q86:Q149" si="39">SUM(K86:P86)</f>
        <v>1177.669</v>
      </c>
      <c r="R86" s="24">
        <f t="shared" ref="R86:R149" si="40">E86*0</f>
        <v>0</v>
      </c>
      <c r="S86" s="24">
        <f t="shared" ref="S86:S149" si="41">ROUND(F86*0.08,2)</f>
        <v>259.63</v>
      </c>
      <c r="T86" s="24">
        <f t="shared" ref="T86:T149" si="42">ROUND(G86*0.003,2)</f>
        <v>9.74</v>
      </c>
      <c r="U86" s="27">
        <f t="shared" ref="U86:U149" si="43">ROUND(H86*0.02,2)</f>
        <v>104.57</v>
      </c>
      <c r="V86" s="27">
        <f t="shared" ref="V86:V149" si="44">I86*50%</f>
        <v>0</v>
      </c>
      <c r="W86" s="27">
        <f t="shared" ref="W86:W149" si="45">J86*5%</f>
        <v>159</v>
      </c>
      <c r="X86" s="24">
        <f t="shared" ref="X86:X149" si="46">SUM(R86:W86)</f>
        <v>532.94</v>
      </c>
      <c r="Y86" s="24">
        <f t="shared" ref="Y86:Y149" si="47">Q86+X86</f>
        <v>1710.609</v>
      </c>
      <c r="Z86" s="39"/>
      <c r="AA86" s="178" t="s">
        <v>17</v>
      </c>
      <c r="AD86" s="127"/>
    </row>
    <row r="87" s="9" customFormat="1" ht="20" customHeight="1" spans="1:30">
      <c r="A87" s="23">
        <f t="shared" si="32"/>
        <v>84</v>
      </c>
      <c r="B87" s="24" t="s">
        <v>140</v>
      </c>
      <c r="C87" s="29" t="s">
        <v>269</v>
      </c>
      <c r="D87" s="30" t="s">
        <v>270</v>
      </c>
      <c r="E87" s="24">
        <v>3245.4</v>
      </c>
      <c r="F87" s="24">
        <f>VLOOKUP(C87,'[1]9月'!$B:$Q,16,0)</f>
        <v>3245.4</v>
      </c>
      <c r="G87" s="24">
        <v>3245.4</v>
      </c>
      <c r="H87" s="27">
        <v>5228.42</v>
      </c>
      <c r="I87" s="27"/>
      <c r="J87" s="27">
        <v>3180</v>
      </c>
      <c r="K87" s="34">
        <f t="shared" si="33"/>
        <v>58.4172</v>
      </c>
      <c r="L87" s="35">
        <f t="shared" si="34"/>
        <v>519.264</v>
      </c>
      <c r="M87" s="24">
        <f t="shared" si="35"/>
        <v>22.7178</v>
      </c>
      <c r="N87" s="27">
        <f t="shared" si="36"/>
        <v>418.27</v>
      </c>
      <c r="O87" s="27">
        <f t="shared" si="37"/>
        <v>0</v>
      </c>
      <c r="P87" s="27">
        <f t="shared" si="38"/>
        <v>159</v>
      </c>
      <c r="Q87" s="27">
        <f t="shared" si="39"/>
        <v>1177.669</v>
      </c>
      <c r="R87" s="24">
        <f t="shared" si="40"/>
        <v>0</v>
      </c>
      <c r="S87" s="24">
        <f t="shared" si="41"/>
        <v>259.63</v>
      </c>
      <c r="T87" s="24">
        <f t="shared" si="42"/>
        <v>9.74</v>
      </c>
      <c r="U87" s="27">
        <f t="shared" si="43"/>
        <v>104.57</v>
      </c>
      <c r="V87" s="27">
        <f t="shared" si="44"/>
        <v>0</v>
      </c>
      <c r="W87" s="27">
        <f t="shared" si="45"/>
        <v>159</v>
      </c>
      <c r="X87" s="24">
        <f t="shared" si="46"/>
        <v>532.94</v>
      </c>
      <c r="Y87" s="24">
        <f t="shared" si="47"/>
        <v>1710.609</v>
      </c>
      <c r="Z87" s="39"/>
      <c r="AA87" s="178" t="s">
        <v>17</v>
      </c>
      <c r="AD87" s="127"/>
    </row>
    <row r="88" spans="1:30">
      <c r="A88" s="23">
        <f t="shared" si="32"/>
        <v>85</v>
      </c>
      <c r="B88" s="24" t="s">
        <v>140</v>
      </c>
      <c r="C88" s="29" t="s">
        <v>271</v>
      </c>
      <c r="D88" s="30" t="s">
        <v>272</v>
      </c>
      <c r="E88" s="24">
        <v>3245.4</v>
      </c>
      <c r="F88" s="24">
        <f>VLOOKUP(C88,'[1]9月'!$B:$Q,16,0)</f>
        <v>3245.4</v>
      </c>
      <c r="G88" s="24">
        <v>3245.4</v>
      </c>
      <c r="H88" s="27">
        <v>5228.42</v>
      </c>
      <c r="I88" s="27"/>
      <c r="J88" s="27">
        <v>3180</v>
      </c>
      <c r="K88" s="34">
        <f t="shared" si="33"/>
        <v>58.4172</v>
      </c>
      <c r="L88" s="35">
        <f t="shared" si="34"/>
        <v>519.264</v>
      </c>
      <c r="M88" s="24">
        <f t="shared" si="35"/>
        <v>22.7178</v>
      </c>
      <c r="N88" s="27">
        <f t="shared" si="36"/>
        <v>418.27</v>
      </c>
      <c r="O88" s="27">
        <f t="shared" si="37"/>
        <v>0</v>
      </c>
      <c r="P88" s="27">
        <f t="shared" si="38"/>
        <v>159</v>
      </c>
      <c r="Q88" s="27">
        <f t="shared" si="39"/>
        <v>1177.669</v>
      </c>
      <c r="R88" s="24">
        <f t="shared" si="40"/>
        <v>0</v>
      </c>
      <c r="S88" s="24">
        <f t="shared" si="41"/>
        <v>259.63</v>
      </c>
      <c r="T88" s="24">
        <f t="shared" si="42"/>
        <v>9.74</v>
      </c>
      <c r="U88" s="27">
        <f t="shared" si="43"/>
        <v>104.57</v>
      </c>
      <c r="V88" s="27">
        <f t="shared" si="44"/>
        <v>0</v>
      </c>
      <c r="W88" s="27">
        <f t="shared" si="45"/>
        <v>159</v>
      </c>
      <c r="X88" s="24">
        <f t="shared" si="46"/>
        <v>532.94</v>
      </c>
      <c r="Y88" s="24">
        <f t="shared" si="47"/>
        <v>1710.609</v>
      </c>
      <c r="Z88" s="39"/>
      <c r="AA88" s="178" t="s">
        <v>17</v>
      </c>
      <c r="AD88" s="127"/>
    </row>
    <row r="89" s="9" customFormat="1" ht="20" customHeight="1" spans="1:30">
      <c r="A89" s="23">
        <f t="shared" si="32"/>
        <v>86</v>
      </c>
      <c r="B89" s="24" t="s">
        <v>140</v>
      </c>
      <c r="C89" s="29" t="s">
        <v>273</v>
      </c>
      <c r="D89" s="30" t="s">
        <v>274</v>
      </c>
      <c r="E89" s="24">
        <v>3245.4</v>
      </c>
      <c r="F89" s="24">
        <f>VLOOKUP(C89,'[1]9月'!$B:$Q,16,0)</f>
        <v>3245.4</v>
      </c>
      <c r="G89" s="24">
        <v>3245.4</v>
      </c>
      <c r="H89" s="27">
        <v>5228.42</v>
      </c>
      <c r="I89" s="27"/>
      <c r="J89" s="27">
        <v>1790</v>
      </c>
      <c r="K89" s="34">
        <f t="shared" si="33"/>
        <v>58.4172</v>
      </c>
      <c r="L89" s="35">
        <f t="shared" si="34"/>
        <v>519.264</v>
      </c>
      <c r="M89" s="24">
        <f t="shared" si="35"/>
        <v>22.7178</v>
      </c>
      <c r="N89" s="27">
        <f t="shared" si="36"/>
        <v>418.27</v>
      </c>
      <c r="O89" s="27">
        <f t="shared" si="37"/>
        <v>0</v>
      </c>
      <c r="P89" s="27">
        <f t="shared" si="38"/>
        <v>89.5</v>
      </c>
      <c r="Q89" s="27">
        <f t="shared" si="39"/>
        <v>1108.169</v>
      </c>
      <c r="R89" s="24">
        <f t="shared" si="40"/>
        <v>0</v>
      </c>
      <c r="S89" s="24">
        <f t="shared" si="41"/>
        <v>259.63</v>
      </c>
      <c r="T89" s="24">
        <f t="shared" si="42"/>
        <v>9.74</v>
      </c>
      <c r="U89" s="27">
        <f t="shared" si="43"/>
        <v>104.57</v>
      </c>
      <c r="V89" s="27">
        <f t="shared" si="44"/>
        <v>0</v>
      </c>
      <c r="W89" s="27">
        <f t="shared" si="45"/>
        <v>89.5</v>
      </c>
      <c r="X89" s="24">
        <f t="shared" si="46"/>
        <v>463.44</v>
      </c>
      <c r="Y89" s="24">
        <f t="shared" si="47"/>
        <v>1571.609</v>
      </c>
      <c r="Z89" s="39"/>
      <c r="AA89" s="178" t="s">
        <v>17</v>
      </c>
      <c r="AD89" s="127"/>
    </row>
    <row r="90" s="9" customFormat="1" ht="20" customHeight="1" spans="1:30">
      <c r="A90" s="23">
        <f t="shared" si="32"/>
        <v>87</v>
      </c>
      <c r="B90" s="24" t="s">
        <v>140</v>
      </c>
      <c r="C90" s="29" t="s">
        <v>275</v>
      </c>
      <c r="D90" s="30" t="s">
        <v>276</v>
      </c>
      <c r="E90" s="24">
        <v>3245.4</v>
      </c>
      <c r="F90" s="24">
        <f>VLOOKUP(C90,'[1]9月'!$B:$Q,16,0)</f>
        <v>3245.4</v>
      </c>
      <c r="G90" s="24">
        <v>3245.4</v>
      </c>
      <c r="H90" s="27">
        <v>5228.42</v>
      </c>
      <c r="I90" s="27"/>
      <c r="J90" s="27">
        <v>3180</v>
      </c>
      <c r="K90" s="34">
        <f t="shared" si="33"/>
        <v>58.4172</v>
      </c>
      <c r="L90" s="35">
        <f t="shared" si="34"/>
        <v>519.264</v>
      </c>
      <c r="M90" s="24">
        <f t="shared" si="35"/>
        <v>22.7178</v>
      </c>
      <c r="N90" s="27">
        <f t="shared" si="36"/>
        <v>418.27</v>
      </c>
      <c r="O90" s="27">
        <f t="shared" si="37"/>
        <v>0</v>
      </c>
      <c r="P90" s="27">
        <f t="shared" si="38"/>
        <v>159</v>
      </c>
      <c r="Q90" s="27">
        <f t="shared" si="39"/>
        <v>1177.669</v>
      </c>
      <c r="R90" s="24">
        <f t="shared" si="40"/>
        <v>0</v>
      </c>
      <c r="S90" s="24">
        <f t="shared" si="41"/>
        <v>259.63</v>
      </c>
      <c r="T90" s="24">
        <f t="shared" si="42"/>
        <v>9.74</v>
      </c>
      <c r="U90" s="27">
        <f t="shared" si="43"/>
        <v>104.57</v>
      </c>
      <c r="V90" s="27">
        <f t="shared" si="44"/>
        <v>0</v>
      </c>
      <c r="W90" s="27">
        <f t="shared" si="45"/>
        <v>159</v>
      </c>
      <c r="X90" s="24">
        <f t="shared" si="46"/>
        <v>532.94</v>
      </c>
      <c r="Y90" s="24">
        <f t="shared" si="47"/>
        <v>1710.609</v>
      </c>
      <c r="Z90" s="39"/>
      <c r="AA90" s="178" t="s">
        <v>17</v>
      </c>
      <c r="AD90" s="127"/>
    </row>
    <row r="91" s="9" customFormat="1" ht="20" customHeight="1" spans="1:30">
      <c r="A91" s="23">
        <f t="shared" si="32"/>
        <v>88</v>
      </c>
      <c r="B91" s="24" t="s">
        <v>140</v>
      </c>
      <c r="C91" s="29" t="s">
        <v>277</v>
      </c>
      <c r="D91" s="30" t="s">
        <v>278</v>
      </c>
      <c r="E91" s="24">
        <v>3245.4</v>
      </c>
      <c r="F91" s="24">
        <f>VLOOKUP(C91,'[1]9月'!$B:$Q,16,0)</f>
        <v>3245.4</v>
      </c>
      <c r="G91" s="24">
        <v>3245.4</v>
      </c>
      <c r="H91" s="27">
        <v>5228.42</v>
      </c>
      <c r="I91" s="27"/>
      <c r="J91" s="27">
        <v>1790</v>
      </c>
      <c r="K91" s="34">
        <f t="shared" si="33"/>
        <v>58.4172</v>
      </c>
      <c r="L91" s="35">
        <f t="shared" si="34"/>
        <v>519.264</v>
      </c>
      <c r="M91" s="24">
        <f t="shared" si="35"/>
        <v>22.7178</v>
      </c>
      <c r="N91" s="27">
        <f t="shared" si="36"/>
        <v>418.27</v>
      </c>
      <c r="O91" s="27">
        <f t="shared" si="37"/>
        <v>0</v>
      </c>
      <c r="P91" s="27">
        <f t="shared" si="38"/>
        <v>89.5</v>
      </c>
      <c r="Q91" s="27">
        <f t="shared" si="39"/>
        <v>1108.169</v>
      </c>
      <c r="R91" s="24">
        <f t="shared" si="40"/>
        <v>0</v>
      </c>
      <c r="S91" s="24">
        <f t="shared" si="41"/>
        <v>259.63</v>
      </c>
      <c r="T91" s="24">
        <f t="shared" si="42"/>
        <v>9.74</v>
      </c>
      <c r="U91" s="27">
        <f t="shared" si="43"/>
        <v>104.57</v>
      </c>
      <c r="V91" s="27">
        <f t="shared" si="44"/>
        <v>0</v>
      </c>
      <c r="W91" s="27">
        <f t="shared" si="45"/>
        <v>89.5</v>
      </c>
      <c r="X91" s="24">
        <f t="shared" si="46"/>
        <v>463.44</v>
      </c>
      <c r="Y91" s="24">
        <f t="shared" si="47"/>
        <v>1571.609</v>
      </c>
      <c r="Z91" s="39"/>
      <c r="AA91" s="178" t="s">
        <v>17</v>
      </c>
      <c r="AD91" s="127"/>
    </row>
    <row r="92" s="9" customFormat="1" ht="20" customHeight="1" spans="1:30">
      <c r="A92" s="23">
        <f t="shared" si="32"/>
        <v>89</v>
      </c>
      <c r="B92" s="24" t="s">
        <v>137</v>
      </c>
      <c r="C92" s="29" t="s">
        <v>279</v>
      </c>
      <c r="D92" s="267" t="s">
        <v>280</v>
      </c>
      <c r="E92" s="24">
        <v>3245.4</v>
      </c>
      <c r="F92" s="24">
        <f>VLOOKUP(C92,'[1]9月'!$B:$Q,16,0)</f>
        <v>3245.4</v>
      </c>
      <c r="G92" s="24">
        <v>3245.4</v>
      </c>
      <c r="H92" s="27">
        <v>5228.42</v>
      </c>
      <c r="I92" s="27"/>
      <c r="J92" s="27">
        <v>3180</v>
      </c>
      <c r="K92" s="34">
        <f t="shared" si="33"/>
        <v>58.4172</v>
      </c>
      <c r="L92" s="35">
        <f t="shared" si="34"/>
        <v>519.264</v>
      </c>
      <c r="M92" s="24">
        <f t="shared" si="35"/>
        <v>22.7178</v>
      </c>
      <c r="N92" s="27">
        <f t="shared" si="36"/>
        <v>418.27</v>
      </c>
      <c r="O92" s="27">
        <f t="shared" si="37"/>
        <v>0</v>
      </c>
      <c r="P92" s="27">
        <f t="shared" si="38"/>
        <v>159</v>
      </c>
      <c r="Q92" s="27">
        <f t="shared" si="39"/>
        <v>1177.669</v>
      </c>
      <c r="R92" s="24">
        <f t="shared" si="40"/>
        <v>0</v>
      </c>
      <c r="S92" s="24">
        <f t="shared" si="41"/>
        <v>259.63</v>
      </c>
      <c r="T92" s="24">
        <f t="shared" si="42"/>
        <v>9.74</v>
      </c>
      <c r="U92" s="27">
        <f t="shared" si="43"/>
        <v>104.57</v>
      </c>
      <c r="V92" s="27">
        <f t="shared" si="44"/>
        <v>0</v>
      </c>
      <c r="W92" s="27">
        <f t="shared" si="45"/>
        <v>159</v>
      </c>
      <c r="X92" s="24">
        <f t="shared" si="46"/>
        <v>532.94</v>
      </c>
      <c r="Y92" s="24">
        <f t="shared" si="47"/>
        <v>1710.609</v>
      </c>
      <c r="Z92" s="39"/>
      <c r="AA92" s="178" t="s">
        <v>30</v>
      </c>
      <c r="AD92" s="127"/>
    </row>
    <row r="93" s="9" customFormat="1" ht="20" customHeight="1" spans="1:30">
      <c r="A93" s="23">
        <f t="shared" si="32"/>
        <v>90</v>
      </c>
      <c r="B93" s="24" t="s">
        <v>258</v>
      </c>
      <c r="C93" s="25" t="s">
        <v>283</v>
      </c>
      <c r="D93" s="24" t="s">
        <v>284</v>
      </c>
      <c r="E93" s="24">
        <v>3245.4</v>
      </c>
      <c r="F93" s="24">
        <f>VLOOKUP(C93,'[1]9月'!$B:$Q,16,0)</f>
        <v>3245.4</v>
      </c>
      <c r="G93" s="24">
        <v>3245.4</v>
      </c>
      <c r="H93" s="27">
        <v>5228.42</v>
      </c>
      <c r="I93" s="27"/>
      <c r="J93" s="27">
        <v>4180</v>
      </c>
      <c r="K93" s="34">
        <f t="shared" si="33"/>
        <v>58.4172</v>
      </c>
      <c r="L93" s="35">
        <f t="shared" si="34"/>
        <v>519.264</v>
      </c>
      <c r="M93" s="24">
        <f t="shared" si="35"/>
        <v>22.7178</v>
      </c>
      <c r="N93" s="27">
        <f t="shared" si="36"/>
        <v>418.27</v>
      </c>
      <c r="O93" s="27">
        <f t="shared" si="37"/>
        <v>0</v>
      </c>
      <c r="P93" s="27">
        <f t="shared" si="38"/>
        <v>209</v>
      </c>
      <c r="Q93" s="27">
        <f t="shared" si="39"/>
        <v>1227.669</v>
      </c>
      <c r="R93" s="24">
        <f t="shared" si="40"/>
        <v>0</v>
      </c>
      <c r="S93" s="24">
        <f t="shared" si="41"/>
        <v>259.63</v>
      </c>
      <c r="T93" s="24">
        <f t="shared" si="42"/>
        <v>9.74</v>
      </c>
      <c r="U93" s="27">
        <f t="shared" si="43"/>
        <v>104.57</v>
      </c>
      <c r="V93" s="27">
        <f t="shared" si="44"/>
        <v>0</v>
      </c>
      <c r="W93" s="27">
        <f t="shared" si="45"/>
        <v>209</v>
      </c>
      <c r="X93" s="24">
        <f t="shared" si="46"/>
        <v>582.94</v>
      </c>
      <c r="Y93" s="24">
        <f t="shared" si="47"/>
        <v>1810.609</v>
      </c>
      <c r="Z93" s="39"/>
      <c r="AA93" s="178" t="s">
        <v>32</v>
      </c>
      <c r="AD93" s="127"/>
    </row>
    <row r="94" s="9" customFormat="1" ht="20" customHeight="1" spans="1:30">
      <c r="A94" s="23">
        <f t="shared" si="32"/>
        <v>91</v>
      </c>
      <c r="B94" s="24" t="s">
        <v>97</v>
      </c>
      <c r="C94" s="25" t="s">
        <v>285</v>
      </c>
      <c r="D94" s="24" t="s">
        <v>286</v>
      </c>
      <c r="E94" s="24">
        <v>3245.4</v>
      </c>
      <c r="F94" s="24">
        <f>VLOOKUP(C94,'[1]9月'!$B:$Q,16,0)</f>
        <v>3245.4</v>
      </c>
      <c r="G94" s="24">
        <v>3245.4</v>
      </c>
      <c r="H94" s="27">
        <v>5228.42</v>
      </c>
      <c r="I94" s="27"/>
      <c r="J94" s="27">
        <v>3180</v>
      </c>
      <c r="K94" s="34">
        <f t="shared" si="33"/>
        <v>58.4172</v>
      </c>
      <c r="L94" s="35">
        <f t="shared" si="34"/>
        <v>519.264</v>
      </c>
      <c r="M94" s="24">
        <f t="shared" si="35"/>
        <v>22.7178</v>
      </c>
      <c r="N94" s="27">
        <f t="shared" si="36"/>
        <v>418.27</v>
      </c>
      <c r="O94" s="27">
        <f t="shared" si="37"/>
        <v>0</v>
      </c>
      <c r="P94" s="27">
        <f t="shared" si="38"/>
        <v>159</v>
      </c>
      <c r="Q94" s="27">
        <f t="shared" si="39"/>
        <v>1177.669</v>
      </c>
      <c r="R94" s="24">
        <f t="shared" si="40"/>
        <v>0</v>
      </c>
      <c r="S94" s="24">
        <f t="shared" si="41"/>
        <v>259.63</v>
      </c>
      <c r="T94" s="24">
        <f t="shared" si="42"/>
        <v>9.74</v>
      </c>
      <c r="U94" s="27">
        <f t="shared" si="43"/>
        <v>104.57</v>
      </c>
      <c r="V94" s="27">
        <f t="shared" si="44"/>
        <v>0</v>
      </c>
      <c r="W94" s="27">
        <f t="shared" si="45"/>
        <v>159</v>
      </c>
      <c r="X94" s="24">
        <f t="shared" si="46"/>
        <v>532.94</v>
      </c>
      <c r="Y94" s="24">
        <f t="shared" si="47"/>
        <v>1710.609</v>
      </c>
      <c r="Z94" s="39"/>
      <c r="AA94" s="178" t="s">
        <v>35</v>
      </c>
      <c r="AD94" s="127"/>
    </row>
    <row r="95" ht="21" customHeight="1" spans="1:30">
      <c r="A95" s="23">
        <f t="shared" si="32"/>
        <v>92</v>
      </c>
      <c r="B95" s="24" t="s">
        <v>76</v>
      </c>
      <c r="C95" s="25" t="s">
        <v>287</v>
      </c>
      <c r="D95" s="24" t="s">
        <v>288</v>
      </c>
      <c r="E95" s="24">
        <v>3245.4</v>
      </c>
      <c r="F95" s="24">
        <f>VLOOKUP(C95,'[1]9月'!$B:$Q,16,0)</f>
        <v>3245.4</v>
      </c>
      <c r="G95" s="24">
        <v>3245.4</v>
      </c>
      <c r="H95" s="27">
        <v>5228.42</v>
      </c>
      <c r="I95" s="27"/>
      <c r="J95" s="27">
        <v>4180</v>
      </c>
      <c r="K95" s="34">
        <f t="shared" si="33"/>
        <v>58.4172</v>
      </c>
      <c r="L95" s="35">
        <f t="shared" si="34"/>
        <v>519.264</v>
      </c>
      <c r="M95" s="24">
        <f t="shared" si="35"/>
        <v>22.7178</v>
      </c>
      <c r="N95" s="27">
        <f t="shared" si="36"/>
        <v>418.27</v>
      </c>
      <c r="O95" s="27">
        <f t="shared" si="37"/>
        <v>0</v>
      </c>
      <c r="P95" s="27">
        <f t="shared" si="38"/>
        <v>209</v>
      </c>
      <c r="Q95" s="27">
        <f t="shared" si="39"/>
        <v>1227.669</v>
      </c>
      <c r="R95" s="24">
        <f t="shared" si="40"/>
        <v>0</v>
      </c>
      <c r="S95" s="24">
        <f t="shared" si="41"/>
        <v>259.63</v>
      </c>
      <c r="T95" s="24">
        <f t="shared" si="42"/>
        <v>9.74</v>
      </c>
      <c r="U95" s="27">
        <f t="shared" si="43"/>
        <v>104.57</v>
      </c>
      <c r="V95" s="27">
        <f t="shared" si="44"/>
        <v>0</v>
      </c>
      <c r="W95" s="27">
        <f t="shared" si="45"/>
        <v>209</v>
      </c>
      <c r="X95" s="24">
        <f t="shared" si="46"/>
        <v>582.94</v>
      </c>
      <c r="Y95" s="24">
        <f t="shared" si="47"/>
        <v>1810.609</v>
      </c>
      <c r="Z95" s="39"/>
      <c r="AA95" s="178" t="s">
        <v>31</v>
      </c>
      <c r="AD95" s="127"/>
    </row>
    <row r="96" s="9" customFormat="1" ht="20" customHeight="1" spans="1:30">
      <c r="A96" s="23">
        <f t="shared" si="32"/>
        <v>93</v>
      </c>
      <c r="B96" s="24" t="s">
        <v>76</v>
      </c>
      <c r="C96" s="29" t="s">
        <v>291</v>
      </c>
      <c r="D96" s="30" t="s">
        <v>292</v>
      </c>
      <c r="E96" s="24">
        <v>3245.4</v>
      </c>
      <c r="F96" s="24">
        <f>VLOOKUP(C96,'[1]9月'!$B:$Q,16,0)</f>
        <v>3245.4</v>
      </c>
      <c r="G96" s="24">
        <v>3245.4</v>
      </c>
      <c r="H96" s="27">
        <v>5228.42</v>
      </c>
      <c r="I96" s="27"/>
      <c r="J96" s="27">
        <v>3180</v>
      </c>
      <c r="K96" s="34">
        <f t="shared" si="33"/>
        <v>58.4172</v>
      </c>
      <c r="L96" s="35">
        <f t="shared" si="34"/>
        <v>519.264</v>
      </c>
      <c r="M96" s="24">
        <f t="shared" si="35"/>
        <v>22.7178</v>
      </c>
      <c r="N96" s="27">
        <f t="shared" si="36"/>
        <v>418.27</v>
      </c>
      <c r="O96" s="27">
        <f t="shared" si="37"/>
        <v>0</v>
      </c>
      <c r="P96" s="27">
        <f t="shared" si="38"/>
        <v>159</v>
      </c>
      <c r="Q96" s="27">
        <f t="shared" si="39"/>
        <v>1177.669</v>
      </c>
      <c r="R96" s="24">
        <f t="shared" si="40"/>
        <v>0</v>
      </c>
      <c r="S96" s="24">
        <f t="shared" si="41"/>
        <v>259.63</v>
      </c>
      <c r="T96" s="24">
        <f t="shared" si="42"/>
        <v>9.74</v>
      </c>
      <c r="U96" s="27">
        <f t="shared" si="43"/>
        <v>104.57</v>
      </c>
      <c r="V96" s="27">
        <f t="shared" si="44"/>
        <v>0</v>
      </c>
      <c r="W96" s="27">
        <f t="shared" si="45"/>
        <v>159</v>
      </c>
      <c r="X96" s="24">
        <f t="shared" si="46"/>
        <v>532.94</v>
      </c>
      <c r="Y96" s="24">
        <f t="shared" si="47"/>
        <v>1710.609</v>
      </c>
      <c r="Z96" s="39"/>
      <c r="AA96" s="178" t="s">
        <v>31</v>
      </c>
      <c r="AD96" s="127"/>
    </row>
    <row r="97" s="9" customFormat="1" ht="20" customHeight="1" spans="1:30">
      <c r="A97" s="23">
        <f t="shared" si="32"/>
        <v>94</v>
      </c>
      <c r="B97" s="24" t="s">
        <v>76</v>
      </c>
      <c r="C97" s="29" t="s">
        <v>296</v>
      </c>
      <c r="D97" s="268" t="s">
        <v>297</v>
      </c>
      <c r="E97" s="24">
        <v>3245.4</v>
      </c>
      <c r="F97" s="24">
        <f>VLOOKUP(C97,'[1]9月'!$B:$Q,16,0)</f>
        <v>3245.4</v>
      </c>
      <c r="G97" s="24">
        <v>3245.4</v>
      </c>
      <c r="H97" s="27">
        <v>5228.42</v>
      </c>
      <c r="I97" s="27"/>
      <c r="J97" s="27">
        <v>3180</v>
      </c>
      <c r="K97" s="34">
        <f t="shared" si="33"/>
        <v>58.4172</v>
      </c>
      <c r="L97" s="35">
        <f t="shared" si="34"/>
        <v>519.264</v>
      </c>
      <c r="M97" s="24">
        <f t="shared" si="35"/>
        <v>22.7178</v>
      </c>
      <c r="N97" s="27">
        <f t="shared" si="36"/>
        <v>418.27</v>
      </c>
      <c r="O97" s="27">
        <f t="shared" si="37"/>
        <v>0</v>
      </c>
      <c r="P97" s="27">
        <f t="shared" si="38"/>
        <v>159</v>
      </c>
      <c r="Q97" s="27">
        <f t="shared" si="39"/>
        <v>1177.669</v>
      </c>
      <c r="R97" s="24">
        <f t="shared" si="40"/>
        <v>0</v>
      </c>
      <c r="S97" s="24">
        <f t="shared" si="41"/>
        <v>259.63</v>
      </c>
      <c r="T97" s="24">
        <f t="shared" si="42"/>
        <v>9.74</v>
      </c>
      <c r="U97" s="27">
        <f t="shared" si="43"/>
        <v>104.57</v>
      </c>
      <c r="V97" s="27">
        <f t="shared" si="44"/>
        <v>0</v>
      </c>
      <c r="W97" s="27">
        <f t="shared" si="45"/>
        <v>159</v>
      </c>
      <c r="X97" s="24">
        <f t="shared" si="46"/>
        <v>532.94</v>
      </c>
      <c r="Y97" s="24">
        <f t="shared" si="47"/>
        <v>1710.609</v>
      </c>
      <c r="Z97" s="39"/>
      <c r="AA97" s="178" t="s">
        <v>31</v>
      </c>
      <c r="AD97" s="127"/>
    </row>
    <row r="98" s="9" customFormat="1" ht="20" customHeight="1" spans="1:30">
      <c r="A98" s="23">
        <f t="shared" si="32"/>
        <v>95</v>
      </c>
      <c r="B98" s="24" t="s">
        <v>76</v>
      </c>
      <c r="C98" s="25" t="s">
        <v>298</v>
      </c>
      <c r="D98" s="24" t="s">
        <v>299</v>
      </c>
      <c r="E98" s="24">
        <v>3820</v>
      </c>
      <c r="F98" s="24">
        <f>VLOOKUP(C98,'[1]9月'!$B:$Q,16,0)</f>
        <v>3820</v>
      </c>
      <c r="G98" s="24">
        <v>3820</v>
      </c>
      <c r="H98" s="27">
        <v>5228.42</v>
      </c>
      <c r="I98" s="27"/>
      <c r="J98" s="27">
        <v>4180</v>
      </c>
      <c r="K98" s="34">
        <f t="shared" si="33"/>
        <v>68.76</v>
      </c>
      <c r="L98" s="35">
        <f t="shared" si="34"/>
        <v>611.2</v>
      </c>
      <c r="M98" s="24">
        <f t="shared" si="35"/>
        <v>26.74</v>
      </c>
      <c r="N98" s="27">
        <f t="shared" si="36"/>
        <v>418.27</v>
      </c>
      <c r="O98" s="27">
        <f t="shared" si="37"/>
        <v>0</v>
      </c>
      <c r="P98" s="27">
        <f t="shared" si="38"/>
        <v>209</v>
      </c>
      <c r="Q98" s="27">
        <f t="shared" si="39"/>
        <v>1333.97</v>
      </c>
      <c r="R98" s="24">
        <f t="shared" si="40"/>
        <v>0</v>
      </c>
      <c r="S98" s="24">
        <f t="shared" si="41"/>
        <v>305.6</v>
      </c>
      <c r="T98" s="24">
        <f t="shared" si="42"/>
        <v>11.46</v>
      </c>
      <c r="U98" s="27">
        <f t="shared" si="43"/>
        <v>104.57</v>
      </c>
      <c r="V98" s="27">
        <f t="shared" si="44"/>
        <v>0</v>
      </c>
      <c r="W98" s="27">
        <f t="shared" si="45"/>
        <v>209</v>
      </c>
      <c r="X98" s="24">
        <f t="shared" si="46"/>
        <v>630.63</v>
      </c>
      <c r="Y98" s="24">
        <f t="shared" si="47"/>
        <v>1964.6</v>
      </c>
      <c r="Z98" s="39"/>
      <c r="AA98" s="178" t="s">
        <v>31</v>
      </c>
      <c r="AD98" s="127"/>
    </row>
    <row r="99" ht="21" customHeight="1" spans="1:30">
      <c r="A99" s="23">
        <f t="shared" si="32"/>
        <v>96</v>
      </c>
      <c r="B99" s="24" t="s">
        <v>258</v>
      </c>
      <c r="C99" s="25" t="s">
        <v>300</v>
      </c>
      <c r="D99" s="24" t="s">
        <v>301</v>
      </c>
      <c r="E99" s="24">
        <v>3245.4</v>
      </c>
      <c r="F99" s="24">
        <f>VLOOKUP(C99,'[1]9月'!$B:$Q,16,0)</f>
        <v>3245.4</v>
      </c>
      <c r="G99" s="24">
        <v>3245.4</v>
      </c>
      <c r="H99" s="27">
        <v>5228.42</v>
      </c>
      <c r="I99" s="27"/>
      <c r="J99" s="27">
        <v>3180</v>
      </c>
      <c r="K99" s="34">
        <f t="shared" si="33"/>
        <v>58.4172</v>
      </c>
      <c r="L99" s="35">
        <f t="shared" si="34"/>
        <v>519.264</v>
      </c>
      <c r="M99" s="24">
        <f t="shared" si="35"/>
        <v>22.7178</v>
      </c>
      <c r="N99" s="27">
        <f t="shared" si="36"/>
        <v>418.27</v>
      </c>
      <c r="O99" s="27">
        <f t="shared" si="37"/>
        <v>0</v>
      </c>
      <c r="P99" s="27">
        <f t="shared" si="38"/>
        <v>159</v>
      </c>
      <c r="Q99" s="27">
        <f t="shared" si="39"/>
        <v>1177.669</v>
      </c>
      <c r="R99" s="24">
        <f t="shared" si="40"/>
        <v>0</v>
      </c>
      <c r="S99" s="24">
        <f t="shared" si="41"/>
        <v>259.63</v>
      </c>
      <c r="T99" s="24">
        <f t="shared" si="42"/>
        <v>9.74</v>
      </c>
      <c r="U99" s="27">
        <f t="shared" si="43"/>
        <v>104.57</v>
      </c>
      <c r="V99" s="27">
        <f t="shared" si="44"/>
        <v>0</v>
      </c>
      <c r="W99" s="27">
        <f t="shared" si="45"/>
        <v>159</v>
      </c>
      <c r="X99" s="24">
        <f t="shared" si="46"/>
        <v>532.94</v>
      </c>
      <c r="Y99" s="24">
        <f t="shared" si="47"/>
        <v>1710.609</v>
      </c>
      <c r="Z99" s="39"/>
      <c r="AA99" s="178" t="s">
        <v>34</v>
      </c>
      <c r="AD99" s="127"/>
    </row>
    <row r="100" s="9" customFormat="1" ht="20" customHeight="1" spans="1:30">
      <c r="A100" s="23">
        <f t="shared" si="32"/>
        <v>97</v>
      </c>
      <c r="B100" s="39" t="s">
        <v>143</v>
      </c>
      <c r="C100" s="29" t="s">
        <v>302</v>
      </c>
      <c r="D100" s="30" t="s">
        <v>303</v>
      </c>
      <c r="E100" s="24">
        <v>3245.4</v>
      </c>
      <c r="F100" s="24">
        <f>VLOOKUP(C100,'[1]9月'!$B:$Q,16,0)</f>
        <v>3245.4</v>
      </c>
      <c r="G100" s="24">
        <v>3245.4</v>
      </c>
      <c r="H100" s="27">
        <v>5228.42</v>
      </c>
      <c r="I100" s="27"/>
      <c r="J100" s="27">
        <v>1790</v>
      </c>
      <c r="K100" s="34">
        <f t="shared" si="33"/>
        <v>58.4172</v>
      </c>
      <c r="L100" s="35">
        <f t="shared" si="34"/>
        <v>519.264</v>
      </c>
      <c r="M100" s="24">
        <f t="shared" si="35"/>
        <v>22.7178</v>
      </c>
      <c r="N100" s="27">
        <f t="shared" si="36"/>
        <v>418.27</v>
      </c>
      <c r="O100" s="27">
        <f t="shared" si="37"/>
        <v>0</v>
      </c>
      <c r="P100" s="27">
        <f t="shared" si="38"/>
        <v>89.5</v>
      </c>
      <c r="Q100" s="27">
        <f t="shared" si="39"/>
        <v>1108.169</v>
      </c>
      <c r="R100" s="24">
        <f t="shared" si="40"/>
        <v>0</v>
      </c>
      <c r="S100" s="24">
        <f t="shared" si="41"/>
        <v>259.63</v>
      </c>
      <c r="T100" s="24">
        <f t="shared" si="42"/>
        <v>9.74</v>
      </c>
      <c r="U100" s="27">
        <f t="shared" si="43"/>
        <v>104.57</v>
      </c>
      <c r="V100" s="27">
        <f t="shared" si="44"/>
        <v>0</v>
      </c>
      <c r="W100" s="27">
        <f t="shared" si="45"/>
        <v>89.5</v>
      </c>
      <c r="X100" s="24">
        <f t="shared" si="46"/>
        <v>463.44</v>
      </c>
      <c r="Y100" s="24">
        <f t="shared" si="47"/>
        <v>1571.609</v>
      </c>
      <c r="Z100" s="39"/>
      <c r="AA100" s="178" t="s">
        <v>29</v>
      </c>
      <c r="AD100" s="127"/>
    </row>
    <row r="101" s="9" customFormat="1" ht="20" customHeight="1" spans="1:30">
      <c r="A101" s="23">
        <f t="shared" si="32"/>
        <v>98</v>
      </c>
      <c r="B101" s="39" t="s">
        <v>258</v>
      </c>
      <c r="C101" s="29" t="s">
        <v>304</v>
      </c>
      <c r="D101" s="28" t="s">
        <v>305</v>
      </c>
      <c r="E101" s="24">
        <v>3245.4</v>
      </c>
      <c r="F101" s="24">
        <v>3245.4</v>
      </c>
      <c r="G101" s="24">
        <v>3245.4</v>
      </c>
      <c r="H101" s="27">
        <v>5228.42</v>
      </c>
      <c r="I101" s="27"/>
      <c r="J101" s="27">
        <v>4180</v>
      </c>
      <c r="K101" s="34">
        <f t="shared" si="33"/>
        <v>58.4172</v>
      </c>
      <c r="L101" s="35">
        <f t="shared" si="34"/>
        <v>519.264</v>
      </c>
      <c r="M101" s="24">
        <f t="shared" si="35"/>
        <v>22.7178</v>
      </c>
      <c r="N101" s="27">
        <f t="shared" si="36"/>
        <v>418.27</v>
      </c>
      <c r="O101" s="27">
        <f t="shared" si="37"/>
        <v>0</v>
      </c>
      <c r="P101" s="27">
        <f t="shared" si="38"/>
        <v>209</v>
      </c>
      <c r="Q101" s="27">
        <f t="shared" si="39"/>
        <v>1227.669</v>
      </c>
      <c r="R101" s="24">
        <f t="shared" si="40"/>
        <v>0</v>
      </c>
      <c r="S101" s="24">
        <f t="shared" si="41"/>
        <v>259.63</v>
      </c>
      <c r="T101" s="24">
        <f t="shared" si="42"/>
        <v>9.74</v>
      </c>
      <c r="U101" s="27">
        <f t="shared" si="43"/>
        <v>104.57</v>
      </c>
      <c r="V101" s="27">
        <f t="shared" si="44"/>
        <v>0</v>
      </c>
      <c r="W101" s="27">
        <f t="shared" si="45"/>
        <v>209</v>
      </c>
      <c r="X101" s="24">
        <f t="shared" si="46"/>
        <v>582.94</v>
      </c>
      <c r="Y101" s="24">
        <f t="shared" si="47"/>
        <v>1810.609</v>
      </c>
      <c r="Z101" s="39"/>
      <c r="AA101" s="178" t="s">
        <v>33</v>
      </c>
      <c r="AD101" s="127"/>
    </row>
    <row r="102" s="9" customFormat="1" ht="20" customHeight="1" spans="1:30">
      <c r="A102" s="23">
        <f t="shared" si="32"/>
        <v>99</v>
      </c>
      <c r="B102" s="39" t="s">
        <v>293</v>
      </c>
      <c r="C102" s="25" t="s">
        <v>306</v>
      </c>
      <c r="D102" s="24" t="s">
        <v>307</v>
      </c>
      <c r="E102" s="24">
        <v>3245.4</v>
      </c>
      <c r="F102" s="24">
        <f>VLOOKUP(C102,'[1]9月'!$B:$Q,16,0)</f>
        <v>3245.4</v>
      </c>
      <c r="G102" s="24">
        <v>3245.4</v>
      </c>
      <c r="H102" s="27">
        <v>5228.42</v>
      </c>
      <c r="I102" s="27"/>
      <c r="J102" s="27">
        <v>1790</v>
      </c>
      <c r="K102" s="34">
        <f t="shared" si="33"/>
        <v>58.4172</v>
      </c>
      <c r="L102" s="35">
        <f t="shared" si="34"/>
        <v>519.264</v>
      </c>
      <c r="M102" s="24">
        <f t="shared" si="35"/>
        <v>22.7178</v>
      </c>
      <c r="N102" s="27">
        <f t="shared" si="36"/>
        <v>418.27</v>
      </c>
      <c r="O102" s="27">
        <f t="shared" si="37"/>
        <v>0</v>
      </c>
      <c r="P102" s="27">
        <f t="shared" si="38"/>
        <v>89.5</v>
      </c>
      <c r="Q102" s="27">
        <f t="shared" si="39"/>
        <v>1108.169</v>
      </c>
      <c r="R102" s="24">
        <f t="shared" si="40"/>
        <v>0</v>
      </c>
      <c r="S102" s="24">
        <f t="shared" si="41"/>
        <v>259.63</v>
      </c>
      <c r="T102" s="24">
        <f t="shared" si="42"/>
        <v>9.74</v>
      </c>
      <c r="U102" s="27">
        <f t="shared" si="43"/>
        <v>104.57</v>
      </c>
      <c r="V102" s="27">
        <f t="shared" si="44"/>
        <v>0</v>
      </c>
      <c r="W102" s="27">
        <f t="shared" si="45"/>
        <v>89.5</v>
      </c>
      <c r="X102" s="24">
        <f t="shared" si="46"/>
        <v>463.44</v>
      </c>
      <c r="Y102" s="24">
        <f t="shared" si="47"/>
        <v>1571.609</v>
      </c>
      <c r="Z102" s="39"/>
      <c r="AA102" s="178" t="s">
        <v>26</v>
      </c>
      <c r="AD102" s="127"/>
    </row>
    <row r="103" s="9" customFormat="1" ht="20" customHeight="1" spans="1:30">
      <c r="A103" s="23">
        <f t="shared" si="32"/>
        <v>100</v>
      </c>
      <c r="B103" s="39" t="s">
        <v>293</v>
      </c>
      <c r="C103" s="25" t="s">
        <v>308</v>
      </c>
      <c r="D103" s="24" t="s">
        <v>309</v>
      </c>
      <c r="E103" s="24">
        <v>3245.4</v>
      </c>
      <c r="F103" s="24">
        <f>VLOOKUP(C103,'[1]9月'!$B:$Q,16,0)</f>
        <v>3245.4</v>
      </c>
      <c r="G103" s="24">
        <v>3245.4</v>
      </c>
      <c r="H103" s="27">
        <v>5228.42</v>
      </c>
      <c r="I103" s="27"/>
      <c r="J103" s="27">
        <v>1790</v>
      </c>
      <c r="K103" s="34">
        <f t="shared" si="33"/>
        <v>58.4172</v>
      </c>
      <c r="L103" s="35">
        <f t="shared" si="34"/>
        <v>519.264</v>
      </c>
      <c r="M103" s="24">
        <f t="shared" si="35"/>
        <v>22.7178</v>
      </c>
      <c r="N103" s="27">
        <f t="shared" si="36"/>
        <v>418.27</v>
      </c>
      <c r="O103" s="27">
        <f t="shared" si="37"/>
        <v>0</v>
      </c>
      <c r="P103" s="27">
        <f t="shared" si="38"/>
        <v>89.5</v>
      </c>
      <c r="Q103" s="27">
        <f t="shared" si="39"/>
        <v>1108.169</v>
      </c>
      <c r="R103" s="24">
        <f t="shared" si="40"/>
        <v>0</v>
      </c>
      <c r="S103" s="24">
        <f t="shared" si="41"/>
        <v>259.63</v>
      </c>
      <c r="T103" s="24">
        <f t="shared" si="42"/>
        <v>9.74</v>
      </c>
      <c r="U103" s="27">
        <f t="shared" si="43"/>
        <v>104.57</v>
      </c>
      <c r="V103" s="27">
        <f t="shared" si="44"/>
        <v>0</v>
      </c>
      <c r="W103" s="27">
        <f t="shared" si="45"/>
        <v>89.5</v>
      </c>
      <c r="X103" s="24">
        <f t="shared" si="46"/>
        <v>463.44</v>
      </c>
      <c r="Y103" s="24">
        <f t="shared" si="47"/>
        <v>1571.609</v>
      </c>
      <c r="Z103" s="39"/>
      <c r="AA103" s="178" t="s">
        <v>26</v>
      </c>
      <c r="AD103" s="127"/>
    </row>
    <row r="104" s="9" customFormat="1" ht="20" customHeight="1" spans="1:30">
      <c r="A104" s="23">
        <f t="shared" si="32"/>
        <v>101</v>
      </c>
      <c r="B104" s="39" t="s">
        <v>293</v>
      </c>
      <c r="C104" s="25" t="s">
        <v>310</v>
      </c>
      <c r="D104" s="24" t="s">
        <v>311</v>
      </c>
      <c r="E104" s="24">
        <v>3245.4</v>
      </c>
      <c r="F104" s="24">
        <f>VLOOKUP(C104,'[1]9月'!$B:$Q,16,0)</f>
        <v>3245.4</v>
      </c>
      <c r="G104" s="24">
        <v>3245.4</v>
      </c>
      <c r="H104" s="27">
        <v>5228.42</v>
      </c>
      <c r="I104" s="27"/>
      <c r="J104" s="27">
        <v>1790</v>
      </c>
      <c r="K104" s="34">
        <f t="shared" si="33"/>
        <v>58.4172</v>
      </c>
      <c r="L104" s="35">
        <f t="shared" si="34"/>
        <v>519.264</v>
      </c>
      <c r="M104" s="24">
        <f t="shared" si="35"/>
        <v>22.7178</v>
      </c>
      <c r="N104" s="27">
        <f t="shared" si="36"/>
        <v>418.27</v>
      </c>
      <c r="O104" s="27">
        <f t="shared" si="37"/>
        <v>0</v>
      </c>
      <c r="P104" s="27">
        <f t="shared" si="38"/>
        <v>89.5</v>
      </c>
      <c r="Q104" s="27">
        <f t="shared" si="39"/>
        <v>1108.169</v>
      </c>
      <c r="R104" s="24">
        <f t="shared" si="40"/>
        <v>0</v>
      </c>
      <c r="S104" s="24">
        <f t="shared" si="41"/>
        <v>259.63</v>
      </c>
      <c r="T104" s="24">
        <f t="shared" si="42"/>
        <v>9.74</v>
      </c>
      <c r="U104" s="27">
        <f t="shared" si="43"/>
        <v>104.57</v>
      </c>
      <c r="V104" s="27">
        <f t="shared" si="44"/>
        <v>0</v>
      </c>
      <c r="W104" s="27">
        <f t="shared" si="45"/>
        <v>89.5</v>
      </c>
      <c r="X104" s="24">
        <f t="shared" si="46"/>
        <v>463.44</v>
      </c>
      <c r="Y104" s="24">
        <f t="shared" si="47"/>
        <v>1571.609</v>
      </c>
      <c r="Z104" s="39"/>
      <c r="AA104" s="178" t="s">
        <v>26</v>
      </c>
      <c r="AD104" s="127"/>
    </row>
    <row r="105" s="9" customFormat="1" ht="20" customHeight="1" spans="1:30">
      <c r="A105" s="23">
        <f t="shared" si="32"/>
        <v>102</v>
      </c>
      <c r="B105" s="39" t="s">
        <v>293</v>
      </c>
      <c r="C105" s="25" t="s">
        <v>312</v>
      </c>
      <c r="D105" s="24" t="s">
        <v>313</v>
      </c>
      <c r="E105" s="24">
        <v>3245.4</v>
      </c>
      <c r="F105" s="24">
        <f>VLOOKUP(C105,'[1]9月'!$B:$Q,16,0)</f>
        <v>3245.4</v>
      </c>
      <c r="G105" s="24">
        <v>3245.4</v>
      </c>
      <c r="H105" s="27">
        <v>5228.42</v>
      </c>
      <c r="I105" s="27"/>
      <c r="J105" s="27">
        <v>1790</v>
      </c>
      <c r="K105" s="34">
        <f t="shared" si="33"/>
        <v>58.4172</v>
      </c>
      <c r="L105" s="35">
        <f t="shared" si="34"/>
        <v>519.264</v>
      </c>
      <c r="M105" s="24">
        <f t="shared" si="35"/>
        <v>22.7178</v>
      </c>
      <c r="N105" s="27">
        <f t="shared" si="36"/>
        <v>418.27</v>
      </c>
      <c r="O105" s="27">
        <f t="shared" si="37"/>
        <v>0</v>
      </c>
      <c r="P105" s="27">
        <f t="shared" si="38"/>
        <v>89.5</v>
      </c>
      <c r="Q105" s="27">
        <f t="shared" si="39"/>
        <v>1108.169</v>
      </c>
      <c r="R105" s="24">
        <f t="shared" si="40"/>
        <v>0</v>
      </c>
      <c r="S105" s="24">
        <f t="shared" si="41"/>
        <v>259.63</v>
      </c>
      <c r="T105" s="24">
        <f t="shared" si="42"/>
        <v>9.74</v>
      </c>
      <c r="U105" s="27">
        <f t="shared" si="43"/>
        <v>104.57</v>
      </c>
      <c r="V105" s="27">
        <f t="shared" si="44"/>
        <v>0</v>
      </c>
      <c r="W105" s="27">
        <f t="shared" si="45"/>
        <v>89.5</v>
      </c>
      <c r="X105" s="24">
        <f t="shared" si="46"/>
        <v>463.44</v>
      </c>
      <c r="Y105" s="24">
        <f t="shared" si="47"/>
        <v>1571.609</v>
      </c>
      <c r="Z105" s="39"/>
      <c r="AA105" s="178" t="s">
        <v>26</v>
      </c>
      <c r="AD105" s="127"/>
    </row>
    <row r="106" s="9" customFormat="1" ht="20" customHeight="1" spans="1:30">
      <c r="A106" s="23">
        <f t="shared" si="32"/>
        <v>103</v>
      </c>
      <c r="B106" s="39" t="s">
        <v>293</v>
      </c>
      <c r="C106" s="25" t="s">
        <v>314</v>
      </c>
      <c r="D106" s="24" t="s">
        <v>315</v>
      </c>
      <c r="E106" s="24">
        <v>3245.4</v>
      </c>
      <c r="F106" s="24">
        <f>VLOOKUP(C106,'[1]9月'!$B:$Q,16,0)</f>
        <v>3245.4</v>
      </c>
      <c r="G106" s="24">
        <v>3245.4</v>
      </c>
      <c r="H106" s="27">
        <v>5228.42</v>
      </c>
      <c r="I106" s="27"/>
      <c r="J106" s="27">
        <v>1790</v>
      </c>
      <c r="K106" s="34">
        <f t="shared" si="33"/>
        <v>58.4172</v>
      </c>
      <c r="L106" s="35">
        <f t="shared" si="34"/>
        <v>519.264</v>
      </c>
      <c r="M106" s="24">
        <f t="shared" si="35"/>
        <v>22.7178</v>
      </c>
      <c r="N106" s="27">
        <f t="shared" si="36"/>
        <v>418.27</v>
      </c>
      <c r="O106" s="27">
        <f t="shared" si="37"/>
        <v>0</v>
      </c>
      <c r="P106" s="27">
        <f t="shared" si="38"/>
        <v>89.5</v>
      </c>
      <c r="Q106" s="27">
        <f t="shared" si="39"/>
        <v>1108.169</v>
      </c>
      <c r="R106" s="24">
        <f t="shared" si="40"/>
        <v>0</v>
      </c>
      <c r="S106" s="24">
        <f t="shared" si="41"/>
        <v>259.63</v>
      </c>
      <c r="T106" s="24">
        <f t="shared" si="42"/>
        <v>9.74</v>
      </c>
      <c r="U106" s="27">
        <f t="shared" si="43"/>
        <v>104.57</v>
      </c>
      <c r="V106" s="27">
        <f t="shared" si="44"/>
        <v>0</v>
      </c>
      <c r="W106" s="27">
        <f t="shared" si="45"/>
        <v>89.5</v>
      </c>
      <c r="X106" s="24">
        <f t="shared" si="46"/>
        <v>463.44</v>
      </c>
      <c r="Y106" s="24">
        <f t="shared" si="47"/>
        <v>1571.609</v>
      </c>
      <c r="Z106" s="39"/>
      <c r="AA106" s="178" t="s">
        <v>26</v>
      </c>
      <c r="AD106" s="127"/>
    </row>
    <row r="107" s="9" customFormat="1" ht="20" customHeight="1" spans="1:30">
      <c r="A107" s="23">
        <f t="shared" si="32"/>
        <v>104</v>
      </c>
      <c r="B107" s="39" t="s">
        <v>293</v>
      </c>
      <c r="C107" s="25" t="s">
        <v>316</v>
      </c>
      <c r="D107" s="24" t="s">
        <v>317</v>
      </c>
      <c r="E107" s="24">
        <v>3245.4</v>
      </c>
      <c r="F107" s="24">
        <f>VLOOKUP(C107,'[1]9月'!$B:$Q,16,0)</f>
        <v>3245.4</v>
      </c>
      <c r="G107" s="24">
        <v>3245.4</v>
      </c>
      <c r="H107" s="27">
        <v>5228.42</v>
      </c>
      <c r="I107" s="27"/>
      <c r="J107" s="27">
        <v>1790</v>
      </c>
      <c r="K107" s="34">
        <f t="shared" si="33"/>
        <v>58.4172</v>
      </c>
      <c r="L107" s="35">
        <f t="shared" si="34"/>
        <v>519.264</v>
      </c>
      <c r="M107" s="24">
        <f t="shared" si="35"/>
        <v>22.7178</v>
      </c>
      <c r="N107" s="27">
        <f t="shared" si="36"/>
        <v>418.27</v>
      </c>
      <c r="O107" s="27">
        <f t="shared" si="37"/>
        <v>0</v>
      </c>
      <c r="P107" s="27">
        <f t="shared" si="38"/>
        <v>89.5</v>
      </c>
      <c r="Q107" s="27">
        <f t="shared" si="39"/>
        <v>1108.169</v>
      </c>
      <c r="R107" s="24">
        <f t="shared" si="40"/>
        <v>0</v>
      </c>
      <c r="S107" s="24">
        <f t="shared" si="41"/>
        <v>259.63</v>
      </c>
      <c r="T107" s="24">
        <f t="shared" si="42"/>
        <v>9.74</v>
      </c>
      <c r="U107" s="27">
        <f t="shared" si="43"/>
        <v>104.57</v>
      </c>
      <c r="V107" s="27">
        <f t="shared" si="44"/>
        <v>0</v>
      </c>
      <c r="W107" s="27">
        <f t="shared" si="45"/>
        <v>89.5</v>
      </c>
      <c r="X107" s="24">
        <f t="shared" si="46"/>
        <v>463.44</v>
      </c>
      <c r="Y107" s="24">
        <f t="shared" si="47"/>
        <v>1571.609</v>
      </c>
      <c r="Z107" s="39"/>
      <c r="AA107" s="178" t="s">
        <v>26</v>
      </c>
      <c r="AD107" s="127"/>
    </row>
    <row r="108" s="9" customFormat="1" ht="20" customHeight="1" spans="1:30">
      <c r="A108" s="23">
        <f t="shared" si="32"/>
        <v>105</v>
      </c>
      <c r="B108" s="39" t="s">
        <v>293</v>
      </c>
      <c r="C108" s="25" t="s">
        <v>318</v>
      </c>
      <c r="D108" s="24" t="s">
        <v>319</v>
      </c>
      <c r="E108" s="24">
        <v>3245.4</v>
      </c>
      <c r="F108" s="24">
        <f>VLOOKUP(C108,'[1]9月'!$B:$Q,16,0)</f>
        <v>3245.4</v>
      </c>
      <c r="G108" s="24">
        <v>3245.4</v>
      </c>
      <c r="H108" s="27">
        <v>5228.42</v>
      </c>
      <c r="I108" s="27"/>
      <c r="J108" s="27">
        <v>0</v>
      </c>
      <c r="K108" s="34">
        <f t="shared" si="33"/>
        <v>58.4172</v>
      </c>
      <c r="L108" s="35">
        <f t="shared" si="34"/>
        <v>519.264</v>
      </c>
      <c r="M108" s="24">
        <f t="shared" si="35"/>
        <v>22.7178</v>
      </c>
      <c r="N108" s="27">
        <f t="shared" si="36"/>
        <v>418.27</v>
      </c>
      <c r="O108" s="27">
        <f t="shared" si="37"/>
        <v>0</v>
      </c>
      <c r="P108" s="27">
        <f t="shared" si="38"/>
        <v>0</v>
      </c>
      <c r="Q108" s="27">
        <f t="shared" si="39"/>
        <v>1018.669</v>
      </c>
      <c r="R108" s="24">
        <f t="shared" si="40"/>
        <v>0</v>
      </c>
      <c r="S108" s="24">
        <f t="shared" si="41"/>
        <v>259.63</v>
      </c>
      <c r="T108" s="24">
        <f t="shared" si="42"/>
        <v>9.74</v>
      </c>
      <c r="U108" s="27">
        <f t="shared" si="43"/>
        <v>104.57</v>
      </c>
      <c r="V108" s="27">
        <f t="shared" si="44"/>
        <v>0</v>
      </c>
      <c r="W108" s="27">
        <f t="shared" si="45"/>
        <v>0</v>
      </c>
      <c r="X108" s="24">
        <f t="shared" si="46"/>
        <v>373.94</v>
      </c>
      <c r="Y108" s="24">
        <f t="shared" si="47"/>
        <v>1392.609</v>
      </c>
      <c r="Z108" s="39"/>
      <c r="AA108" s="178" t="s">
        <v>26</v>
      </c>
      <c r="AD108" s="127"/>
    </row>
    <row r="109" s="9" customFormat="1" ht="20" customHeight="1" spans="1:30">
      <c r="A109" s="23">
        <f t="shared" si="32"/>
        <v>106</v>
      </c>
      <c r="B109" s="39" t="s">
        <v>293</v>
      </c>
      <c r="C109" s="25" t="s">
        <v>320</v>
      </c>
      <c r="D109" s="24" t="s">
        <v>321</v>
      </c>
      <c r="E109" s="24">
        <v>3245.4</v>
      </c>
      <c r="F109" s="24">
        <f>VLOOKUP(C109,'[1]9月'!$B:$Q,16,0)</f>
        <v>3245.4</v>
      </c>
      <c r="G109" s="24">
        <v>3245.4</v>
      </c>
      <c r="H109" s="27">
        <v>5228.42</v>
      </c>
      <c r="I109" s="27"/>
      <c r="J109" s="27">
        <v>1790</v>
      </c>
      <c r="K109" s="34">
        <f t="shared" si="33"/>
        <v>58.4172</v>
      </c>
      <c r="L109" s="35">
        <f t="shared" si="34"/>
        <v>519.264</v>
      </c>
      <c r="M109" s="24">
        <f t="shared" si="35"/>
        <v>22.7178</v>
      </c>
      <c r="N109" s="27">
        <f t="shared" si="36"/>
        <v>418.27</v>
      </c>
      <c r="O109" s="27">
        <f t="shared" si="37"/>
        <v>0</v>
      </c>
      <c r="P109" s="27">
        <f t="shared" si="38"/>
        <v>89.5</v>
      </c>
      <c r="Q109" s="27">
        <f t="shared" si="39"/>
        <v>1108.169</v>
      </c>
      <c r="R109" s="24">
        <f t="shared" si="40"/>
        <v>0</v>
      </c>
      <c r="S109" s="24">
        <f t="shared" si="41"/>
        <v>259.63</v>
      </c>
      <c r="T109" s="24">
        <f t="shared" si="42"/>
        <v>9.74</v>
      </c>
      <c r="U109" s="27">
        <f t="shared" si="43"/>
        <v>104.57</v>
      </c>
      <c r="V109" s="27">
        <f t="shared" si="44"/>
        <v>0</v>
      </c>
      <c r="W109" s="27">
        <f t="shared" si="45"/>
        <v>89.5</v>
      </c>
      <c r="X109" s="24">
        <f t="shared" si="46"/>
        <v>463.44</v>
      </c>
      <c r="Y109" s="24">
        <f t="shared" si="47"/>
        <v>1571.609</v>
      </c>
      <c r="Z109" s="39"/>
      <c r="AA109" s="178" t="s">
        <v>26</v>
      </c>
      <c r="AD109" s="127"/>
    </row>
    <row r="110" s="9" customFormat="1" ht="20" customHeight="1" spans="1:30">
      <c r="A110" s="23">
        <f t="shared" si="32"/>
        <v>107</v>
      </c>
      <c r="B110" s="39" t="s">
        <v>293</v>
      </c>
      <c r="C110" s="25" t="s">
        <v>322</v>
      </c>
      <c r="D110" s="24" t="s">
        <v>323</v>
      </c>
      <c r="E110" s="24">
        <v>3245.4</v>
      </c>
      <c r="F110" s="24">
        <f>VLOOKUP(C110,'[1]9月'!$B:$Q,16,0)</f>
        <v>3245.4</v>
      </c>
      <c r="G110" s="24">
        <v>3245.4</v>
      </c>
      <c r="H110" s="27">
        <v>5228.42</v>
      </c>
      <c r="I110" s="27"/>
      <c r="J110" s="27">
        <v>2544</v>
      </c>
      <c r="K110" s="34">
        <f t="shared" si="33"/>
        <v>58.4172</v>
      </c>
      <c r="L110" s="35">
        <f t="shared" si="34"/>
        <v>519.264</v>
      </c>
      <c r="M110" s="24">
        <f t="shared" si="35"/>
        <v>22.7178</v>
      </c>
      <c r="N110" s="27">
        <f t="shared" si="36"/>
        <v>418.27</v>
      </c>
      <c r="O110" s="27">
        <f t="shared" si="37"/>
        <v>0</v>
      </c>
      <c r="P110" s="27">
        <f t="shared" si="38"/>
        <v>127.2</v>
      </c>
      <c r="Q110" s="27">
        <f t="shared" si="39"/>
        <v>1145.869</v>
      </c>
      <c r="R110" s="24">
        <f t="shared" si="40"/>
        <v>0</v>
      </c>
      <c r="S110" s="24">
        <f t="shared" si="41"/>
        <v>259.63</v>
      </c>
      <c r="T110" s="24">
        <f t="shared" si="42"/>
        <v>9.74</v>
      </c>
      <c r="U110" s="27">
        <f t="shared" si="43"/>
        <v>104.57</v>
      </c>
      <c r="V110" s="27">
        <f t="shared" si="44"/>
        <v>0</v>
      </c>
      <c r="W110" s="27">
        <f t="shared" si="45"/>
        <v>127.2</v>
      </c>
      <c r="X110" s="24">
        <f t="shared" si="46"/>
        <v>501.14</v>
      </c>
      <c r="Y110" s="24">
        <f t="shared" si="47"/>
        <v>1647.009</v>
      </c>
      <c r="Z110" s="39"/>
      <c r="AA110" s="178" t="s">
        <v>26</v>
      </c>
      <c r="AD110" s="127"/>
    </row>
    <row r="111" s="9" customFormat="1" ht="20" customHeight="1" spans="1:30">
      <c r="A111" s="23">
        <f t="shared" si="32"/>
        <v>108</v>
      </c>
      <c r="B111" s="39" t="s">
        <v>293</v>
      </c>
      <c r="C111" s="25" t="s">
        <v>324</v>
      </c>
      <c r="D111" s="24" t="s">
        <v>325</v>
      </c>
      <c r="E111" s="24">
        <v>3245.4</v>
      </c>
      <c r="F111" s="24">
        <f>VLOOKUP(C111,'[1]9月'!$B:$Q,16,0)</f>
        <v>3245.4</v>
      </c>
      <c r="G111" s="24">
        <v>3245.4</v>
      </c>
      <c r="H111" s="27">
        <v>5228.42</v>
      </c>
      <c r="I111" s="27"/>
      <c r="J111" s="27">
        <v>1790</v>
      </c>
      <c r="K111" s="34">
        <f t="shared" si="33"/>
        <v>58.4172</v>
      </c>
      <c r="L111" s="35">
        <f t="shared" si="34"/>
        <v>519.264</v>
      </c>
      <c r="M111" s="24">
        <f t="shared" si="35"/>
        <v>22.7178</v>
      </c>
      <c r="N111" s="27">
        <f t="shared" si="36"/>
        <v>418.27</v>
      </c>
      <c r="O111" s="27">
        <f t="shared" si="37"/>
        <v>0</v>
      </c>
      <c r="P111" s="27">
        <f t="shared" si="38"/>
        <v>89.5</v>
      </c>
      <c r="Q111" s="27">
        <f t="shared" si="39"/>
        <v>1108.169</v>
      </c>
      <c r="R111" s="24">
        <f t="shared" si="40"/>
        <v>0</v>
      </c>
      <c r="S111" s="24">
        <f t="shared" si="41"/>
        <v>259.63</v>
      </c>
      <c r="T111" s="24">
        <f t="shared" si="42"/>
        <v>9.74</v>
      </c>
      <c r="U111" s="27">
        <f t="shared" si="43"/>
        <v>104.57</v>
      </c>
      <c r="V111" s="27">
        <f t="shared" si="44"/>
        <v>0</v>
      </c>
      <c r="W111" s="27">
        <f t="shared" si="45"/>
        <v>89.5</v>
      </c>
      <c r="X111" s="24">
        <f t="shared" si="46"/>
        <v>463.44</v>
      </c>
      <c r="Y111" s="24">
        <f t="shared" si="47"/>
        <v>1571.609</v>
      </c>
      <c r="Z111" s="39"/>
      <c r="AA111" s="178" t="s">
        <v>26</v>
      </c>
      <c r="AD111" s="127"/>
    </row>
    <row r="112" s="9" customFormat="1" ht="20" customHeight="1" spans="1:30">
      <c r="A112" s="23">
        <f t="shared" si="32"/>
        <v>109</v>
      </c>
      <c r="B112" s="132" t="s">
        <v>293</v>
      </c>
      <c r="C112" s="155" t="s">
        <v>326</v>
      </c>
      <c r="D112" s="156" t="s">
        <v>327</v>
      </c>
      <c r="E112" s="24">
        <v>3245.4</v>
      </c>
      <c r="F112" s="24">
        <v>0</v>
      </c>
      <c r="G112" s="24">
        <v>0</v>
      </c>
      <c r="H112" s="27">
        <v>0</v>
      </c>
      <c r="I112" s="27"/>
      <c r="J112" s="27">
        <v>0</v>
      </c>
      <c r="K112" s="34">
        <f t="shared" si="33"/>
        <v>58.4172</v>
      </c>
      <c r="L112" s="35">
        <f t="shared" si="34"/>
        <v>0</v>
      </c>
      <c r="M112" s="24">
        <f t="shared" si="35"/>
        <v>0</v>
      </c>
      <c r="N112" s="27">
        <f t="shared" si="36"/>
        <v>0</v>
      </c>
      <c r="O112" s="27">
        <f t="shared" si="37"/>
        <v>0</v>
      </c>
      <c r="P112" s="27">
        <f t="shared" si="38"/>
        <v>0</v>
      </c>
      <c r="Q112" s="27">
        <f t="shared" si="39"/>
        <v>58.4172</v>
      </c>
      <c r="R112" s="24">
        <f t="shared" si="40"/>
        <v>0</v>
      </c>
      <c r="S112" s="24">
        <f t="shared" si="41"/>
        <v>0</v>
      </c>
      <c r="T112" s="24">
        <f t="shared" si="42"/>
        <v>0</v>
      </c>
      <c r="U112" s="27">
        <f t="shared" si="43"/>
        <v>0</v>
      </c>
      <c r="V112" s="27">
        <f t="shared" si="44"/>
        <v>0</v>
      </c>
      <c r="W112" s="27">
        <f t="shared" si="45"/>
        <v>0</v>
      </c>
      <c r="X112" s="24">
        <f t="shared" si="46"/>
        <v>0</v>
      </c>
      <c r="Y112" s="24">
        <f t="shared" si="47"/>
        <v>58.4172</v>
      </c>
      <c r="Z112" s="39"/>
      <c r="AA112" s="178" t="s">
        <v>26</v>
      </c>
      <c r="AD112" s="127"/>
    </row>
    <row r="113" s="9" customFormat="1" ht="20" customHeight="1" spans="1:30">
      <c r="A113" s="23">
        <f t="shared" si="32"/>
        <v>110</v>
      </c>
      <c r="B113" s="39" t="s">
        <v>97</v>
      </c>
      <c r="C113" s="25" t="s">
        <v>328</v>
      </c>
      <c r="D113" s="24" t="s">
        <v>329</v>
      </c>
      <c r="E113" s="24">
        <v>3245.4</v>
      </c>
      <c r="F113" s="24">
        <f>VLOOKUP(C113,'[1]9月'!$B:$Q,16,0)</f>
        <v>3245.4</v>
      </c>
      <c r="G113" s="24">
        <v>3245.4</v>
      </c>
      <c r="H113" s="27">
        <v>5228.42</v>
      </c>
      <c r="I113" s="27"/>
      <c r="J113" s="27">
        <v>1790</v>
      </c>
      <c r="K113" s="34">
        <f t="shared" si="33"/>
        <v>58.4172</v>
      </c>
      <c r="L113" s="35">
        <f t="shared" si="34"/>
        <v>519.264</v>
      </c>
      <c r="M113" s="24">
        <f t="shared" si="35"/>
        <v>22.7178</v>
      </c>
      <c r="N113" s="27">
        <f t="shared" si="36"/>
        <v>418.27</v>
      </c>
      <c r="O113" s="27">
        <f t="shared" si="37"/>
        <v>0</v>
      </c>
      <c r="P113" s="27">
        <f t="shared" si="38"/>
        <v>89.5</v>
      </c>
      <c r="Q113" s="27">
        <f t="shared" si="39"/>
        <v>1108.169</v>
      </c>
      <c r="R113" s="24">
        <f t="shared" si="40"/>
        <v>0</v>
      </c>
      <c r="S113" s="24">
        <f t="shared" si="41"/>
        <v>259.63</v>
      </c>
      <c r="T113" s="24">
        <f t="shared" si="42"/>
        <v>9.74</v>
      </c>
      <c r="U113" s="27">
        <f t="shared" si="43"/>
        <v>104.57</v>
      </c>
      <c r="V113" s="27">
        <f t="shared" si="44"/>
        <v>0</v>
      </c>
      <c r="W113" s="27">
        <f t="shared" si="45"/>
        <v>89.5</v>
      </c>
      <c r="X113" s="24">
        <f t="shared" si="46"/>
        <v>463.44</v>
      </c>
      <c r="Y113" s="24">
        <f t="shared" si="47"/>
        <v>1571.609</v>
      </c>
      <c r="Z113" s="39"/>
      <c r="AA113" s="178" t="s">
        <v>24</v>
      </c>
      <c r="AD113" s="127"/>
    </row>
    <row r="114" s="9" customFormat="1" ht="20" customHeight="1" spans="1:30">
      <c r="A114" s="23">
        <f t="shared" si="32"/>
        <v>111</v>
      </c>
      <c r="B114" s="39" t="s">
        <v>97</v>
      </c>
      <c r="C114" s="25" t="s">
        <v>330</v>
      </c>
      <c r="D114" s="24" t="s">
        <v>331</v>
      </c>
      <c r="E114" s="24">
        <v>3245.4</v>
      </c>
      <c r="F114" s="24">
        <f>VLOOKUP(C114,'[1]9月'!$B:$Q,16,0)</f>
        <v>3245.4</v>
      </c>
      <c r="G114" s="24">
        <v>3245.4</v>
      </c>
      <c r="H114" s="27">
        <v>5228.42</v>
      </c>
      <c r="I114" s="27"/>
      <c r="J114" s="27">
        <v>2544</v>
      </c>
      <c r="K114" s="34">
        <f t="shared" si="33"/>
        <v>58.4172</v>
      </c>
      <c r="L114" s="35">
        <f t="shared" si="34"/>
        <v>519.264</v>
      </c>
      <c r="M114" s="24">
        <f t="shared" si="35"/>
        <v>22.7178</v>
      </c>
      <c r="N114" s="27">
        <f t="shared" si="36"/>
        <v>418.27</v>
      </c>
      <c r="O114" s="27">
        <f t="shared" si="37"/>
        <v>0</v>
      </c>
      <c r="P114" s="27">
        <f t="shared" si="38"/>
        <v>127.2</v>
      </c>
      <c r="Q114" s="27">
        <f t="shared" si="39"/>
        <v>1145.869</v>
      </c>
      <c r="R114" s="24">
        <f t="shared" si="40"/>
        <v>0</v>
      </c>
      <c r="S114" s="24">
        <f t="shared" si="41"/>
        <v>259.63</v>
      </c>
      <c r="T114" s="24">
        <f t="shared" si="42"/>
        <v>9.74</v>
      </c>
      <c r="U114" s="27">
        <f t="shared" si="43"/>
        <v>104.57</v>
      </c>
      <c r="V114" s="27">
        <f t="shared" si="44"/>
        <v>0</v>
      </c>
      <c r="W114" s="27">
        <f t="shared" si="45"/>
        <v>127.2</v>
      </c>
      <c r="X114" s="24">
        <f t="shared" si="46"/>
        <v>501.14</v>
      </c>
      <c r="Y114" s="24">
        <f t="shared" si="47"/>
        <v>1647.009</v>
      </c>
      <c r="Z114" s="39"/>
      <c r="AA114" s="178" t="s">
        <v>24</v>
      </c>
      <c r="AD114" s="127"/>
    </row>
    <row r="115" s="9" customFormat="1" ht="20" customHeight="1" spans="1:30">
      <c r="A115" s="23">
        <f t="shared" si="32"/>
        <v>112</v>
      </c>
      <c r="B115" s="39" t="s">
        <v>293</v>
      </c>
      <c r="C115" s="25" t="s">
        <v>332</v>
      </c>
      <c r="D115" s="24" t="s">
        <v>333</v>
      </c>
      <c r="E115" s="24">
        <v>3245.4</v>
      </c>
      <c r="F115" s="24">
        <f>VLOOKUP(C115,'[1]9月'!$B:$Q,16,0)</f>
        <v>3245.4</v>
      </c>
      <c r="G115" s="24">
        <v>3245.4</v>
      </c>
      <c r="H115" s="27">
        <v>5228.42</v>
      </c>
      <c r="I115" s="27"/>
      <c r="J115" s="27">
        <v>2544</v>
      </c>
      <c r="K115" s="34">
        <f t="shared" si="33"/>
        <v>58.4172</v>
      </c>
      <c r="L115" s="35">
        <f t="shared" si="34"/>
        <v>519.264</v>
      </c>
      <c r="M115" s="24">
        <f t="shared" si="35"/>
        <v>22.7178</v>
      </c>
      <c r="N115" s="27">
        <f t="shared" si="36"/>
        <v>418.27</v>
      </c>
      <c r="O115" s="27">
        <f t="shared" si="37"/>
        <v>0</v>
      </c>
      <c r="P115" s="27">
        <f t="shared" si="38"/>
        <v>127.2</v>
      </c>
      <c r="Q115" s="27">
        <f t="shared" si="39"/>
        <v>1145.869</v>
      </c>
      <c r="R115" s="24">
        <f t="shared" si="40"/>
        <v>0</v>
      </c>
      <c r="S115" s="24">
        <f t="shared" si="41"/>
        <v>259.63</v>
      </c>
      <c r="T115" s="24">
        <f t="shared" si="42"/>
        <v>9.74</v>
      </c>
      <c r="U115" s="27">
        <f t="shared" si="43"/>
        <v>104.57</v>
      </c>
      <c r="V115" s="27">
        <f t="shared" si="44"/>
        <v>0</v>
      </c>
      <c r="W115" s="27">
        <f t="shared" si="45"/>
        <v>127.2</v>
      </c>
      <c r="X115" s="24">
        <f t="shared" si="46"/>
        <v>501.14</v>
      </c>
      <c r="Y115" s="24">
        <f t="shared" si="47"/>
        <v>1647.009</v>
      </c>
      <c r="Z115" s="39"/>
      <c r="AA115" s="178" t="s">
        <v>26</v>
      </c>
      <c r="AD115" s="127"/>
    </row>
    <row r="116" s="9" customFormat="1" ht="20" customHeight="1" spans="1:30">
      <c r="A116" s="23">
        <f t="shared" si="32"/>
        <v>113</v>
      </c>
      <c r="B116" s="39" t="s">
        <v>97</v>
      </c>
      <c r="C116" s="25" t="s">
        <v>334</v>
      </c>
      <c r="D116" s="24" t="s">
        <v>335</v>
      </c>
      <c r="E116" s="24">
        <v>3245.4</v>
      </c>
      <c r="F116" s="24">
        <f>VLOOKUP(C116,'[1]9月'!$B:$Q,16,0)</f>
        <v>3245.4</v>
      </c>
      <c r="G116" s="24">
        <v>3245.4</v>
      </c>
      <c r="H116" s="27">
        <v>5228.42</v>
      </c>
      <c r="I116" s="27"/>
      <c r="J116" s="27">
        <v>1790</v>
      </c>
      <c r="K116" s="34">
        <f t="shared" si="33"/>
        <v>58.4172</v>
      </c>
      <c r="L116" s="35">
        <f t="shared" si="34"/>
        <v>519.264</v>
      </c>
      <c r="M116" s="24">
        <f t="shared" si="35"/>
        <v>22.7178</v>
      </c>
      <c r="N116" s="27">
        <f t="shared" si="36"/>
        <v>418.27</v>
      </c>
      <c r="O116" s="27">
        <f t="shared" si="37"/>
        <v>0</v>
      </c>
      <c r="P116" s="27">
        <f t="shared" si="38"/>
        <v>89.5</v>
      </c>
      <c r="Q116" s="27">
        <f t="shared" si="39"/>
        <v>1108.169</v>
      </c>
      <c r="R116" s="24">
        <f t="shared" si="40"/>
        <v>0</v>
      </c>
      <c r="S116" s="24">
        <f t="shared" si="41"/>
        <v>259.63</v>
      </c>
      <c r="T116" s="24">
        <f t="shared" si="42"/>
        <v>9.74</v>
      </c>
      <c r="U116" s="27">
        <f t="shared" si="43"/>
        <v>104.57</v>
      </c>
      <c r="V116" s="27">
        <f t="shared" si="44"/>
        <v>0</v>
      </c>
      <c r="W116" s="27">
        <f t="shared" si="45"/>
        <v>89.5</v>
      </c>
      <c r="X116" s="24">
        <f t="shared" si="46"/>
        <v>463.44</v>
      </c>
      <c r="Y116" s="24">
        <f t="shared" si="47"/>
        <v>1571.609</v>
      </c>
      <c r="Z116" s="39"/>
      <c r="AA116" s="178" t="s">
        <v>24</v>
      </c>
      <c r="AD116" s="127"/>
    </row>
    <row r="117" s="9" customFormat="1" ht="20" customHeight="1" spans="1:30">
      <c r="A117" s="23">
        <f t="shared" si="32"/>
        <v>114</v>
      </c>
      <c r="B117" s="39" t="s">
        <v>97</v>
      </c>
      <c r="C117" s="25" t="s">
        <v>336</v>
      </c>
      <c r="D117" s="24" t="s">
        <v>337</v>
      </c>
      <c r="E117" s="24">
        <v>3245.4</v>
      </c>
      <c r="F117" s="24">
        <f>VLOOKUP(C117,'[1]9月'!$B:$Q,16,0)</f>
        <v>3245.4</v>
      </c>
      <c r="G117" s="24">
        <v>3245.4</v>
      </c>
      <c r="H117" s="27">
        <v>5228.42</v>
      </c>
      <c r="I117" s="27"/>
      <c r="J117" s="27">
        <v>2544</v>
      </c>
      <c r="K117" s="34">
        <f t="shared" si="33"/>
        <v>58.4172</v>
      </c>
      <c r="L117" s="35">
        <f t="shared" si="34"/>
        <v>519.264</v>
      </c>
      <c r="M117" s="24">
        <f t="shared" si="35"/>
        <v>22.7178</v>
      </c>
      <c r="N117" s="27">
        <f t="shared" si="36"/>
        <v>418.27</v>
      </c>
      <c r="O117" s="27">
        <f t="shared" si="37"/>
        <v>0</v>
      </c>
      <c r="P117" s="27">
        <f t="shared" si="38"/>
        <v>127.2</v>
      </c>
      <c r="Q117" s="27">
        <f t="shared" si="39"/>
        <v>1145.869</v>
      </c>
      <c r="R117" s="24">
        <f t="shared" si="40"/>
        <v>0</v>
      </c>
      <c r="S117" s="24">
        <f t="shared" si="41"/>
        <v>259.63</v>
      </c>
      <c r="T117" s="24">
        <f t="shared" si="42"/>
        <v>9.74</v>
      </c>
      <c r="U117" s="27">
        <f t="shared" si="43"/>
        <v>104.57</v>
      </c>
      <c r="V117" s="27">
        <f t="shared" si="44"/>
        <v>0</v>
      </c>
      <c r="W117" s="27">
        <f t="shared" si="45"/>
        <v>127.2</v>
      </c>
      <c r="X117" s="24">
        <f t="shared" si="46"/>
        <v>501.14</v>
      </c>
      <c r="Y117" s="24">
        <f t="shared" si="47"/>
        <v>1647.009</v>
      </c>
      <c r="Z117" s="39"/>
      <c r="AA117" s="178" t="s">
        <v>24</v>
      </c>
      <c r="AD117" s="127"/>
    </row>
    <row r="118" s="9" customFormat="1" ht="20" customHeight="1" spans="1:30">
      <c r="A118" s="23">
        <f t="shared" si="32"/>
        <v>115</v>
      </c>
      <c r="B118" s="39" t="s">
        <v>97</v>
      </c>
      <c r="C118" s="25" t="s">
        <v>338</v>
      </c>
      <c r="D118" s="24" t="s">
        <v>339</v>
      </c>
      <c r="E118" s="24">
        <v>3245.4</v>
      </c>
      <c r="F118" s="24">
        <f>VLOOKUP(C118,'[1]9月'!$B:$Q,16,0)</f>
        <v>3245.4</v>
      </c>
      <c r="G118" s="24">
        <v>3245.4</v>
      </c>
      <c r="H118" s="27">
        <v>5228.42</v>
      </c>
      <c r="I118" s="27"/>
      <c r="J118" s="27">
        <v>1790</v>
      </c>
      <c r="K118" s="34">
        <f t="shared" si="33"/>
        <v>58.4172</v>
      </c>
      <c r="L118" s="35">
        <f t="shared" si="34"/>
        <v>519.264</v>
      </c>
      <c r="M118" s="24">
        <f t="shared" si="35"/>
        <v>22.7178</v>
      </c>
      <c r="N118" s="27">
        <f t="shared" si="36"/>
        <v>418.27</v>
      </c>
      <c r="O118" s="27">
        <f t="shared" si="37"/>
        <v>0</v>
      </c>
      <c r="P118" s="27">
        <f t="shared" si="38"/>
        <v>89.5</v>
      </c>
      <c r="Q118" s="27">
        <f t="shared" si="39"/>
        <v>1108.169</v>
      </c>
      <c r="R118" s="24">
        <f t="shared" si="40"/>
        <v>0</v>
      </c>
      <c r="S118" s="24">
        <f t="shared" si="41"/>
        <v>259.63</v>
      </c>
      <c r="T118" s="24">
        <f t="shared" si="42"/>
        <v>9.74</v>
      </c>
      <c r="U118" s="27">
        <f t="shared" si="43"/>
        <v>104.57</v>
      </c>
      <c r="V118" s="27">
        <f t="shared" si="44"/>
        <v>0</v>
      </c>
      <c r="W118" s="27">
        <f t="shared" si="45"/>
        <v>89.5</v>
      </c>
      <c r="X118" s="24">
        <f t="shared" si="46"/>
        <v>463.44</v>
      </c>
      <c r="Y118" s="24">
        <f t="shared" si="47"/>
        <v>1571.609</v>
      </c>
      <c r="Z118" s="39"/>
      <c r="AA118" s="178" t="s">
        <v>24</v>
      </c>
      <c r="AD118" s="127"/>
    </row>
    <row r="119" s="9" customFormat="1" ht="20" customHeight="1" spans="1:30">
      <c r="A119" s="23">
        <f t="shared" si="32"/>
        <v>116</v>
      </c>
      <c r="B119" s="39" t="s">
        <v>97</v>
      </c>
      <c r="C119" s="25" t="s">
        <v>340</v>
      </c>
      <c r="D119" s="24" t="s">
        <v>341</v>
      </c>
      <c r="E119" s="24">
        <v>3245.4</v>
      </c>
      <c r="F119" s="24">
        <f>VLOOKUP(C119,'[1]9月'!$B:$Q,16,0)</f>
        <v>3245.4</v>
      </c>
      <c r="G119" s="24">
        <v>3245.4</v>
      </c>
      <c r="H119" s="27">
        <v>5228.42</v>
      </c>
      <c r="I119" s="27"/>
      <c r="J119" s="27">
        <v>2544</v>
      </c>
      <c r="K119" s="34">
        <f t="shared" si="33"/>
        <v>58.4172</v>
      </c>
      <c r="L119" s="35">
        <f t="shared" si="34"/>
        <v>519.264</v>
      </c>
      <c r="M119" s="24">
        <f t="shared" si="35"/>
        <v>22.7178</v>
      </c>
      <c r="N119" s="27">
        <f t="shared" si="36"/>
        <v>418.27</v>
      </c>
      <c r="O119" s="27">
        <f t="shared" si="37"/>
        <v>0</v>
      </c>
      <c r="P119" s="27">
        <f t="shared" si="38"/>
        <v>127.2</v>
      </c>
      <c r="Q119" s="27">
        <f t="shared" si="39"/>
        <v>1145.869</v>
      </c>
      <c r="R119" s="24">
        <f t="shared" si="40"/>
        <v>0</v>
      </c>
      <c r="S119" s="24">
        <f t="shared" si="41"/>
        <v>259.63</v>
      </c>
      <c r="T119" s="24">
        <f t="shared" si="42"/>
        <v>9.74</v>
      </c>
      <c r="U119" s="27">
        <f t="shared" si="43"/>
        <v>104.57</v>
      </c>
      <c r="V119" s="27">
        <f t="shared" si="44"/>
        <v>0</v>
      </c>
      <c r="W119" s="27">
        <f t="shared" si="45"/>
        <v>127.2</v>
      </c>
      <c r="X119" s="24">
        <f t="shared" si="46"/>
        <v>501.14</v>
      </c>
      <c r="Y119" s="24">
        <f t="shared" si="47"/>
        <v>1647.009</v>
      </c>
      <c r="Z119" s="39"/>
      <c r="AA119" s="178" t="s">
        <v>24</v>
      </c>
      <c r="AD119" s="127"/>
    </row>
    <row r="120" s="9" customFormat="1" ht="20" customHeight="1" spans="1:30">
      <c r="A120" s="23">
        <f t="shared" si="32"/>
        <v>117</v>
      </c>
      <c r="B120" s="39" t="s">
        <v>97</v>
      </c>
      <c r="C120" s="25" t="s">
        <v>342</v>
      </c>
      <c r="D120" s="24" t="s">
        <v>343</v>
      </c>
      <c r="E120" s="24">
        <v>3245.4</v>
      </c>
      <c r="F120" s="24">
        <f>VLOOKUP(C120,'[1]9月'!$B:$Q,16,0)</f>
        <v>3245.4</v>
      </c>
      <c r="G120" s="24">
        <v>3245.4</v>
      </c>
      <c r="H120" s="27">
        <v>5228.42</v>
      </c>
      <c r="I120" s="27"/>
      <c r="J120" s="27">
        <v>1790</v>
      </c>
      <c r="K120" s="34">
        <f t="shared" si="33"/>
        <v>58.4172</v>
      </c>
      <c r="L120" s="35">
        <f t="shared" si="34"/>
        <v>519.264</v>
      </c>
      <c r="M120" s="24">
        <f t="shared" si="35"/>
        <v>22.7178</v>
      </c>
      <c r="N120" s="27">
        <f t="shared" si="36"/>
        <v>418.27</v>
      </c>
      <c r="O120" s="27">
        <f t="shared" si="37"/>
        <v>0</v>
      </c>
      <c r="P120" s="27">
        <f t="shared" si="38"/>
        <v>89.5</v>
      </c>
      <c r="Q120" s="27">
        <f t="shared" si="39"/>
        <v>1108.169</v>
      </c>
      <c r="R120" s="24">
        <f t="shared" si="40"/>
        <v>0</v>
      </c>
      <c r="S120" s="24">
        <f t="shared" si="41"/>
        <v>259.63</v>
      </c>
      <c r="T120" s="24">
        <f t="shared" si="42"/>
        <v>9.74</v>
      </c>
      <c r="U120" s="27">
        <f t="shared" si="43"/>
        <v>104.57</v>
      </c>
      <c r="V120" s="27">
        <f t="shared" si="44"/>
        <v>0</v>
      </c>
      <c r="W120" s="27">
        <f t="shared" si="45"/>
        <v>89.5</v>
      </c>
      <c r="X120" s="24">
        <f t="shared" si="46"/>
        <v>463.44</v>
      </c>
      <c r="Y120" s="24">
        <f t="shared" si="47"/>
        <v>1571.609</v>
      </c>
      <c r="Z120" s="39"/>
      <c r="AA120" s="178" t="s">
        <v>24</v>
      </c>
      <c r="AD120" s="127"/>
    </row>
    <row r="121" s="9" customFormat="1" ht="20" customHeight="1" spans="1:30">
      <c r="A121" s="23">
        <f t="shared" si="32"/>
        <v>118</v>
      </c>
      <c r="B121" s="39" t="s">
        <v>97</v>
      </c>
      <c r="C121" s="25" t="s">
        <v>344</v>
      </c>
      <c r="D121" s="24" t="s">
        <v>345</v>
      </c>
      <c r="E121" s="24">
        <v>3245.4</v>
      </c>
      <c r="F121" s="24">
        <f>VLOOKUP(C121,'[1]9月'!$B:$Q,16,0)</f>
        <v>3245.4</v>
      </c>
      <c r="G121" s="24">
        <v>3245.4</v>
      </c>
      <c r="H121" s="27">
        <v>5228.42</v>
      </c>
      <c r="I121" s="27"/>
      <c r="J121" s="27">
        <v>1790</v>
      </c>
      <c r="K121" s="34">
        <f t="shared" si="33"/>
        <v>58.4172</v>
      </c>
      <c r="L121" s="35">
        <f t="shared" si="34"/>
        <v>519.264</v>
      </c>
      <c r="M121" s="24">
        <f t="shared" si="35"/>
        <v>22.7178</v>
      </c>
      <c r="N121" s="27">
        <f t="shared" si="36"/>
        <v>418.27</v>
      </c>
      <c r="O121" s="27">
        <f t="shared" si="37"/>
        <v>0</v>
      </c>
      <c r="P121" s="27">
        <f t="shared" si="38"/>
        <v>89.5</v>
      </c>
      <c r="Q121" s="27">
        <f t="shared" si="39"/>
        <v>1108.169</v>
      </c>
      <c r="R121" s="24">
        <f t="shared" si="40"/>
        <v>0</v>
      </c>
      <c r="S121" s="24">
        <f t="shared" si="41"/>
        <v>259.63</v>
      </c>
      <c r="T121" s="24">
        <f t="shared" si="42"/>
        <v>9.74</v>
      </c>
      <c r="U121" s="27">
        <f t="shared" si="43"/>
        <v>104.57</v>
      </c>
      <c r="V121" s="27">
        <f t="shared" si="44"/>
        <v>0</v>
      </c>
      <c r="W121" s="27">
        <f t="shared" si="45"/>
        <v>89.5</v>
      </c>
      <c r="X121" s="24">
        <f t="shared" si="46"/>
        <v>463.44</v>
      </c>
      <c r="Y121" s="24">
        <f t="shared" si="47"/>
        <v>1571.609</v>
      </c>
      <c r="Z121" s="39"/>
      <c r="AA121" s="178" t="s">
        <v>24</v>
      </c>
      <c r="AD121" s="127"/>
    </row>
    <row r="122" s="9" customFormat="1" ht="20" customHeight="1" spans="1:30">
      <c r="A122" s="23">
        <f t="shared" si="32"/>
        <v>119</v>
      </c>
      <c r="B122" s="39" t="s">
        <v>97</v>
      </c>
      <c r="C122" s="25" t="s">
        <v>346</v>
      </c>
      <c r="D122" s="24" t="s">
        <v>347</v>
      </c>
      <c r="E122" s="24">
        <v>3245.4</v>
      </c>
      <c r="F122" s="24">
        <f>VLOOKUP(C122,'[1]9月'!$B:$Q,16,0)</f>
        <v>3245.4</v>
      </c>
      <c r="G122" s="24">
        <v>3245.4</v>
      </c>
      <c r="H122" s="27">
        <v>5228.42</v>
      </c>
      <c r="I122" s="27"/>
      <c r="J122" s="27">
        <v>2544</v>
      </c>
      <c r="K122" s="34">
        <f t="shared" si="33"/>
        <v>58.4172</v>
      </c>
      <c r="L122" s="35">
        <f t="shared" si="34"/>
        <v>519.264</v>
      </c>
      <c r="M122" s="24">
        <f t="shared" si="35"/>
        <v>22.7178</v>
      </c>
      <c r="N122" s="27">
        <f t="shared" si="36"/>
        <v>418.27</v>
      </c>
      <c r="O122" s="27">
        <f t="shared" si="37"/>
        <v>0</v>
      </c>
      <c r="P122" s="27">
        <f t="shared" si="38"/>
        <v>127.2</v>
      </c>
      <c r="Q122" s="27">
        <f t="shared" si="39"/>
        <v>1145.869</v>
      </c>
      <c r="R122" s="24">
        <f t="shared" si="40"/>
        <v>0</v>
      </c>
      <c r="S122" s="24">
        <f t="shared" si="41"/>
        <v>259.63</v>
      </c>
      <c r="T122" s="24">
        <f t="shared" si="42"/>
        <v>9.74</v>
      </c>
      <c r="U122" s="27">
        <f t="shared" si="43"/>
        <v>104.57</v>
      </c>
      <c r="V122" s="27">
        <f t="shared" si="44"/>
        <v>0</v>
      </c>
      <c r="W122" s="27">
        <f t="shared" si="45"/>
        <v>127.2</v>
      </c>
      <c r="X122" s="24">
        <f t="shared" si="46"/>
        <v>501.14</v>
      </c>
      <c r="Y122" s="24">
        <f t="shared" si="47"/>
        <v>1647.009</v>
      </c>
      <c r="Z122" s="39"/>
      <c r="AA122" s="178" t="s">
        <v>24</v>
      </c>
      <c r="AD122" s="127"/>
    </row>
    <row r="123" s="9" customFormat="1" ht="20" customHeight="1" spans="1:30">
      <c r="A123" s="23">
        <f t="shared" si="32"/>
        <v>120</v>
      </c>
      <c r="B123" s="39" t="s">
        <v>97</v>
      </c>
      <c r="C123" s="25" t="s">
        <v>348</v>
      </c>
      <c r="D123" s="24" t="s">
        <v>349</v>
      </c>
      <c r="E123" s="24">
        <v>3245.4</v>
      </c>
      <c r="F123" s="24">
        <f>VLOOKUP(C123,'[1]9月'!$B:$Q,16,0)</f>
        <v>3245.4</v>
      </c>
      <c r="G123" s="24">
        <v>3245.4</v>
      </c>
      <c r="H123" s="27">
        <v>5228.42</v>
      </c>
      <c r="I123" s="27"/>
      <c r="J123" s="27">
        <v>1790</v>
      </c>
      <c r="K123" s="34">
        <f t="shared" si="33"/>
        <v>58.4172</v>
      </c>
      <c r="L123" s="35">
        <f t="shared" si="34"/>
        <v>519.264</v>
      </c>
      <c r="M123" s="24">
        <f t="shared" si="35"/>
        <v>22.7178</v>
      </c>
      <c r="N123" s="27">
        <f t="shared" si="36"/>
        <v>418.27</v>
      </c>
      <c r="O123" s="27">
        <f t="shared" si="37"/>
        <v>0</v>
      </c>
      <c r="P123" s="27">
        <f t="shared" si="38"/>
        <v>89.5</v>
      </c>
      <c r="Q123" s="27">
        <f t="shared" si="39"/>
        <v>1108.169</v>
      </c>
      <c r="R123" s="24">
        <f t="shared" si="40"/>
        <v>0</v>
      </c>
      <c r="S123" s="24">
        <f t="shared" si="41"/>
        <v>259.63</v>
      </c>
      <c r="T123" s="24">
        <f t="shared" si="42"/>
        <v>9.74</v>
      </c>
      <c r="U123" s="27">
        <f t="shared" si="43"/>
        <v>104.57</v>
      </c>
      <c r="V123" s="27">
        <f t="shared" si="44"/>
        <v>0</v>
      </c>
      <c r="W123" s="27">
        <f t="shared" si="45"/>
        <v>89.5</v>
      </c>
      <c r="X123" s="24">
        <f t="shared" si="46"/>
        <v>463.44</v>
      </c>
      <c r="Y123" s="24">
        <f t="shared" si="47"/>
        <v>1571.609</v>
      </c>
      <c r="Z123" s="39"/>
      <c r="AA123" s="178" t="s">
        <v>24</v>
      </c>
      <c r="AD123" s="127"/>
    </row>
    <row r="124" s="9" customFormat="1" ht="20" customHeight="1" spans="1:30">
      <c r="A124" s="23">
        <f t="shared" si="32"/>
        <v>121</v>
      </c>
      <c r="B124" s="39" t="s">
        <v>97</v>
      </c>
      <c r="C124" s="25" t="s">
        <v>350</v>
      </c>
      <c r="D124" s="24" t="s">
        <v>351</v>
      </c>
      <c r="E124" s="24">
        <v>3245.4</v>
      </c>
      <c r="F124" s="24">
        <f>VLOOKUP(C124,'[1]9月'!$B:$Q,16,0)</f>
        <v>3245.4</v>
      </c>
      <c r="G124" s="24">
        <v>3245.4</v>
      </c>
      <c r="H124" s="27">
        <v>5228.42</v>
      </c>
      <c r="I124" s="27"/>
      <c r="J124" s="27">
        <v>1790</v>
      </c>
      <c r="K124" s="34">
        <f t="shared" si="33"/>
        <v>58.4172</v>
      </c>
      <c r="L124" s="35">
        <f t="shared" si="34"/>
        <v>519.264</v>
      </c>
      <c r="M124" s="24">
        <f t="shared" si="35"/>
        <v>22.7178</v>
      </c>
      <c r="N124" s="27">
        <f t="shared" si="36"/>
        <v>418.27</v>
      </c>
      <c r="O124" s="27">
        <f t="shared" si="37"/>
        <v>0</v>
      </c>
      <c r="P124" s="27">
        <f t="shared" si="38"/>
        <v>89.5</v>
      </c>
      <c r="Q124" s="27">
        <f t="shared" si="39"/>
        <v>1108.169</v>
      </c>
      <c r="R124" s="24">
        <f t="shared" si="40"/>
        <v>0</v>
      </c>
      <c r="S124" s="24">
        <f t="shared" si="41"/>
        <v>259.63</v>
      </c>
      <c r="T124" s="24">
        <f t="shared" si="42"/>
        <v>9.74</v>
      </c>
      <c r="U124" s="27">
        <f t="shared" si="43"/>
        <v>104.57</v>
      </c>
      <c r="V124" s="27">
        <f t="shared" si="44"/>
        <v>0</v>
      </c>
      <c r="W124" s="27">
        <f t="shared" si="45"/>
        <v>89.5</v>
      </c>
      <c r="X124" s="24">
        <f t="shared" si="46"/>
        <v>463.44</v>
      </c>
      <c r="Y124" s="24">
        <f t="shared" si="47"/>
        <v>1571.609</v>
      </c>
      <c r="Z124" s="39"/>
      <c r="AA124" s="178" t="s">
        <v>24</v>
      </c>
      <c r="AD124" s="127"/>
    </row>
    <row r="125" s="9" customFormat="1" ht="20" customHeight="1" spans="1:30">
      <c r="A125" s="23">
        <f t="shared" si="32"/>
        <v>122</v>
      </c>
      <c r="B125" s="39" t="s">
        <v>97</v>
      </c>
      <c r="C125" s="25" t="s">
        <v>352</v>
      </c>
      <c r="D125" s="24" t="s">
        <v>353</v>
      </c>
      <c r="E125" s="24">
        <v>3245.4</v>
      </c>
      <c r="F125" s="24">
        <f>VLOOKUP(C125,'[1]9月'!$B:$Q,16,0)</f>
        <v>3245.4</v>
      </c>
      <c r="G125" s="24">
        <v>3245.4</v>
      </c>
      <c r="H125" s="27">
        <v>5228.42</v>
      </c>
      <c r="I125" s="27"/>
      <c r="J125" s="27">
        <v>1790</v>
      </c>
      <c r="K125" s="34">
        <f t="shared" si="33"/>
        <v>58.4172</v>
      </c>
      <c r="L125" s="35">
        <f t="shared" si="34"/>
        <v>519.264</v>
      </c>
      <c r="M125" s="24">
        <f t="shared" si="35"/>
        <v>22.7178</v>
      </c>
      <c r="N125" s="27">
        <f t="shared" si="36"/>
        <v>418.27</v>
      </c>
      <c r="O125" s="27">
        <f t="shared" si="37"/>
        <v>0</v>
      </c>
      <c r="P125" s="27">
        <f t="shared" si="38"/>
        <v>89.5</v>
      </c>
      <c r="Q125" s="27">
        <f t="shared" si="39"/>
        <v>1108.169</v>
      </c>
      <c r="R125" s="24">
        <f t="shared" si="40"/>
        <v>0</v>
      </c>
      <c r="S125" s="24">
        <f t="shared" si="41"/>
        <v>259.63</v>
      </c>
      <c r="T125" s="24">
        <f t="shared" si="42"/>
        <v>9.74</v>
      </c>
      <c r="U125" s="27">
        <f t="shared" si="43"/>
        <v>104.57</v>
      </c>
      <c r="V125" s="27">
        <f t="shared" si="44"/>
        <v>0</v>
      </c>
      <c r="W125" s="27">
        <f t="shared" si="45"/>
        <v>89.5</v>
      </c>
      <c r="X125" s="24">
        <f t="shared" si="46"/>
        <v>463.44</v>
      </c>
      <c r="Y125" s="24">
        <f t="shared" si="47"/>
        <v>1571.609</v>
      </c>
      <c r="Z125" s="39"/>
      <c r="AA125" s="178" t="s">
        <v>24</v>
      </c>
      <c r="AD125" s="127"/>
    </row>
    <row r="126" s="9" customFormat="1" ht="20" customHeight="1" spans="1:30">
      <c r="A126" s="23">
        <f t="shared" si="32"/>
        <v>123</v>
      </c>
      <c r="B126" s="39" t="s">
        <v>97</v>
      </c>
      <c r="C126" s="25" t="s">
        <v>354</v>
      </c>
      <c r="D126" s="24" t="s">
        <v>355</v>
      </c>
      <c r="E126" s="24">
        <v>3245.4</v>
      </c>
      <c r="F126" s="24">
        <f>VLOOKUP(C126,'[1]9月'!$B:$Q,16,0)</f>
        <v>3245.4</v>
      </c>
      <c r="G126" s="24">
        <v>3245.4</v>
      </c>
      <c r="H126" s="27">
        <v>5228.42</v>
      </c>
      <c r="I126" s="27"/>
      <c r="J126" s="27">
        <v>1790</v>
      </c>
      <c r="K126" s="34">
        <f t="shared" si="33"/>
        <v>58.4172</v>
      </c>
      <c r="L126" s="35">
        <f t="shared" si="34"/>
        <v>519.264</v>
      </c>
      <c r="M126" s="24">
        <f t="shared" si="35"/>
        <v>22.7178</v>
      </c>
      <c r="N126" s="27">
        <f t="shared" si="36"/>
        <v>418.27</v>
      </c>
      <c r="O126" s="27">
        <f t="shared" si="37"/>
        <v>0</v>
      </c>
      <c r="P126" s="27">
        <f t="shared" si="38"/>
        <v>89.5</v>
      </c>
      <c r="Q126" s="27">
        <f t="shared" si="39"/>
        <v>1108.169</v>
      </c>
      <c r="R126" s="24">
        <f t="shared" si="40"/>
        <v>0</v>
      </c>
      <c r="S126" s="24">
        <f t="shared" si="41"/>
        <v>259.63</v>
      </c>
      <c r="T126" s="24">
        <f t="shared" si="42"/>
        <v>9.74</v>
      </c>
      <c r="U126" s="27">
        <f t="shared" si="43"/>
        <v>104.57</v>
      </c>
      <c r="V126" s="27">
        <f t="shared" si="44"/>
        <v>0</v>
      </c>
      <c r="W126" s="27">
        <f t="shared" si="45"/>
        <v>89.5</v>
      </c>
      <c r="X126" s="24">
        <f t="shared" si="46"/>
        <v>463.44</v>
      </c>
      <c r="Y126" s="24">
        <f t="shared" si="47"/>
        <v>1571.609</v>
      </c>
      <c r="Z126" s="39"/>
      <c r="AA126" s="178" t="s">
        <v>24</v>
      </c>
      <c r="AD126" s="127"/>
    </row>
    <row r="127" s="9" customFormat="1" ht="20" customHeight="1" spans="1:30">
      <c r="A127" s="23">
        <f t="shared" si="32"/>
        <v>124</v>
      </c>
      <c r="B127" s="39" t="s">
        <v>97</v>
      </c>
      <c r="C127" s="25" t="s">
        <v>356</v>
      </c>
      <c r="D127" s="24" t="s">
        <v>357</v>
      </c>
      <c r="E127" s="24">
        <v>3245.4</v>
      </c>
      <c r="F127" s="24">
        <f>VLOOKUP(C127,'[1]9月'!$B:$Q,16,0)</f>
        <v>3245.4</v>
      </c>
      <c r="G127" s="24">
        <v>3245.4</v>
      </c>
      <c r="H127" s="27">
        <v>5228.42</v>
      </c>
      <c r="I127" s="27"/>
      <c r="J127" s="27">
        <v>1790</v>
      </c>
      <c r="K127" s="34">
        <f t="shared" si="33"/>
        <v>58.4172</v>
      </c>
      <c r="L127" s="35">
        <f t="shared" si="34"/>
        <v>519.264</v>
      </c>
      <c r="M127" s="24">
        <f t="shared" si="35"/>
        <v>22.7178</v>
      </c>
      <c r="N127" s="27">
        <f t="shared" si="36"/>
        <v>418.27</v>
      </c>
      <c r="O127" s="27">
        <f t="shared" si="37"/>
        <v>0</v>
      </c>
      <c r="P127" s="27">
        <f t="shared" si="38"/>
        <v>89.5</v>
      </c>
      <c r="Q127" s="27">
        <f t="shared" si="39"/>
        <v>1108.169</v>
      </c>
      <c r="R127" s="24">
        <f t="shared" si="40"/>
        <v>0</v>
      </c>
      <c r="S127" s="24">
        <f t="shared" si="41"/>
        <v>259.63</v>
      </c>
      <c r="T127" s="24">
        <f t="shared" si="42"/>
        <v>9.74</v>
      </c>
      <c r="U127" s="27">
        <f t="shared" si="43"/>
        <v>104.57</v>
      </c>
      <c r="V127" s="27">
        <f t="shared" si="44"/>
        <v>0</v>
      </c>
      <c r="W127" s="27">
        <f t="shared" si="45"/>
        <v>89.5</v>
      </c>
      <c r="X127" s="24">
        <f t="shared" si="46"/>
        <v>463.44</v>
      </c>
      <c r="Y127" s="24">
        <f t="shared" si="47"/>
        <v>1571.609</v>
      </c>
      <c r="Z127" s="39"/>
      <c r="AA127" s="178" t="s">
        <v>24</v>
      </c>
      <c r="AD127" s="127"/>
    </row>
    <row r="128" s="9" customFormat="1" ht="20" customHeight="1" spans="1:30">
      <c r="A128" s="23">
        <f t="shared" si="32"/>
        <v>125</v>
      </c>
      <c r="B128" s="39" t="s">
        <v>97</v>
      </c>
      <c r="C128" s="25" t="s">
        <v>358</v>
      </c>
      <c r="D128" s="24" t="s">
        <v>359</v>
      </c>
      <c r="E128" s="24">
        <v>3245.4</v>
      </c>
      <c r="F128" s="24">
        <f>VLOOKUP(C128,'[1]9月'!$B:$Q,16,0)</f>
        <v>3245.4</v>
      </c>
      <c r="G128" s="24">
        <v>3245.4</v>
      </c>
      <c r="H128" s="27">
        <v>5228.42</v>
      </c>
      <c r="I128" s="27"/>
      <c r="J128" s="27">
        <v>1790</v>
      </c>
      <c r="K128" s="34">
        <f t="shared" si="33"/>
        <v>58.4172</v>
      </c>
      <c r="L128" s="35">
        <f t="shared" si="34"/>
        <v>519.264</v>
      </c>
      <c r="M128" s="24">
        <f t="shared" si="35"/>
        <v>22.7178</v>
      </c>
      <c r="N128" s="27">
        <f t="shared" si="36"/>
        <v>418.27</v>
      </c>
      <c r="O128" s="27">
        <f t="shared" si="37"/>
        <v>0</v>
      </c>
      <c r="P128" s="27">
        <f t="shared" si="38"/>
        <v>89.5</v>
      </c>
      <c r="Q128" s="27">
        <f t="shared" si="39"/>
        <v>1108.169</v>
      </c>
      <c r="R128" s="24">
        <f t="shared" si="40"/>
        <v>0</v>
      </c>
      <c r="S128" s="24">
        <f t="shared" si="41"/>
        <v>259.63</v>
      </c>
      <c r="T128" s="24">
        <f t="shared" si="42"/>
        <v>9.74</v>
      </c>
      <c r="U128" s="27">
        <f t="shared" si="43"/>
        <v>104.57</v>
      </c>
      <c r="V128" s="27">
        <f t="shared" si="44"/>
        <v>0</v>
      </c>
      <c r="W128" s="27">
        <f t="shared" si="45"/>
        <v>89.5</v>
      </c>
      <c r="X128" s="24">
        <f t="shared" si="46"/>
        <v>463.44</v>
      </c>
      <c r="Y128" s="24">
        <f t="shared" si="47"/>
        <v>1571.609</v>
      </c>
      <c r="Z128" s="39"/>
      <c r="AA128" s="178" t="s">
        <v>24</v>
      </c>
      <c r="AD128" s="127"/>
    </row>
    <row r="129" s="9" customFormat="1" ht="20" customHeight="1" spans="1:30">
      <c r="A129" s="23">
        <f t="shared" si="32"/>
        <v>126</v>
      </c>
      <c r="B129" s="39" t="s">
        <v>97</v>
      </c>
      <c r="C129" s="25" t="s">
        <v>360</v>
      </c>
      <c r="D129" s="24" t="s">
        <v>361</v>
      </c>
      <c r="E129" s="24">
        <v>3245.4</v>
      </c>
      <c r="F129" s="24">
        <f>VLOOKUP(C129,'[1]9月'!$B:$Q,16,0)</f>
        <v>3245.4</v>
      </c>
      <c r="G129" s="24">
        <v>3245.4</v>
      </c>
      <c r="H129" s="27">
        <v>5228.42</v>
      </c>
      <c r="I129" s="27"/>
      <c r="J129" s="27">
        <v>1790</v>
      </c>
      <c r="K129" s="34">
        <f t="shared" si="33"/>
        <v>58.4172</v>
      </c>
      <c r="L129" s="35">
        <f t="shared" si="34"/>
        <v>519.264</v>
      </c>
      <c r="M129" s="24">
        <f t="shared" si="35"/>
        <v>22.7178</v>
      </c>
      <c r="N129" s="27">
        <f t="shared" si="36"/>
        <v>418.27</v>
      </c>
      <c r="O129" s="27">
        <f t="shared" si="37"/>
        <v>0</v>
      </c>
      <c r="P129" s="27">
        <f t="shared" si="38"/>
        <v>89.5</v>
      </c>
      <c r="Q129" s="27">
        <f t="shared" si="39"/>
        <v>1108.169</v>
      </c>
      <c r="R129" s="24">
        <f t="shared" si="40"/>
        <v>0</v>
      </c>
      <c r="S129" s="24">
        <f t="shared" si="41"/>
        <v>259.63</v>
      </c>
      <c r="T129" s="24">
        <f t="shared" si="42"/>
        <v>9.74</v>
      </c>
      <c r="U129" s="27">
        <f t="shared" si="43"/>
        <v>104.57</v>
      </c>
      <c r="V129" s="27">
        <f t="shared" si="44"/>
        <v>0</v>
      </c>
      <c r="W129" s="27">
        <f t="shared" si="45"/>
        <v>89.5</v>
      </c>
      <c r="X129" s="24">
        <f t="shared" si="46"/>
        <v>463.44</v>
      </c>
      <c r="Y129" s="24">
        <f t="shared" si="47"/>
        <v>1571.609</v>
      </c>
      <c r="Z129" s="39"/>
      <c r="AA129" s="178" t="s">
        <v>24</v>
      </c>
      <c r="AD129" s="127"/>
    </row>
    <row r="130" s="9" customFormat="1" ht="20" customHeight="1" spans="1:30">
      <c r="A130" s="23">
        <f t="shared" si="32"/>
        <v>127</v>
      </c>
      <c r="B130" s="39" t="s">
        <v>97</v>
      </c>
      <c r="C130" s="25" t="s">
        <v>362</v>
      </c>
      <c r="D130" s="24" t="s">
        <v>363</v>
      </c>
      <c r="E130" s="24">
        <v>3245.4</v>
      </c>
      <c r="F130" s="24">
        <f>VLOOKUP(C130,'[1]9月'!$B:$Q,16,0)</f>
        <v>3245.4</v>
      </c>
      <c r="G130" s="24">
        <v>3245.4</v>
      </c>
      <c r="H130" s="27">
        <v>5228.42</v>
      </c>
      <c r="I130" s="27"/>
      <c r="J130" s="27">
        <v>1790</v>
      </c>
      <c r="K130" s="34">
        <f t="shared" si="33"/>
        <v>58.4172</v>
      </c>
      <c r="L130" s="35">
        <f t="shared" si="34"/>
        <v>519.264</v>
      </c>
      <c r="M130" s="24">
        <f t="shared" si="35"/>
        <v>22.7178</v>
      </c>
      <c r="N130" s="27">
        <f t="shared" si="36"/>
        <v>418.27</v>
      </c>
      <c r="O130" s="27">
        <f t="shared" si="37"/>
        <v>0</v>
      </c>
      <c r="P130" s="27">
        <f t="shared" si="38"/>
        <v>89.5</v>
      </c>
      <c r="Q130" s="27">
        <f t="shared" si="39"/>
        <v>1108.169</v>
      </c>
      <c r="R130" s="24">
        <f t="shared" si="40"/>
        <v>0</v>
      </c>
      <c r="S130" s="24">
        <f t="shared" si="41"/>
        <v>259.63</v>
      </c>
      <c r="T130" s="24">
        <f t="shared" si="42"/>
        <v>9.74</v>
      </c>
      <c r="U130" s="27">
        <f t="shared" si="43"/>
        <v>104.57</v>
      </c>
      <c r="V130" s="27">
        <f t="shared" si="44"/>
        <v>0</v>
      </c>
      <c r="W130" s="27">
        <f t="shared" si="45"/>
        <v>89.5</v>
      </c>
      <c r="X130" s="24">
        <f t="shared" si="46"/>
        <v>463.44</v>
      </c>
      <c r="Y130" s="24">
        <f t="shared" si="47"/>
        <v>1571.609</v>
      </c>
      <c r="Z130" s="39"/>
      <c r="AA130" s="178" t="s">
        <v>24</v>
      </c>
      <c r="AD130" s="127"/>
    </row>
    <row r="131" s="9" customFormat="1" ht="20" customHeight="1" spans="1:30">
      <c r="A131" s="23">
        <f t="shared" si="32"/>
        <v>128</v>
      </c>
      <c r="B131" s="39" t="s">
        <v>97</v>
      </c>
      <c r="C131" s="25" t="s">
        <v>364</v>
      </c>
      <c r="D131" s="24" t="s">
        <v>365</v>
      </c>
      <c r="E131" s="24">
        <v>3245.4</v>
      </c>
      <c r="F131" s="24">
        <f>VLOOKUP(C131,'[1]9月'!$B:$Q,16,0)</f>
        <v>3245.4</v>
      </c>
      <c r="G131" s="24">
        <v>3245.4</v>
      </c>
      <c r="H131" s="27">
        <v>5228.42</v>
      </c>
      <c r="I131" s="27"/>
      <c r="J131" s="27">
        <v>1790</v>
      </c>
      <c r="K131" s="34">
        <f t="shared" si="33"/>
        <v>58.4172</v>
      </c>
      <c r="L131" s="35">
        <f t="shared" si="34"/>
        <v>519.264</v>
      </c>
      <c r="M131" s="24">
        <f t="shared" si="35"/>
        <v>22.7178</v>
      </c>
      <c r="N131" s="27">
        <f t="shared" si="36"/>
        <v>418.27</v>
      </c>
      <c r="O131" s="27">
        <f t="shared" si="37"/>
        <v>0</v>
      </c>
      <c r="P131" s="27">
        <f t="shared" si="38"/>
        <v>89.5</v>
      </c>
      <c r="Q131" s="27">
        <f t="shared" si="39"/>
        <v>1108.169</v>
      </c>
      <c r="R131" s="24">
        <f t="shared" si="40"/>
        <v>0</v>
      </c>
      <c r="S131" s="24">
        <f t="shared" si="41"/>
        <v>259.63</v>
      </c>
      <c r="T131" s="24">
        <f t="shared" si="42"/>
        <v>9.74</v>
      </c>
      <c r="U131" s="27">
        <f t="shared" si="43"/>
        <v>104.57</v>
      </c>
      <c r="V131" s="27">
        <f t="shared" si="44"/>
        <v>0</v>
      </c>
      <c r="W131" s="27">
        <f t="shared" si="45"/>
        <v>89.5</v>
      </c>
      <c r="X131" s="24">
        <f t="shared" si="46"/>
        <v>463.44</v>
      </c>
      <c r="Y131" s="24">
        <f t="shared" si="47"/>
        <v>1571.609</v>
      </c>
      <c r="Z131" s="39"/>
      <c r="AA131" s="178" t="s">
        <v>24</v>
      </c>
      <c r="AD131" s="127"/>
    </row>
    <row r="132" s="9" customFormat="1" ht="20" customHeight="1" spans="1:30">
      <c r="A132" s="23">
        <f t="shared" si="32"/>
        <v>129</v>
      </c>
      <c r="B132" s="39" t="s">
        <v>97</v>
      </c>
      <c r="C132" s="25" t="s">
        <v>366</v>
      </c>
      <c r="D132" s="24" t="s">
        <v>367</v>
      </c>
      <c r="E132" s="24">
        <v>3245.4</v>
      </c>
      <c r="F132" s="24">
        <f>VLOOKUP(C132,'[1]9月'!$B:$Q,16,0)</f>
        <v>3245.4</v>
      </c>
      <c r="G132" s="24">
        <v>3245.4</v>
      </c>
      <c r="H132" s="27">
        <v>5228.42</v>
      </c>
      <c r="I132" s="27"/>
      <c r="J132" s="27">
        <v>1790</v>
      </c>
      <c r="K132" s="34">
        <f t="shared" si="33"/>
        <v>58.4172</v>
      </c>
      <c r="L132" s="35">
        <f t="shared" si="34"/>
        <v>519.264</v>
      </c>
      <c r="M132" s="24">
        <f t="shared" si="35"/>
        <v>22.7178</v>
      </c>
      <c r="N132" s="27">
        <f t="shared" si="36"/>
        <v>418.27</v>
      </c>
      <c r="O132" s="27">
        <f t="shared" si="37"/>
        <v>0</v>
      </c>
      <c r="P132" s="27">
        <f t="shared" si="38"/>
        <v>89.5</v>
      </c>
      <c r="Q132" s="27">
        <f t="shared" si="39"/>
        <v>1108.169</v>
      </c>
      <c r="R132" s="24">
        <f t="shared" si="40"/>
        <v>0</v>
      </c>
      <c r="S132" s="24">
        <f t="shared" si="41"/>
        <v>259.63</v>
      </c>
      <c r="T132" s="24">
        <f t="shared" si="42"/>
        <v>9.74</v>
      </c>
      <c r="U132" s="27">
        <f t="shared" si="43"/>
        <v>104.57</v>
      </c>
      <c r="V132" s="27">
        <f t="shared" si="44"/>
        <v>0</v>
      </c>
      <c r="W132" s="27">
        <f t="shared" si="45"/>
        <v>89.5</v>
      </c>
      <c r="X132" s="24">
        <f t="shared" si="46"/>
        <v>463.44</v>
      </c>
      <c r="Y132" s="24">
        <f t="shared" si="47"/>
        <v>1571.609</v>
      </c>
      <c r="Z132" s="39"/>
      <c r="AA132" s="178" t="s">
        <v>24</v>
      </c>
      <c r="AD132" s="127"/>
    </row>
    <row r="133" s="9" customFormat="1" ht="20" customHeight="1" spans="1:30">
      <c r="A133" s="23">
        <f t="shared" si="32"/>
        <v>130</v>
      </c>
      <c r="B133" s="39" t="s">
        <v>97</v>
      </c>
      <c r="C133" s="25" t="s">
        <v>368</v>
      </c>
      <c r="D133" s="275" t="s">
        <v>369</v>
      </c>
      <c r="E133" s="24">
        <v>3245.4</v>
      </c>
      <c r="F133" s="24">
        <f>VLOOKUP(C133,'[1]9月'!$B:$Q,16,0)</f>
        <v>3245.4</v>
      </c>
      <c r="G133" s="24">
        <v>3245.4</v>
      </c>
      <c r="H133" s="27">
        <v>5228.42</v>
      </c>
      <c r="I133" s="27"/>
      <c r="J133" s="27">
        <v>1790</v>
      </c>
      <c r="K133" s="34">
        <f t="shared" si="33"/>
        <v>58.4172</v>
      </c>
      <c r="L133" s="35">
        <f t="shared" si="34"/>
        <v>519.264</v>
      </c>
      <c r="M133" s="24">
        <f t="shared" si="35"/>
        <v>22.7178</v>
      </c>
      <c r="N133" s="27">
        <f t="shared" si="36"/>
        <v>418.27</v>
      </c>
      <c r="O133" s="27">
        <f t="shared" si="37"/>
        <v>0</v>
      </c>
      <c r="P133" s="27">
        <f t="shared" si="38"/>
        <v>89.5</v>
      </c>
      <c r="Q133" s="27">
        <f t="shared" si="39"/>
        <v>1108.169</v>
      </c>
      <c r="R133" s="24">
        <f t="shared" si="40"/>
        <v>0</v>
      </c>
      <c r="S133" s="24">
        <f t="shared" si="41"/>
        <v>259.63</v>
      </c>
      <c r="T133" s="24">
        <f t="shared" si="42"/>
        <v>9.74</v>
      </c>
      <c r="U133" s="27">
        <f t="shared" si="43"/>
        <v>104.57</v>
      </c>
      <c r="V133" s="27">
        <f t="shared" si="44"/>
        <v>0</v>
      </c>
      <c r="W133" s="27">
        <f t="shared" si="45"/>
        <v>89.5</v>
      </c>
      <c r="X133" s="24">
        <f t="shared" si="46"/>
        <v>463.44</v>
      </c>
      <c r="Y133" s="24">
        <f t="shared" si="47"/>
        <v>1571.609</v>
      </c>
      <c r="Z133" s="39"/>
      <c r="AA133" s="178" t="s">
        <v>24</v>
      </c>
      <c r="AD133" s="127"/>
    </row>
    <row r="134" s="9" customFormat="1" ht="20" customHeight="1" spans="1:30">
      <c r="A134" s="23">
        <f t="shared" si="32"/>
        <v>131</v>
      </c>
      <c r="B134" s="39" t="s">
        <v>97</v>
      </c>
      <c r="C134" s="25" t="s">
        <v>370</v>
      </c>
      <c r="D134" s="24" t="s">
        <v>371</v>
      </c>
      <c r="E134" s="24">
        <v>3245.4</v>
      </c>
      <c r="F134" s="24">
        <f>VLOOKUP(C134,'[1]9月'!$B:$Q,16,0)</f>
        <v>3245.4</v>
      </c>
      <c r="G134" s="24">
        <v>3245.4</v>
      </c>
      <c r="H134" s="27">
        <v>5228.42</v>
      </c>
      <c r="I134" s="27"/>
      <c r="J134" s="27">
        <v>2544</v>
      </c>
      <c r="K134" s="34">
        <f t="shared" si="33"/>
        <v>58.4172</v>
      </c>
      <c r="L134" s="35">
        <f t="shared" si="34"/>
        <v>519.264</v>
      </c>
      <c r="M134" s="24">
        <f t="shared" si="35"/>
        <v>22.7178</v>
      </c>
      <c r="N134" s="27">
        <f t="shared" si="36"/>
        <v>418.27</v>
      </c>
      <c r="O134" s="27">
        <f t="shared" si="37"/>
        <v>0</v>
      </c>
      <c r="P134" s="27">
        <f t="shared" si="38"/>
        <v>127.2</v>
      </c>
      <c r="Q134" s="27">
        <f t="shared" si="39"/>
        <v>1145.869</v>
      </c>
      <c r="R134" s="24">
        <f t="shared" si="40"/>
        <v>0</v>
      </c>
      <c r="S134" s="24">
        <f t="shared" si="41"/>
        <v>259.63</v>
      </c>
      <c r="T134" s="24">
        <f t="shared" si="42"/>
        <v>9.74</v>
      </c>
      <c r="U134" s="27">
        <f t="shared" si="43"/>
        <v>104.57</v>
      </c>
      <c r="V134" s="27">
        <f t="shared" si="44"/>
        <v>0</v>
      </c>
      <c r="W134" s="27">
        <f t="shared" si="45"/>
        <v>127.2</v>
      </c>
      <c r="X134" s="24">
        <f t="shared" si="46"/>
        <v>501.14</v>
      </c>
      <c r="Y134" s="24">
        <f t="shared" si="47"/>
        <v>1647.009</v>
      </c>
      <c r="Z134" s="39"/>
      <c r="AA134" s="178" t="s">
        <v>24</v>
      </c>
      <c r="AD134" s="127"/>
    </row>
    <row r="135" s="9" customFormat="1" ht="20" customHeight="1" spans="1:30">
      <c r="A135" s="23">
        <f t="shared" si="32"/>
        <v>132</v>
      </c>
      <c r="B135" s="39" t="s">
        <v>97</v>
      </c>
      <c r="C135" s="25" t="s">
        <v>372</v>
      </c>
      <c r="D135" s="24" t="s">
        <v>373</v>
      </c>
      <c r="E135" s="24">
        <v>3245.4</v>
      </c>
      <c r="F135" s="24">
        <f>VLOOKUP(C135,'[1]9月'!$B:$Q,16,0)</f>
        <v>3245.4</v>
      </c>
      <c r="G135" s="24">
        <v>3245.4</v>
      </c>
      <c r="H135" s="27">
        <v>5228.42</v>
      </c>
      <c r="I135" s="27"/>
      <c r="J135" s="27">
        <v>1790</v>
      </c>
      <c r="K135" s="34">
        <f t="shared" si="33"/>
        <v>58.4172</v>
      </c>
      <c r="L135" s="35">
        <f t="shared" si="34"/>
        <v>519.264</v>
      </c>
      <c r="M135" s="24">
        <f t="shared" si="35"/>
        <v>22.7178</v>
      </c>
      <c r="N135" s="27">
        <f t="shared" si="36"/>
        <v>418.27</v>
      </c>
      <c r="O135" s="27">
        <f t="shared" si="37"/>
        <v>0</v>
      </c>
      <c r="P135" s="27">
        <f t="shared" si="38"/>
        <v>89.5</v>
      </c>
      <c r="Q135" s="27">
        <f t="shared" si="39"/>
        <v>1108.169</v>
      </c>
      <c r="R135" s="24">
        <f t="shared" si="40"/>
        <v>0</v>
      </c>
      <c r="S135" s="24">
        <f t="shared" si="41"/>
        <v>259.63</v>
      </c>
      <c r="T135" s="24">
        <f t="shared" si="42"/>
        <v>9.74</v>
      </c>
      <c r="U135" s="27">
        <f t="shared" si="43"/>
        <v>104.57</v>
      </c>
      <c r="V135" s="27">
        <f t="shared" si="44"/>
        <v>0</v>
      </c>
      <c r="W135" s="27">
        <f t="shared" si="45"/>
        <v>89.5</v>
      </c>
      <c r="X135" s="24">
        <f t="shared" si="46"/>
        <v>463.44</v>
      </c>
      <c r="Y135" s="24">
        <f t="shared" si="47"/>
        <v>1571.609</v>
      </c>
      <c r="Z135" s="39"/>
      <c r="AA135" s="178" t="s">
        <v>24</v>
      </c>
      <c r="AD135" s="127"/>
    </row>
    <row r="136" s="9" customFormat="1" ht="20" customHeight="1" spans="1:30">
      <c r="A136" s="23">
        <f t="shared" si="32"/>
        <v>133</v>
      </c>
      <c r="B136" s="39" t="s">
        <v>97</v>
      </c>
      <c r="C136" s="25" t="s">
        <v>374</v>
      </c>
      <c r="D136" s="24" t="s">
        <v>375</v>
      </c>
      <c r="E136" s="24">
        <v>3245.4</v>
      </c>
      <c r="F136" s="24">
        <f>VLOOKUP(C136,'[1]9月'!$B:$Q,16,0)</f>
        <v>3245.4</v>
      </c>
      <c r="G136" s="24">
        <v>3245.4</v>
      </c>
      <c r="H136" s="27">
        <v>5228.42</v>
      </c>
      <c r="I136" s="27"/>
      <c r="J136" s="27">
        <v>1790</v>
      </c>
      <c r="K136" s="34">
        <f t="shared" si="33"/>
        <v>58.4172</v>
      </c>
      <c r="L136" s="35">
        <f t="shared" si="34"/>
        <v>519.264</v>
      </c>
      <c r="M136" s="24">
        <f t="shared" si="35"/>
        <v>22.7178</v>
      </c>
      <c r="N136" s="27">
        <f t="shared" si="36"/>
        <v>418.27</v>
      </c>
      <c r="O136" s="27">
        <f t="shared" si="37"/>
        <v>0</v>
      </c>
      <c r="P136" s="27">
        <f t="shared" si="38"/>
        <v>89.5</v>
      </c>
      <c r="Q136" s="27">
        <f t="shared" si="39"/>
        <v>1108.169</v>
      </c>
      <c r="R136" s="24">
        <f t="shared" si="40"/>
        <v>0</v>
      </c>
      <c r="S136" s="24">
        <f t="shared" si="41"/>
        <v>259.63</v>
      </c>
      <c r="T136" s="24">
        <f t="shared" si="42"/>
        <v>9.74</v>
      </c>
      <c r="U136" s="27">
        <f t="shared" si="43"/>
        <v>104.57</v>
      </c>
      <c r="V136" s="27">
        <f t="shared" si="44"/>
        <v>0</v>
      </c>
      <c r="W136" s="27">
        <f t="shared" si="45"/>
        <v>89.5</v>
      </c>
      <c r="X136" s="24">
        <f t="shared" si="46"/>
        <v>463.44</v>
      </c>
      <c r="Y136" s="24">
        <f t="shared" si="47"/>
        <v>1571.609</v>
      </c>
      <c r="Z136" s="39"/>
      <c r="AA136" s="178" t="s">
        <v>24</v>
      </c>
      <c r="AD136" s="127"/>
    </row>
    <row r="137" s="9" customFormat="1" ht="20" customHeight="1" spans="1:30">
      <c r="A137" s="23">
        <f t="shared" si="32"/>
        <v>134</v>
      </c>
      <c r="B137" s="39" t="s">
        <v>97</v>
      </c>
      <c r="C137" s="25" t="s">
        <v>376</v>
      </c>
      <c r="D137" s="24" t="s">
        <v>377</v>
      </c>
      <c r="E137" s="24">
        <v>3245.4</v>
      </c>
      <c r="F137" s="24">
        <f>VLOOKUP(C137,'[1]9月'!$B:$Q,16,0)</f>
        <v>3245.4</v>
      </c>
      <c r="G137" s="24">
        <v>3245.4</v>
      </c>
      <c r="H137" s="27">
        <v>5228.42</v>
      </c>
      <c r="I137" s="27"/>
      <c r="J137" s="27">
        <v>2544</v>
      </c>
      <c r="K137" s="34">
        <f t="shared" si="33"/>
        <v>58.4172</v>
      </c>
      <c r="L137" s="35">
        <f t="shared" si="34"/>
        <v>519.264</v>
      </c>
      <c r="M137" s="24">
        <f t="shared" si="35"/>
        <v>22.7178</v>
      </c>
      <c r="N137" s="27">
        <f t="shared" si="36"/>
        <v>418.27</v>
      </c>
      <c r="O137" s="27">
        <f t="shared" si="37"/>
        <v>0</v>
      </c>
      <c r="P137" s="27">
        <f t="shared" si="38"/>
        <v>127.2</v>
      </c>
      <c r="Q137" s="27">
        <f t="shared" si="39"/>
        <v>1145.869</v>
      </c>
      <c r="R137" s="24">
        <f t="shared" si="40"/>
        <v>0</v>
      </c>
      <c r="S137" s="24">
        <f t="shared" si="41"/>
        <v>259.63</v>
      </c>
      <c r="T137" s="24">
        <f t="shared" si="42"/>
        <v>9.74</v>
      </c>
      <c r="U137" s="27">
        <f t="shared" si="43"/>
        <v>104.57</v>
      </c>
      <c r="V137" s="27">
        <f t="shared" si="44"/>
        <v>0</v>
      </c>
      <c r="W137" s="27">
        <f t="shared" si="45"/>
        <v>127.2</v>
      </c>
      <c r="X137" s="24">
        <f t="shared" si="46"/>
        <v>501.14</v>
      </c>
      <c r="Y137" s="24">
        <f t="shared" si="47"/>
        <v>1647.009</v>
      </c>
      <c r="Z137" s="39"/>
      <c r="AA137" s="178" t="s">
        <v>24</v>
      </c>
      <c r="AD137" s="127"/>
    </row>
    <row r="138" s="9" customFormat="1" ht="20" customHeight="1" spans="1:30">
      <c r="A138" s="23">
        <f t="shared" si="32"/>
        <v>135</v>
      </c>
      <c r="B138" s="39" t="s">
        <v>97</v>
      </c>
      <c r="C138" s="25" t="s">
        <v>378</v>
      </c>
      <c r="D138" s="24" t="s">
        <v>379</v>
      </c>
      <c r="E138" s="24">
        <v>3245.4</v>
      </c>
      <c r="F138" s="24">
        <f>VLOOKUP(C138,'[1]9月'!$B:$Q,16,0)</f>
        <v>3245.4</v>
      </c>
      <c r="G138" s="24">
        <v>3245.4</v>
      </c>
      <c r="H138" s="27">
        <v>5228.42</v>
      </c>
      <c r="I138" s="27"/>
      <c r="J138" s="27">
        <v>2544</v>
      </c>
      <c r="K138" s="34">
        <f t="shared" si="33"/>
        <v>58.4172</v>
      </c>
      <c r="L138" s="35">
        <f t="shared" si="34"/>
        <v>519.264</v>
      </c>
      <c r="M138" s="24">
        <f t="shared" si="35"/>
        <v>22.7178</v>
      </c>
      <c r="N138" s="27">
        <f t="shared" si="36"/>
        <v>418.27</v>
      </c>
      <c r="O138" s="27">
        <f t="shared" si="37"/>
        <v>0</v>
      </c>
      <c r="P138" s="27">
        <f t="shared" si="38"/>
        <v>127.2</v>
      </c>
      <c r="Q138" s="27">
        <f t="shared" si="39"/>
        <v>1145.869</v>
      </c>
      <c r="R138" s="24">
        <f t="shared" si="40"/>
        <v>0</v>
      </c>
      <c r="S138" s="24">
        <f t="shared" si="41"/>
        <v>259.63</v>
      </c>
      <c r="T138" s="24">
        <f t="shared" si="42"/>
        <v>9.74</v>
      </c>
      <c r="U138" s="27">
        <f t="shared" si="43"/>
        <v>104.57</v>
      </c>
      <c r="V138" s="27">
        <f t="shared" si="44"/>
        <v>0</v>
      </c>
      <c r="W138" s="27">
        <f t="shared" si="45"/>
        <v>127.2</v>
      </c>
      <c r="X138" s="24">
        <f t="shared" si="46"/>
        <v>501.14</v>
      </c>
      <c r="Y138" s="24">
        <f t="shared" si="47"/>
        <v>1647.009</v>
      </c>
      <c r="Z138" s="39"/>
      <c r="AA138" s="178" t="s">
        <v>24</v>
      </c>
      <c r="AD138" s="127"/>
    </row>
    <row r="139" s="9" customFormat="1" ht="20" customHeight="1" spans="1:30">
      <c r="A139" s="23">
        <f t="shared" si="32"/>
        <v>136</v>
      </c>
      <c r="B139" s="39" t="s">
        <v>97</v>
      </c>
      <c r="C139" s="25" t="s">
        <v>380</v>
      </c>
      <c r="D139" s="24" t="s">
        <v>381</v>
      </c>
      <c r="E139" s="24">
        <v>3245.4</v>
      </c>
      <c r="F139" s="24">
        <f>VLOOKUP(C139,'[1]9月'!$B:$Q,16,0)</f>
        <v>3245.4</v>
      </c>
      <c r="G139" s="24">
        <v>3245.4</v>
      </c>
      <c r="H139" s="27">
        <v>5228.42</v>
      </c>
      <c r="I139" s="27"/>
      <c r="J139" s="27">
        <v>2544</v>
      </c>
      <c r="K139" s="34">
        <f t="shared" si="33"/>
        <v>58.4172</v>
      </c>
      <c r="L139" s="35">
        <f t="shared" si="34"/>
        <v>519.264</v>
      </c>
      <c r="M139" s="24">
        <f t="shared" si="35"/>
        <v>22.7178</v>
      </c>
      <c r="N139" s="27">
        <f t="shared" si="36"/>
        <v>418.27</v>
      </c>
      <c r="O139" s="27">
        <f t="shared" si="37"/>
        <v>0</v>
      </c>
      <c r="P139" s="27">
        <f t="shared" si="38"/>
        <v>127.2</v>
      </c>
      <c r="Q139" s="27">
        <f t="shared" si="39"/>
        <v>1145.869</v>
      </c>
      <c r="R139" s="24">
        <f t="shared" si="40"/>
        <v>0</v>
      </c>
      <c r="S139" s="24">
        <f t="shared" si="41"/>
        <v>259.63</v>
      </c>
      <c r="T139" s="24">
        <f t="shared" si="42"/>
        <v>9.74</v>
      </c>
      <c r="U139" s="27">
        <f t="shared" si="43"/>
        <v>104.57</v>
      </c>
      <c r="V139" s="27">
        <f t="shared" si="44"/>
        <v>0</v>
      </c>
      <c r="W139" s="27">
        <f t="shared" si="45"/>
        <v>127.2</v>
      </c>
      <c r="X139" s="24">
        <f t="shared" si="46"/>
        <v>501.14</v>
      </c>
      <c r="Y139" s="24">
        <f t="shared" si="47"/>
        <v>1647.009</v>
      </c>
      <c r="Z139" s="39"/>
      <c r="AA139" s="178" t="s">
        <v>24</v>
      </c>
      <c r="AD139" s="127"/>
    </row>
    <row r="140" s="9" customFormat="1" ht="20" customHeight="1" spans="1:30">
      <c r="A140" s="23">
        <f t="shared" si="32"/>
        <v>137</v>
      </c>
      <c r="B140" s="39" t="s">
        <v>97</v>
      </c>
      <c r="C140" s="25" t="s">
        <v>382</v>
      </c>
      <c r="D140" s="24" t="s">
        <v>383</v>
      </c>
      <c r="E140" s="24">
        <v>3245.4</v>
      </c>
      <c r="F140" s="24">
        <f>VLOOKUP(C140,'[1]9月'!$B:$Q,16,0)</f>
        <v>3245.4</v>
      </c>
      <c r="G140" s="24">
        <v>3245.4</v>
      </c>
      <c r="H140" s="27">
        <v>5228.42</v>
      </c>
      <c r="I140" s="27"/>
      <c r="J140" s="27">
        <v>2544</v>
      </c>
      <c r="K140" s="34">
        <f t="shared" si="33"/>
        <v>58.4172</v>
      </c>
      <c r="L140" s="35">
        <f t="shared" si="34"/>
        <v>519.264</v>
      </c>
      <c r="M140" s="24">
        <f t="shared" si="35"/>
        <v>22.7178</v>
      </c>
      <c r="N140" s="27">
        <f t="shared" si="36"/>
        <v>418.27</v>
      </c>
      <c r="O140" s="27">
        <f t="shared" si="37"/>
        <v>0</v>
      </c>
      <c r="P140" s="27">
        <f t="shared" si="38"/>
        <v>127.2</v>
      </c>
      <c r="Q140" s="27">
        <f t="shared" si="39"/>
        <v>1145.869</v>
      </c>
      <c r="R140" s="24">
        <f t="shared" si="40"/>
        <v>0</v>
      </c>
      <c r="S140" s="24">
        <f t="shared" si="41"/>
        <v>259.63</v>
      </c>
      <c r="T140" s="24">
        <f t="shared" si="42"/>
        <v>9.74</v>
      </c>
      <c r="U140" s="27">
        <f t="shared" si="43"/>
        <v>104.57</v>
      </c>
      <c r="V140" s="27">
        <f t="shared" si="44"/>
        <v>0</v>
      </c>
      <c r="W140" s="27">
        <f t="shared" si="45"/>
        <v>127.2</v>
      </c>
      <c r="X140" s="24">
        <f t="shared" si="46"/>
        <v>501.14</v>
      </c>
      <c r="Y140" s="24">
        <f t="shared" si="47"/>
        <v>1647.009</v>
      </c>
      <c r="Z140" s="39"/>
      <c r="AA140" s="178" t="s">
        <v>24</v>
      </c>
      <c r="AD140" s="127"/>
    </row>
    <row r="141" s="9" customFormat="1" ht="20" customHeight="1" spans="1:30">
      <c r="A141" s="23">
        <f t="shared" si="32"/>
        <v>138</v>
      </c>
      <c r="B141" s="39" t="s">
        <v>97</v>
      </c>
      <c r="C141" s="25" t="s">
        <v>384</v>
      </c>
      <c r="D141" s="24" t="s">
        <v>385</v>
      </c>
      <c r="E141" s="24">
        <v>3245.4</v>
      </c>
      <c r="F141" s="24">
        <f>VLOOKUP(C141,'[1]9月'!$B:$Q,16,0)</f>
        <v>3245.4</v>
      </c>
      <c r="G141" s="24">
        <v>3245.4</v>
      </c>
      <c r="H141" s="27">
        <v>5228.42</v>
      </c>
      <c r="I141" s="27"/>
      <c r="J141" s="27">
        <v>3180</v>
      </c>
      <c r="K141" s="34">
        <f t="shared" si="33"/>
        <v>58.4172</v>
      </c>
      <c r="L141" s="35">
        <f t="shared" si="34"/>
        <v>519.264</v>
      </c>
      <c r="M141" s="24">
        <f t="shared" si="35"/>
        <v>22.7178</v>
      </c>
      <c r="N141" s="27">
        <f t="shared" si="36"/>
        <v>418.27</v>
      </c>
      <c r="O141" s="27">
        <f t="shared" si="37"/>
        <v>0</v>
      </c>
      <c r="P141" s="27">
        <f t="shared" si="38"/>
        <v>159</v>
      </c>
      <c r="Q141" s="27">
        <f t="shared" si="39"/>
        <v>1177.669</v>
      </c>
      <c r="R141" s="24">
        <f t="shared" si="40"/>
        <v>0</v>
      </c>
      <c r="S141" s="24">
        <f t="shared" si="41"/>
        <v>259.63</v>
      </c>
      <c r="T141" s="24">
        <f t="shared" si="42"/>
        <v>9.74</v>
      </c>
      <c r="U141" s="27">
        <f t="shared" si="43"/>
        <v>104.57</v>
      </c>
      <c r="V141" s="27">
        <f t="shared" si="44"/>
        <v>0</v>
      </c>
      <c r="W141" s="27">
        <f t="shared" si="45"/>
        <v>159</v>
      </c>
      <c r="X141" s="24">
        <f t="shared" si="46"/>
        <v>532.94</v>
      </c>
      <c r="Y141" s="24">
        <f t="shared" si="47"/>
        <v>1710.609</v>
      </c>
      <c r="Z141" s="39"/>
      <c r="AA141" s="178" t="s">
        <v>24</v>
      </c>
      <c r="AD141" s="127"/>
    </row>
    <row r="142" s="9" customFormat="1" ht="20" customHeight="1" spans="1:30">
      <c r="A142" s="23">
        <f t="shared" si="32"/>
        <v>139</v>
      </c>
      <c r="B142" s="39" t="s">
        <v>97</v>
      </c>
      <c r="C142" s="25" t="s">
        <v>386</v>
      </c>
      <c r="D142" s="24" t="s">
        <v>387</v>
      </c>
      <c r="E142" s="24">
        <v>3245.4</v>
      </c>
      <c r="F142" s="24">
        <f>VLOOKUP(C142,'[1]9月'!$B:$Q,16,0)</f>
        <v>3245.4</v>
      </c>
      <c r="G142" s="24">
        <v>3245.4</v>
      </c>
      <c r="H142" s="27">
        <v>5228.42</v>
      </c>
      <c r="I142" s="27"/>
      <c r="J142" s="27">
        <v>1790</v>
      </c>
      <c r="K142" s="34">
        <f t="shared" si="33"/>
        <v>58.4172</v>
      </c>
      <c r="L142" s="35">
        <f t="shared" si="34"/>
        <v>519.264</v>
      </c>
      <c r="M142" s="24">
        <f t="shared" si="35"/>
        <v>22.7178</v>
      </c>
      <c r="N142" s="27">
        <f t="shared" si="36"/>
        <v>418.27</v>
      </c>
      <c r="O142" s="27">
        <f t="shared" si="37"/>
        <v>0</v>
      </c>
      <c r="P142" s="27">
        <f t="shared" si="38"/>
        <v>89.5</v>
      </c>
      <c r="Q142" s="27">
        <f t="shared" si="39"/>
        <v>1108.169</v>
      </c>
      <c r="R142" s="24">
        <f t="shared" si="40"/>
        <v>0</v>
      </c>
      <c r="S142" s="24">
        <f t="shared" si="41"/>
        <v>259.63</v>
      </c>
      <c r="T142" s="24">
        <f t="shared" si="42"/>
        <v>9.74</v>
      </c>
      <c r="U142" s="27">
        <f t="shared" si="43"/>
        <v>104.57</v>
      </c>
      <c r="V142" s="27">
        <f t="shared" si="44"/>
        <v>0</v>
      </c>
      <c r="W142" s="27">
        <f t="shared" si="45"/>
        <v>89.5</v>
      </c>
      <c r="X142" s="24">
        <f t="shared" si="46"/>
        <v>463.44</v>
      </c>
      <c r="Y142" s="24">
        <f t="shared" si="47"/>
        <v>1571.609</v>
      </c>
      <c r="Z142" s="39"/>
      <c r="AA142" s="178" t="s">
        <v>24</v>
      </c>
      <c r="AD142" s="127"/>
    </row>
    <row r="143" s="9" customFormat="1" ht="20" customHeight="1" spans="1:30">
      <c r="A143" s="23">
        <f t="shared" si="32"/>
        <v>140</v>
      </c>
      <c r="B143" s="39" t="s">
        <v>97</v>
      </c>
      <c r="C143" s="25" t="s">
        <v>388</v>
      </c>
      <c r="D143" s="28" t="s">
        <v>389</v>
      </c>
      <c r="E143" s="24">
        <v>3245.4</v>
      </c>
      <c r="F143" s="24">
        <f>VLOOKUP(C143,'[1]9月'!$B:$Q,16,0)</f>
        <v>3245.4</v>
      </c>
      <c r="G143" s="24">
        <v>3245.4</v>
      </c>
      <c r="H143" s="27">
        <v>5228.42</v>
      </c>
      <c r="I143" s="27"/>
      <c r="J143" s="27">
        <v>0</v>
      </c>
      <c r="K143" s="34">
        <f t="shared" si="33"/>
        <v>58.4172</v>
      </c>
      <c r="L143" s="35">
        <f t="shared" si="34"/>
        <v>519.264</v>
      </c>
      <c r="M143" s="24">
        <f t="shared" si="35"/>
        <v>22.7178</v>
      </c>
      <c r="N143" s="27">
        <f t="shared" si="36"/>
        <v>418.27</v>
      </c>
      <c r="O143" s="27">
        <f t="shared" si="37"/>
        <v>0</v>
      </c>
      <c r="P143" s="27">
        <f t="shared" si="38"/>
        <v>0</v>
      </c>
      <c r="Q143" s="27">
        <f t="shared" si="39"/>
        <v>1018.669</v>
      </c>
      <c r="R143" s="24">
        <f t="shared" si="40"/>
        <v>0</v>
      </c>
      <c r="S143" s="24">
        <f t="shared" si="41"/>
        <v>259.63</v>
      </c>
      <c r="T143" s="24">
        <f t="shared" si="42"/>
        <v>9.74</v>
      </c>
      <c r="U143" s="27">
        <f t="shared" si="43"/>
        <v>104.57</v>
      </c>
      <c r="V143" s="27">
        <f t="shared" si="44"/>
        <v>0</v>
      </c>
      <c r="W143" s="27">
        <f t="shared" si="45"/>
        <v>0</v>
      </c>
      <c r="X143" s="24">
        <f t="shared" si="46"/>
        <v>373.94</v>
      </c>
      <c r="Y143" s="24">
        <f t="shared" si="47"/>
        <v>1392.609</v>
      </c>
      <c r="Z143" s="39"/>
      <c r="AA143" s="178" t="s">
        <v>24</v>
      </c>
      <c r="AD143" s="127"/>
    </row>
    <row r="144" s="9" customFormat="1" ht="20" customHeight="1" spans="1:30">
      <c r="A144" s="23">
        <f t="shared" si="32"/>
        <v>141</v>
      </c>
      <c r="B144" s="39" t="s">
        <v>97</v>
      </c>
      <c r="C144" s="25" t="s">
        <v>390</v>
      </c>
      <c r="D144" s="46" t="s">
        <v>391</v>
      </c>
      <c r="E144" s="24">
        <v>3245.4</v>
      </c>
      <c r="F144" s="24">
        <f>VLOOKUP(C144,'[1]9月'!$B:$Q,16,0)</f>
        <v>3245.4</v>
      </c>
      <c r="G144" s="24">
        <v>3245.4</v>
      </c>
      <c r="H144" s="27">
        <v>5228.42</v>
      </c>
      <c r="I144" s="27"/>
      <c r="J144" s="27">
        <v>1790</v>
      </c>
      <c r="K144" s="34">
        <f t="shared" si="33"/>
        <v>58.4172</v>
      </c>
      <c r="L144" s="35">
        <f t="shared" si="34"/>
        <v>519.264</v>
      </c>
      <c r="M144" s="24">
        <f t="shared" si="35"/>
        <v>22.7178</v>
      </c>
      <c r="N144" s="27">
        <f t="shared" si="36"/>
        <v>418.27</v>
      </c>
      <c r="O144" s="27">
        <f t="shared" si="37"/>
        <v>0</v>
      </c>
      <c r="P144" s="27">
        <f t="shared" si="38"/>
        <v>89.5</v>
      </c>
      <c r="Q144" s="27">
        <f t="shared" si="39"/>
        <v>1108.169</v>
      </c>
      <c r="R144" s="24">
        <f t="shared" si="40"/>
        <v>0</v>
      </c>
      <c r="S144" s="24">
        <f t="shared" si="41"/>
        <v>259.63</v>
      </c>
      <c r="T144" s="24">
        <f t="shared" si="42"/>
        <v>9.74</v>
      </c>
      <c r="U144" s="27">
        <f t="shared" si="43"/>
        <v>104.57</v>
      </c>
      <c r="V144" s="27">
        <f t="shared" si="44"/>
        <v>0</v>
      </c>
      <c r="W144" s="27">
        <f t="shared" si="45"/>
        <v>89.5</v>
      </c>
      <c r="X144" s="24">
        <f t="shared" si="46"/>
        <v>463.44</v>
      </c>
      <c r="Y144" s="24">
        <f t="shared" si="47"/>
        <v>1571.609</v>
      </c>
      <c r="Z144" s="39"/>
      <c r="AA144" s="178" t="s">
        <v>24</v>
      </c>
      <c r="AD144" s="127"/>
    </row>
    <row r="145" s="9" customFormat="1" ht="20" customHeight="1" spans="1:30">
      <c r="A145" s="23">
        <f t="shared" si="32"/>
        <v>142</v>
      </c>
      <c r="B145" s="39" t="s">
        <v>97</v>
      </c>
      <c r="C145" s="25" t="s">
        <v>392</v>
      </c>
      <c r="D145" s="269" t="s">
        <v>393</v>
      </c>
      <c r="E145" s="24">
        <v>3245.4</v>
      </c>
      <c r="F145" s="24">
        <f>VLOOKUP(C145,'[1]9月'!$B:$Q,16,0)</f>
        <v>3245.4</v>
      </c>
      <c r="G145" s="24">
        <v>3245.4</v>
      </c>
      <c r="H145" s="27">
        <v>5228.42</v>
      </c>
      <c r="I145" s="27"/>
      <c r="J145" s="27">
        <v>1790</v>
      </c>
      <c r="K145" s="34">
        <f t="shared" si="33"/>
        <v>58.4172</v>
      </c>
      <c r="L145" s="35">
        <f t="shared" si="34"/>
        <v>519.264</v>
      </c>
      <c r="M145" s="24">
        <f t="shared" si="35"/>
        <v>22.7178</v>
      </c>
      <c r="N145" s="27">
        <f t="shared" si="36"/>
        <v>418.27</v>
      </c>
      <c r="O145" s="27">
        <f t="shared" si="37"/>
        <v>0</v>
      </c>
      <c r="P145" s="27">
        <f t="shared" si="38"/>
        <v>89.5</v>
      </c>
      <c r="Q145" s="27">
        <f t="shared" si="39"/>
        <v>1108.169</v>
      </c>
      <c r="R145" s="24">
        <f t="shared" si="40"/>
        <v>0</v>
      </c>
      <c r="S145" s="24">
        <f t="shared" si="41"/>
        <v>259.63</v>
      </c>
      <c r="T145" s="24">
        <f t="shared" si="42"/>
        <v>9.74</v>
      </c>
      <c r="U145" s="27">
        <f t="shared" si="43"/>
        <v>104.57</v>
      </c>
      <c r="V145" s="27">
        <f t="shared" si="44"/>
        <v>0</v>
      </c>
      <c r="W145" s="27">
        <f t="shared" si="45"/>
        <v>89.5</v>
      </c>
      <c r="X145" s="24">
        <f t="shared" si="46"/>
        <v>463.44</v>
      </c>
      <c r="Y145" s="24">
        <f t="shared" si="47"/>
        <v>1571.609</v>
      </c>
      <c r="Z145" s="39"/>
      <c r="AA145" s="178" t="s">
        <v>24</v>
      </c>
      <c r="AD145" s="127"/>
    </row>
    <row r="146" s="9" customFormat="1" ht="20" customHeight="1" spans="1:30">
      <c r="A146" s="23">
        <f t="shared" si="32"/>
        <v>143</v>
      </c>
      <c r="B146" s="39" t="s">
        <v>97</v>
      </c>
      <c r="C146" s="25" t="s">
        <v>394</v>
      </c>
      <c r="D146" s="269" t="s">
        <v>395</v>
      </c>
      <c r="E146" s="24">
        <v>3245.4</v>
      </c>
      <c r="F146" s="24">
        <f>VLOOKUP(C146,'[1]9月'!$B:$Q,16,0)</f>
        <v>3245.4</v>
      </c>
      <c r="G146" s="24">
        <v>3245.4</v>
      </c>
      <c r="H146" s="27">
        <v>0</v>
      </c>
      <c r="I146" s="27"/>
      <c r="J146" s="27">
        <v>0</v>
      </c>
      <c r="K146" s="34">
        <f t="shared" si="33"/>
        <v>58.4172</v>
      </c>
      <c r="L146" s="35">
        <f t="shared" si="34"/>
        <v>519.264</v>
      </c>
      <c r="M146" s="24">
        <f t="shared" si="35"/>
        <v>22.7178</v>
      </c>
      <c r="N146" s="27">
        <f t="shared" si="36"/>
        <v>0</v>
      </c>
      <c r="O146" s="27">
        <f t="shared" si="37"/>
        <v>0</v>
      </c>
      <c r="P146" s="27">
        <f t="shared" si="38"/>
        <v>0</v>
      </c>
      <c r="Q146" s="27">
        <f t="shared" si="39"/>
        <v>600.399</v>
      </c>
      <c r="R146" s="24">
        <f t="shared" si="40"/>
        <v>0</v>
      </c>
      <c r="S146" s="24">
        <f t="shared" si="41"/>
        <v>259.63</v>
      </c>
      <c r="T146" s="24">
        <f t="shared" si="42"/>
        <v>9.74</v>
      </c>
      <c r="U146" s="27">
        <f t="shared" si="43"/>
        <v>0</v>
      </c>
      <c r="V146" s="27">
        <f t="shared" si="44"/>
        <v>0</v>
      </c>
      <c r="W146" s="27">
        <f t="shared" si="45"/>
        <v>0</v>
      </c>
      <c r="X146" s="24">
        <f t="shared" si="46"/>
        <v>269.37</v>
      </c>
      <c r="Y146" s="24">
        <f t="shared" si="47"/>
        <v>869.769</v>
      </c>
      <c r="Z146" s="39"/>
      <c r="AA146" s="178" t="s">
        <v>24</v>
      </c>
      <c r="AD146" s="127"/>
    </row>
    <row r="147" s="9" customFormat="1" ht="20" customHeight="1" spans="1:30">
      <c r="A147" s="23">
        <f t="shared" si="32"/>
        <v>144</v>
      </c>
      <c r="B147" s="39" t="s">
        <v>97</v>
      </c>
      <c r="C147" s="25" t="s">
        <v>396</v>
      </c>
      <c r="D147" s="46" t="s">
        <v>397</v>
      </c>
      <c r="E147" s="24">
        <v>3245.4</v>
      </c>
      <c r="F147" s="24">
        <f>VLOOKUP(C147,'[1]9月'!$B:$Q,16,0)</f>
        <v>3245.4</v>
      </c>
      <c r="G147" s="24">
        <v>3245.4</v>
      </c>
      <c r="H147" s="27">
        <v>5228.42</v>
      </c>
      <c r="I147" s="27"/>
      <c r="J147" s="27">
        <v>1790</v>
      </c>
      <c r="K147" s="34">
        <f t="shared" si="33"/>
        <v>58.4172</v>
      </c>
      <c r="L147" s="35">
        <f t="shared" si="34"/>
        <v>519.264</v>
      </c>
      <c r="M147" s="24">
        <f t="shared" si="35"/>
        <v>22.7178</v>
      </c>
      <c r="N147" s="27">
        <f t="shared" si="36"/>
        <v>418.27</v>
      </c>
      <c r="O147" s="27">
        <f t="shared" si="37"/>
        <v>0</v>
      </c>
      <c r="P147" s="27">
        <f t="shared" si="38"/>
        <v>89.5</v>
      </c>
      <c r="Q147" s="27">
        <f t="shared" si="39"/>
        <v>1108.169</v>
      </c>
      <c r="R147" s="24">
        <f t="shared" si="40"/>
        <v>0</v>
      </c>
      <c r="S147" s="24">
        <f t="shared" si="41"/>
        <v>259.63</v>
      </c>
      <c r="T147" s="24">
        <f t="shared" si="42"/>
        <v>9.74</v>
      </c>
      <c r="U147" s="27">
        <f t="shared" si="43"/>
        <v>104.57</v>
      </c>
      <c r="V147" s="27">
        <f t="shared" si="44"/>
        <v>0</v>
      </c>
      <c r="W147" s="27">
        <f t="shared" si="45"/>
        <v>89.5</v>
      </c>
      <c r="X147" s="24">
        <f t="shared" si="46"/>
        <v>463.44</v>
      </c>
      <c r="Y147" s="24">
        <f t="shared" si="47"/>
        <v>1571.609</v>
      </c>
      <c r="Z147" s="39"/>
      <c r="AA147" s="178" t="s">
        <v>24</v>
      </c>
      <c r="AD147" s="127"/>
    </row>
    <row r="148" s="9" customFormat="1" ht="20" customHeight="1" spans="1:30">
      <c r="A148" s="23">
        <f t="shared" si="32"/>
        <v>145</v>
      </c>
      <c r="B148" s="39" t="s">
        <v>293</v>
      </c>
      <c r="C148" s="25" t="s">
        <v>398</v>
      </c>
      <c r="D148" s="46" t="s">
        <v>399</v>
      </c>
      <c r="E148" s="24">
        <v>3245.4</v>
      </c>
      <c r="F148" s="24">
        <f>VLOOKUP(C148,'[1]9月'!$B:$Q,16,0)</f>
        <v>3245.4</v>
      </c>
      <c r="G148" s="24">
        <v>3245.4</v>
      </c>
      <c r="H148" s="27">
        <v>5228.42</v>
      </c>
      <c r="I148" s="27"/>
      <c r="J148" s="27">
        <v>2544</v>
      </c>
      <c r="K148" s="34">
        <f t="shared" si="33"/>
        <v>58.4172</v>
      </c>
      <c r="L148" s="35">
        <f t="shared" si="34"/>
        <v>519.264</v>
      </c>
      <c r="M148" s="24">
        <f t="shared" si="35"/>
        <v>22.7178</v>
      </c>
      <c r="N148" s="27">
        <f t="shared" si="36"/>
        <v>418.27</v>
      </c>
      <c r="O148" s="27">
        <f t="shared" si="37"/>
        <v>0</v>
      </c>
      <c r="P148" s="27">
        <f t="shared" si="38"/>
        <v>127.2</v>
      </c>
      <c r="Q148" s="27">
        <f t="shared" si="39"/>
        <v>1145.869</v>
      </c>
      <c r="R148" s="24">
        <f t="shared" si="40"/>
        <v>0</v>
      </c>
      <c r="S148" s="24">
        <f t="shared" si="41"/>
        <v>259.63</v>
      </c>
      <c r="T148" s="24">
        <f t="shared" si="42"/>
        <v>9.74</v>
      </c>
      <c r="U148" s="27">
        <f t="shared" si="43"/>
        <v>104.57</v>
      </c>
      <c r="V148" s="27">
        <f t="shared" si="44"/>
        <v>0</v>
      </c>
      <c r="W148" s="27">
        <f t="shared" si="45"/>
        <v>127.2</v>
      </c>
      <c r="X148" s="24">
        <f t="shared" si="46"/>
        <v>501.14</v>
      </c>
      <c r="Y148" s="24">
        <f t="shared" si="47"/>
        <v>1647.009</v>
      </c>
      <c r="Z148" s="39"/>
      <c r="AA148" s="178" t="s">
        <v>26</v>
      </c>
      <c r="AD148" s="127"/>
    </row>
    <row r="149" s="9" customFormat="1" ht="20" customHeight="1" spans="1:30">
      <c r="A149" s="23">
        <f t="shared" si="32"/>
        <v>146</v>
      </c>
      <c r="B149" s="39" t="s">
        <v>97</v>
      </c>
      <c r="C149" s="25" t="s">
        <v>400</v>
      </c>
      <c r="D149" s="46" t="s">
        <v>401</v>
      </c>
      <c r="E149" s="24">
        <v>3245.4</v>
      </c>
      <c r="F149" s="24">
        <f>VLOOKUP(C149,'[1]9月'!$B:$Q,16,0)</f>
        <v>3245.4</v>
      </c>
      <c r="G149" s="24">
        <v>3245.4</v>
      </c>
      <c r="H149" s="27">
        <v>5228.42</v>
      </c>
      <c r="I149" s="27"/>
      <c r="J149" s="27">
        <v>2544</v>
      </c>
      <c r="K149" s="34">
        <f t="shared" si="33"/>
        <v>58.4172</v>
      </c>
      <c r="L149" s="35">
        <f t="shared" si="34"/>
        <v>519.264</v>
      </c>
      <c r="M149" s="24">
        <f t="shared" si="35"/>
        <v>22.7178</v>
      </c>
      <c r="N149" s="27">
        <f t="shared" si="36"/>
        <v>418.27</v>
      </c>
      <c r="O149" s="27">
        <f t="shared" si="37"/>
        <v>0</v>
      </c>
      <c r="P149" s="27">
        <f t="shared" si="38"/>
        <v>127.2</v>
      </c>
      <c r="Q149" s="27">
        <f t="shared" si="39"/>
        <v>1145.869</v>
      </c>
      <c r="R149" s="24">
        <f t="shared" si="40"/>
        <v>0</v>
      </c>
      <c r="S149" s="24">
        <f t="shared" si="41"/>
        <v>259.63</v>
      </c>
      <c r="T149" s="24">
        <f t="shared" si="42"/>
        <v>9.74</v>
      </c>
      <c r="U149" s="27">
        <f t="shared" si="43"/>
        <v>104.57</v>
      </c>
      <c r="V149" s="27">
        <f t="shared" si="44"/>
        <v>0</v>
      </c>
      <c r="W149" s="27">
        <f t="shared" si="45"/>
        <v>127.2</v>
      </c>
      <c r="X149" s="24">
        <f t="shared" si="46"/>
        <v>501.14</v>
      </c>
      <c r="Y149" s="24">
        <f t="shared" si="47"/>
        <v>1647.009</v>
      </c>
      <c r="Z149" s="39"/>
      <c r="AA149" s="178" t="s">
        <v>24</v>
      </c>
      <c r="AD149" s="127"/>
    </row>
    <row r="150" s="9" customFormat="1" ht="20" customHeight="1" spans="1:30">
      <c r="A150" s="23">
        <f t="shared" ref="A150:A213" si="48">ROW()-3</f>
        <v>147</v>
      </c>
      <c r="B150" s="39" t="s">
        <v>71</v>
      </c>
      <c r="C150" s="29" t="s">
        <v>404</v>
      </c>
      <c r="D150" s="30" t="s">
        <v>405</v>
      </c>
      <c r="E150" s="24">
        <v>3245.4</v>
      </c>
      <c r="F150" s="24">
        <f>VLOOKUP(C150,'[1]9月'!$B:$Q,16,0)</f>
        <v>3245.4</v>
      </c>
      <c r="G150" s="24">
        <v>3245.4</v>
      </c>
      <c r="H150" s="27">
        <v>5228.42</v>
      </c>
      <c r="I150" s="27"/>
      <c r="J150" s="27">
        <v>1790</v>
      </c>
      <c r="K150" s="34">
        <f t="shared" ref="K150:K213" si="49">E150*0.018</f>
        <v>58.4172</v>
      </c>
      <c r="L150" s="35">
        <f t="shared" ref="L150:L213" si="50">F150*0.16</f>
        <v>519.264</v>
      </c>
      <c r="M150" s="24">
        <f t="shared" ref="M150:M213" si="51">G150*0.007</f>
        <v>22.7178</v>
      </c>
      <c r="N150" s="27">
        <f t="shared" ref="N150:N213" si="52">ROUND(H150*0.08,2)</f>
        <v>418.27</v>
      </c>
      <c r="O150" s="27">
        <f t="shared" ref="O150:O213" si="53">I150*50%</f>
        <v>0</v>
      </c>
      <c r="P150" s="27">
        <f t="shared" ref="P150:P213" si="54">J150*5%</f>
        <v>89.5</v>
      </c>
      <c r="Q150" s="27">
        <f t="shared" ref="Q150:Q213" si="55">SUM(K150:P150)</f>
        <v>1108.169</v>
      </c>
      <c r="R150" s="24">
        <f t="shared" ref="R150:R213" si="56">E150*0</f>
        <v>0</v>
      </c>
      <c r="S150" s="24">
        <f t="shared" ref="S150:S213" si="57">ROUND(F150*0.08,2)</f>
        <v>259.63</v>
      </c>
      <c r="T150" s="24">
        <f t="shared" ref="T150:T213" si="58">ROUND(G150*0.003,2)</f>
        <v>9.74</v>
      </c>
      <c r="U150" s="27">
        <f t="shared" ref="U150:U213" si="59">ROUND(H150*0.02,2)</f>
        <v>104.57</v>
      </c>
      <c r="V150" s="27">
        <f t="shared" ref="V150:V213" si="60">I150*50%</f>
        <v>0</v>
      </c>
      <c r="W150" s="27">
        <f t="shared" ref="W150:W213" si="61">J150*5%</f>
        <v>89.5</v>
      </c>
      <c r="X150" s="24">
        <f t="shared" ref="X150:X213" si="62">SUM(R150:W150)</f>
        <v>463.44</v>
      </c>
      <c r="Y150" s="24">
        <f t="shared" ref="Y150:Y213" si="63">Q150+X150</f>
        <v>1571.609</v>
      </c>
      <c r="Z150" s="39"/>
      <c r="AA150" s="178" t="s">
        <v>31</v>
      </c>
      <c r="AD150" s="127"/>
    </row>
    <row r="151" s="9" customFormat="1" ht="20" customHeight="1" spans="1:30">
      <c r="A151" s="23">
        <f t="shared" si="48"/>
        <v>148</v>
      </c>
      <c r="B151" s="39" t="s">
        <v>97</v>
      </c>
      <c r="C151" s="29" t="s">
        <v>406</v>
      </c>
      <c r="D151" s="30" t="s">
        <v>407</v>
      </c>
      <c r="E151" s="24">
        <v>3245.4</v>
      </c>
      <c r="F151" s="24">
        <f>VLOOKUP(C151,'[1]9月'!$B:$Q,16,0)</f>
        <v>3245.4</v>
      </c>
      <c r="G151" s="24">
        <v>3245.4</v>
      </c>
      <c r="H151" s="27">
        <v>5228.42</v>
      </c>
      <c r="I151" s="27"/>
      <c r="J151" s="27">
        <v>1790</v>
      </c>
      <c r="K151" s="34">
        <f t="shared" si="49"/>
        <v>58.4172</v>
      </c>
      <c r="L151" s="35">
        <f t="shared" si="50"/>
        <v>519.264</v>
      </c>
      <c r="M151" s="24">
        <f t="shared" si="51"/>
        <v>22.7178</v>
      </c>
      <c r="N151" s="27">
        <f t="shared" si="52"/>
        <v>418.27</v>
      </c>
      <c r="O151" s="27">
        <f t="shared" si="53"/>
        <v>0</v>
      </c>
      <c r="P151" s="27">
        <f t="shared" si="54"/>
        <v>89.5</v>
      </c>
      <c r="Q151" s="27">
        <f t="shared" si="55"/>
        <v>1108.169</v>
      </c>
      <c r="R151" s="24">
        <f t="shared" si="56"/>
        <v>0</v>
      </c>
      <c r="S151" s="24">
        <f t="shared" si="57"/>
        <v>259.63</v>
      </c>
      <c r="T151" s="24">
        <f t="shared" si="58"/>
        <v>9.74</v>
      </c>
      <c r="U151" s="27">
        <f t="shared" si="59"/>
        <v>104.57</v>
      </c>
      <c r="V151" s="27">
        <f t="shared" si="60"/>
        <v>0</v>
      </c>
      <c r="W151" s="27">
        <f t="shared" si="61"/>
        <v>89.5</v>
      </c>
      <c r="X151" s="24">
        <f t="shared" si="62"/>
        <v>463.44</v>
      </c>
      <c r="Y151" s="24">
        <f t="shared" si="63"/>
        <v>1571.609</v>
      </c>
      <c r="Z151" s="39"/>
      <c r="AA151" s="178" t="s">
        <v>24</v>
      </c>
      <c r="AD151" s="127"/>
    </row>
    <row r="152" s="9" customFormat="1" ht="20" customHeight="1" spans="1:30">
      <c r="A152" s="23">
        <f t="shared" si="48"/>
        <v>149</v>
      </c>
      <c r="B152" s="39" t="s">
        <v>97</v>
      </c>
      <c r="C152" s="29" t="s">
        <v>408</v>
      </c>
      <c r="D152" s="30" t="s">
        <v>409</v>
      </c>
      <c r="E152" s="24">
        <v>3245.4</v>
      </c>
      <c r="F152" s="24">
        <f>VLOOKUP(C152,'[1]9月'!$B:$Q,16,0)</f>
        <v>3245.4</v>
      </c>
      <c r="G152" s="24">
        <v>3245.4</v>
      </c>
      <c r="H152" s="27">
        <v>5228.42</v>
      </c>
      <c r="I152" s="27"/>
      <c r="J152" s="27">
        <v>1790</v>
      </c>
      <c r="K152" s="34">
        <f t="shared" si="49"/>
        <v>58.4172</v>
      </c>
      <c r="L152" s="35">
        <f t="shared" si="50"/>
        <v>519.264</v>
      </c>
      <c r="M152" s="24">
        <f t="shared" si="51"/>
        <v>22.7178</v>
      </c>
      <c r="N152" s="27">
        <f t="shared" si="52"/>
        <v>418.27</v>
      </c>
      <c r="O152" s="27">
        <f t="shared" si="53"/>
        <v>0</v>
      </c>
      <c r="P152" s="27">
        <f t="shared" si="54"/>
        <v>89.5</v>
      </c>
      <c r="Q152" s="27">
        <f t="shared" si="55"/>
        <v>1108.169</v>
      </c>
      <c r="R152" s="24">
        <f t="shared" si="56"/>
        <v>0</v>
      </c>
      <c r="S152" s="24">
        <f t="shared" si="57"/>
        <v>259.63</v>
      </c>
      <c r="T152" s="24">
        <f t="shared" si="58"/>
        <v>9.74</v>
      </c>
      <c r="U152" s="27">
        <f t="shared" si="59"/>
        <v>104.57</v>
      </c>
      <c r="V152" s="27">
        <f t="shared" si="60"/>
        <v>0</v>
      </c>
      <c r="W152" s="27">
        <f t="shared" si="61"/>
        <v>89.5</v>
      </c>
      <c r="X152" s="24">
        <f t="shared" si="62"/>
        <v>463.44</v>
      </c>
      <c r="Y152" s="24">
        <f t="shared" si="63"/>
        <v>1571.609</v>
      </c>
      <c r="Z152" s="39"/>
      <c r="AA152" s="178" t="s">
        <v>24</v>
      </c>
      <c r="AD152" s="127"/>
    </row>
    <row r="153" s="9" customFormat="1" ht="20" customHeight="1" spans="1:30">
      <c r="A153" s="23">
        <f t="shared" si="48"/>
        <v>150</v>
      </c>
      <c r="B153" s="39" t="s">
        <v>97</v>
      </c>
      <c r="C153" s="29" t="s">
        <v>410</v>
      </c>
      <c r="D153" s="30" t="s">
        <v>411</v>
      </c>
      <c r="E153" s="24">
        <v>3245.4</v>
      </c>
      <c r="F153" s="24">
        <f>VLOOKUP(C153,'[1]9月'!$B:$Q,16,0)</f>
        <v>3245.4</v>
      </c>
      <c r="G153" s="24">
        <v>3245.4</v>
      </c>
      <c r="H153" s="27">
        <v>5228.42</v>
      </c>
      <c r="I153" s="27"/>
      <c r="J153" s="27">
        <v>1790</v>
      </c>
      <c r="K153" s="34">
        <f t="shared" si="49"/>
        <v>58.4172</v>
      </c>
      <c r="L153" s="35">
        <f t="shared" si="50"/>
        <v>519.264</v>
      </c>
      <c r="M153" s="24">
        <f t="shared" si="51"/>
        <v>22.7178</v>
      </c>
      <c r="N153" s="27">
        <f t="shared" si="52"/>
        <v>418.27</v>
      </c>
      <c r="O153" s="27">
        <f t="shared" si="53"/>
        <v>0</v>
      </c>
      <c r="P153" s="27">
        <f t="shared" si="54"/>
        <v>89.5</v>
      </c>
      <c r="Q153" s="27">
        <f t="shared" si="55"/>
        <v>1108.169</v>
      </c>
      <c r="R153" s="24">
        <f t="shared" si="56"/>
        <v>0</v>
      </c>
      <c r="S153" s="24">
        <f t="shared" si="57"/>
        <v>259.63</v>
      </c>
      <c r="T153" s="24">
        <f t="shared" si="58"/>
        <v>9.74</v>
      </c>
      <c r="U153" s="27">
        <f t="shared" si="59"/>
        <v>104.57</v>
      </c>
      <c r="V153" s="27">
        <f t="shared" si="60"/>
        <v>0</v>
      </c>
      <c r="W153" s="27">
        <f t="shared" si="61"/>
        <v>89.5</v>
      </c>
      <c r="X153" s="24">
        <f t="shared" si="62"/>
        <v>463.44</v>
      </c>
      <c r="Y153" s="24">
        <f t="shared" si="63"/>
        <v>1571.609</v>
      </c>
      <c r="Z153" s="39"/>
      <c r="AA153" s="178" t="s">
        <v>24</v>
      </c>
      <c r="AD153" s="127"/>
    </row>
    <row r="154" s="9" customFormat="1" ht="20" customHeight="1" spans="1:30">
      <c r="A154" s="23">
        <f t="shared" si="48"/>
        <v>151</v>
      </c>
      <c r="B154" s="39" t="s">
        <v>97</v>
      </c>
      <c r="C154" s="29" t="s">
        <v>414</v>
      </c>
      <c r="D154" s="28" t="s">
        <v>415</v>
      </c>
      <c r="E154" s="24">
        <v>3245.4</v>
      </c>
      <c r="F154" s="24">
        <v>3245.4</v>
      </c>
      <c r="G154" s="24">
        <v>3245.4</v>
      </c>
      <c r="H154" s="27">
        <v>5228.42</v>
      </c>
      <c r="I154" s="27"/>
      <c r="J154" s="27">
        <v>1790</v>
      </c>
      <c r="K154" s="34">
        <f t="shared" si="49"/>
        <v>58.4172</v>
      </c>
      <c r="L154" s="35">
        <f t="shared" si="50"/>
        <v>519.264</v>
      </c>
      <c r="M154" s="24">
        <f t="shared" si="51"/>
        <v>22.7178</v>
      </c>
      <c r="N154" s="27">
        <f t="shared" si="52"/>
        <v>418.27</v>
      </c>
      <c r="O154" s="27">
        <f t="shared" si="53"/>
        <v>0</v>
      </c>
      <c r="P154" s="27">
        <f t="shared" si="54"/>
        <v>89.5</v>
      </c>
      <c r="Q154" s="27">
        <f t="shared" si="55"/>
        <v>1108.169</v>
      </c>
      <c r="R154" s="24">
        <f t="shared" si="56"/>
        <v>0</v>
      </c>
      <c r="S154" s="24">
        <f t="shared" si="57"/>
        <v>259.63</v>
      </c>
      <c r="T154" s="24">
        <f t="shared" si="58"/>
        <v>9.74</v>
      </c>
      <c r="U154" s="27">
        <f t="shared" si="59"/>
        <v>104.57</v>
      </c>
      <c r="V154" s="27">
        <f t="shared" si="60"/>
        <v>0</v>
      </c>
      <c r="W154" s="27">
        <f t="shared" si="61"/>
        <v>89.5</v>
      </c>
      <c r="X154" s="24">
        <f t="shared" si="62"/>
        <v>463.44</v>
      </c>
      <c r="Y154" s="24">
        <f t="shared" si="63"/>
        <v>1571.609</v>
      </c>
      <c r="Z154" s="39"/>
      <c r="AA154" s="178" t="s">
        <v>24</v>
      </c>
      <c r="AD154" s="127"/>
    </row>
    <row r="155" s="9" customFormat="1" ht="20" customHeight="1" spans="1:30">
      <c r="A155" s="23">
        <f t="shared" si="48"/>
        <v>152</v>
      </c>
      <c r="B155" s="39" t="s">
        <v>416</v>
      </c>
      <c r="C155" s="25" t="s">
        <v>417</v>
      </c>
      <c r="D155" s="24" t="s">
        <v>418</v>
      </c>
      <c r="E155" s="24">
        <v>3245.4</v>
      </c>
      <c r="F155" s="24">
        <f>VLOOKUP(C155,'[1]9月'!$B:$Q,16,0)</f>
        <v>3245.4</v>
      </c>
      <c r="G155" s="24">
        <v>3245.4</v>
      </c>
      <c r="H155" s="27">
        <v>5228.42</v>
      </c>
      <c r="I155" s="27"/>
      <c r="J155" s="27">
        <v>1790</v>
      </c>
      <c r="K155" s="34">
        <f t="shared" si="49"/>
        <v>58.4172</v>
      </c>
      <c r="L155" s="35">
        <f t="shared" si="50"/>
        <v>519.264</v>
      </c>
      <c r="M155" s="24">
        <f t="shared" si="51"/>
        <v>22.7178</v>
      </c>
      <c r="N155" s="27">
        <f t="shared" si="52"/>
        <v>418.27</v>
      </c>
      <c r="O155" s="27">
        <f t="shared" si="53"/>
        <v>0</v>
      </c>
      <c r="P155" s="27">
        <f t="shared" si="54"/>
        <v>89.5</v>
      </c>
      <c r="Q155" s="27">
        <f t="shared" si="55"/>
        <v>1108.169</v>
      </c>
      <c r="R155" s="24">
        <f t="shared" si="56"/>
        <v>0</v>
      </c>
      <c r="S155" s="24">
        <f t="shared" si="57"/>
        <v>259.63</v>
      </c>
      <c r="T155" s="24">
        <f t="shared" si="58"/>
        <v>9.74</v>
      </c>
      <c r="U155" s="27">
        <f t="shared" si="59"/>
        <v>104.57</v>
      </c>
      <c r="V155" s="27">
        <f t="shared" si="60"/>
        <v>0</v>
      </c>
      <c r="W155" s="27">
        <f t="shared" si="61"/>
        <v>89.5</v>
      </c>
      <c r="X155" s="24">
        <f t="shared" si="62"/>
        <v>463.44</v>
      </c>
      <c r="Y155" s="24">
        <f t="shared" si="63"/>
        <v>1571.609</v>
      </c>
      <c r="Z155" s="39"/>
      <c r="AA155" s="178" t="s">
        <v>20</v>
      </c>
      <c r="AD155" s="127"/>
    </row>
    <row r="156" s="9" customFormat="1" ht="20" customHeight="1" spans="1:30">
      <c r="A156" s="23">
        <f t="shared" si="48"/>
        <v>153</v>
      </c>
      <c r="B156" s="39" t="s">
        <v>416</v>
      </c>
      <c r="C156" s="25" t="s">
        <v>419</v>
      </c>
      <c r="D156" s="24" t="s">
        <v>420</v>
      </c>
      <c r="E156" s="24">
        <v>3245.4</v>
      </c>
      <c r="F156" s="24">
        <f>VLOOKUP(C156,'[1]9月'!$B:$Q,16,0)</f>
        <v>3245.4</v>
      </c>
      <c r="G156" s="24">
        <v>3245.4</v>
      </c>
      <c r="H156" s="27">
        <v>5228.42</v>
      </c>
      <c r="I156" s="27"/>
      <c r="J156" s="27">
        <v>1790</v>
      </c>
      <c r="K156" s="34">
        <f t="shared" si="49"/>
        <v>58.4172</v>
      </c>
      <c r="L156" s="35">
        <f t="shared" si="50"/>
        <v>519.264</v>
      </c>
      <c r="M156" s="24">
        <f t="shared" si="51"/>
        <v>22.7178</v>
      </c>
      <c r="N156" s="27">
        <f t="shared" si="52"/>
        <v>418.27</v>
      </c>
      <c r="O156" s="27">
        <f t="shared" si="53"/>
        <v>0</v>
      </c>
      <c r="P156" s="27">
        <f t="shared" si="54"/>
        <v>89.5</v>
      </c>
      <c r="Q156" s="27">
        <f t="shared" si="55"/>
        <v>1108.169</v>
      </c>
      <c r="R156" s="24">
        <f t="shared" si="56"/>
        <v>0</v>
      </c>
      <c r="S156" s="24">
        <f t="shared" si="57"/>
        <v>259.63</v>
      </c>
      <c r="T156" s="24">
        <f t="shared" si="58"/>
        <v>9.74</v>
      </c>
      <c r="U156" s="27">
        <f t="shared" si="59"/>
        <v>104.57</v>
      </c>
      <c r="V156" s="27">
        <f t="shared" si="60"/>
        <v>0</v>
      </c>
      <c r="W156" s="27">
        <f t="shared" si="61"/>
        <v>89.5</v>
      </c>
      <c r="X156" s="24">
        <f t="shared" si="62"/>
        <v>463.44</v>
      </c>
      <c r="Y156" s="24">
        <f t="shared" si="63"/>
        <v>1571.609</v>
      </c>
      <c r="Z156" s="39"/>
      <c r="AA156" s="178" t="s">
        <v>20</v>
      </c>
      <c r="AD156" s="127"/>
    </row>
    <row r="157" s="9" customFormat="1" ht="20" customHeight="1" spans="1:30">
      <c r="A157" s="23">
        <f t="shared" si="48"/>
        <v>154</v>
      </c>
      <c r="B157" s="39" t="s">
        <v>416</v>
      </c>
      <c r="C157" s="25" t="s">
        <v>421</v>
      </c>
      <c r="D157" s="24" t="s">
        <v>422</v>
      </c>
      <c r="E157" s="24">
        <v>3245.4</v>
      </c>
      <c r="F157" s="24">
        <f>VLOOKUP(C157,'[1]9月'!$B:$Q,16,0)</f>
        <v>3245.4</v>
      </c>
      <c r="G157" s="24">
        <v>3245.4</v>
      </c>
      <c r="H157" s="27">
        <v>5228.42</v>
      </c>
      <c r="I157" s="27"/>
      <c r="J157" s="27">
        <v>1790</v>
      </c>
      <c r="K157" s="34">
        <f t="shared" si="49"/>
        <v>58.4172</v>
      </c>
      <c r="L157" s="35">
        <f t="shared" si="50"/>
        <v>519.264</v>
      </c>
      <c r="M157" s="24">
        <f t="shared" si="51"/>
        <v>22.7178</v>
      </c>
      <c r="N157" s="27">
        <f t="shared" si="52"/>
        <v>418.27</v>
      </c>
      <c r="O157" s="27">
        <f t="shared" si="53"/>
        <v>0</v>
      </c>
      <c r="P157" s="27">
        <f t="shared" si="54"/>
        <v>89.5</v>
      </c>
      <c r="Q157" s="27">
        <f t="shared" si="55"/>
        <v>1108.169</v>
      </c>
      <c r="R157" s="24">
        <f t="shared" si="56"/>
        <v>0</v>
      </c>
      <c r="S157" s="24">
        <f t="shared" si="57"/>
        <v>259.63</v>
      </c>
      <c r="T157" s="24">
        <f t="shared" si="58"/>
        <v>9.74</v>
      </c>
      <c r="U157" s="27">
        <f t="shared" si="59"/>
        <v>104.57</v>
      </c>
      <c r="V157" s="27">
        <f t="shared" si="60"/>
        <v>0</v>
      </c>
      <c r="W157" s="27">
        <f t="shared" si="61"/>
        <v>89.5</v>
      </c>
      <c r="X157" s="24">
        <f t="shared" si="62"/>
        <v>463.44</v>
      </c>
      <c r="Y157" s="24">
        <f t="shared" si="63"/>
        <v>1571.609</v>
      </c>
      <c r="Z157" s="39"/>
      <c r="AA157" s="178" t="s">
        <v>20</v>
      </c>
      <c r="AD157" s="127"/>
    </row>
    <row r="158" s="9" customFormat="1" ht="20" customHeight="1" spans="1:30">
      <c r="A158" s="23">
        <f t="shared" si="48"/>
        <v>155</v>
      </c>
      <c r="B158" s="39" t="s">
        <v>416</v>
      </c>
      <c r="C158" s="25" t="s">
        <v>423</v>
      </c>
      <c r="D158" s="24" t="s">
        <v>424</v>
      </c>
      <c r="E158" s="24">
        <v>3245.4</v>
      </c>
      <c r="F158" s="24">
        <f>VLOOKUP(C158,'[1]9月'!$B:$Q,16,0)</f>
        <v>3245.4</v>
      </c>
      <c r="G158" s="24">
        <v>3245.4</v>
      </c>
      <c r="H158" s="27">
        <v>5228.42</v>
      </c>
      <c r="I158" s="27"/>
      <c r="J158" s="27">
        <v>1790</v>
      </c>
      <c r="K158" s="34">
        <f t="shared" si="49"/>
        <v>58.4172</v>
      </c>
      <c r="L158" s="35">
        <f t="shared" si="50"/>
        <v>519.264</v>
      </c>
      <c r="M158" s="24">
        <f t="shared" si="51"/>
        <v>22.7178</v>
      </c>
      <c r="N158" s="27">
        <f t="shared" si="52"/>
        <v>418.27</v>
      </c>
      <c r="O158" s="27">
        <f t="shared" si="53"/>
        <v>0</v>
      </c>
      <c r="P158" s="27">
        <f t="shared" si="54"/>
        <v>89.5</v>
      </c>
      <c r="Q158" s="27">
        <f t="shared" si="55"/>
        <v>1108.169</v>
      </c>
      <c r="R158" s="24">
        <f t="shared" si="56"/>
        <v>0</v>
      </c>
      <c r="S158" s="24">
        <f t="shared" si="57"/>
        <v>259.63</v>
      </c>
      <c r="T158" s="24">
        <f t="shared" si="58"/>
        <v>9.74</v>
      </c>
      <c r="U158" s="27">
        <f t="shared" si="59"/>
        <v>104.57</v>
      </c>
      <c r="V158" s="27">
        <f t="shared" si="60"/>
        <v>0</v>
      </c>
      <c r="W158" s="27">
        <f t="shared" si="61"/>
        <v>89.5</v>
      </c>
      <c r="X158" s="24">
        <f t="shared" si="62"/>
        <v>463.44</v>
      </c>
      <c r="Y158" s="24">
        <f t="shared" si="63"/>
        <v>1571.609</v>
      </c>
      <c r="Z158" s="39"/>
      <c r="AA158" s="178" t="s">
        <v>20</v>
      </c>
      <c r="AD158" s="127"/>
    </row>
    <row r="159" s="9" customFormat="1" ht="20" customHeight="1" spans="1:30">
      <c r="A159" s="23">
        <f t="shared" si="48"/>
        <v>156</v>
      </c>
      <c r="B159" s="39" t="s">
        <v>416</v>
      </c>
      <c r="C159" s="25" t="s">
        <v>425</v>
      </c>
      <c r="D159" s="24" t="s">
        <v>426</v>
      </c>
      <c r="E159" s="24">
        <v>3245.4</v>
      </c>
      <c r="F159" s="24">
        <f>VLOOKUP(C159,'[1]9月'!$B:$Q,16,0)</f>
        <v>3245.4</v>
      </c>
      <c r="G159" s="24">
        <v>3245.4</v>
      </c>
      <c r="H159" s="27">
        <v>5228.42</v>
      </c>
      <c r="I159" s="27"/>
      <c r="J159" s="27">
        <v>1790</v>
      </c>
      <c r="K159" s="34">
        <f t="shared" si="49"/>
        <v>58.4172</v>
      </c>
      <c r="L159" s="35">
        <f t="shared" si="50"/>
        <v>519.264</v>
      </c>
      <c r="M159" s="24">
        <f t="shared" si="51"/>
        <v>22.7178</v>
      </c>
      <c r="N159" s="27">
        <f t="shared" si="52"/>
        <v>418.27</v>
      </c>
      <c r="O159" s="27">
        <f t="shared" si="53"/>
        <v>0</v>
      </c>
      <c r="P159" s="27">
        <f t="shared" si="54"/>
        <v>89.5</v>
      </c>
      <c r="Q159" s="27">
        <f t="shared" si="55"/>
        <v>1108.169</v>
      </c>
      <c r="R159" s="24">
        <f t="shared" si="56"/>
        <v>0</v>
      </c>
      <c r="S159" s="24">
        <f t="shared" si="57"/>
        <v>259.63</v>
      </c>
      <c r="T159" s="24">
        <f t="shared" si="58"/>
        <v>9.74</v>
      </c>
      <c r="U159" s="27">
        <f t="shared" si="59"/>
        <v>104.57</v>
      </c>
      <c r="V159" s="27">
        <f t="shared" si="60"/>
        <v>0</v>
      </c>
      <c r="W159" s="27">
        <f t="shared" si="61"/>
        <v>89.5</v>
      </c>
      <c r="X159" s="24">
        <f t="shared" si="62"/>
        <v>463.44</v>
      </c>
      <c r="Y159" s="24">
        <f t="shared" si="63"/>
        <v>1571.609</v>
      </c>
      <c r="Z159" s="39"/>
      <c r="AA159" s="178" t="s">
        <v>20</v>
      </c>
      <c r="AD159" s="127"/>
    </row>
    <row r="160" s="9" customFormat="1" ht="20" customHeight="1" spans="1:30">
      <c r="A160" s="23">
        <f t="shared" si="48"/>
        <v>157</v>
      </c>
      <c r="B160" s="39" t="s">
        <v>416</v>
      </c>
      <c r="C160" s="25" t="s">
        <v>427</v>
      </c>
      <c r="D160" s="24" t="s">
        <v>428</v>
      </c>
      <c r="E160" s="24">
        <v>3245.4</v>
      </c>
      <c r="F160" s="24">
        <f>VLOOKUP(C160,'[1]9月'!$B:$Q,16,0)</f>
        <v>3245.4</v>
      </c>
      <c r="G160" s="24">
        <v>3245.4</v>
      </c>
      <c r="H160" s="27">
        <v>5228.42</v>
      </c>
      <c r="I160" s="27"/>
      <c r="J160" s="27">
        <v>1790</v>
      </c>
      <c r="K160" s="34">
        <f t="shared" si="49"/>
        <v>58.4172</v>
      </c>
      <c r="L160" s="35">
        <f t="shared" si="50"/>
        <v>519.264</v>
      </c>
      <c r="M160" s="24">
        <f t="shared" si="51"/>
        <v>22.7178</v>
      </c>
      <c r="N160" s="27">
        <f t="shared" si="52"/>
        <v>418.27</v>
      </c>
      <c r="O160" s="27">
        <f t="shared" si="53"/>
        <v>0</v>
      </c>
      <c r="P160" s="27">
        <f t="shared" si="54"/>
        <v>89.5</v>
      </c>
      <c r="Q160" s="27">
        <f t="shared" si="55"/>
        <v>1108.169</v>
      </c>
      <c r="R160" s="24">
        <f t="shared" si="56"/>
        <v>0</v>
      </c>
      <c r="S160" s="24">
        <f t="shared" si="57"/>
        <v>259.63</v>
      </c>
      <c r="T160" s="24">
        <f t="shared" si="58"/>
        <v>9.74</v>
      </c>
      <c r="U160" s="27">
        <f t="shared" si="59"/>
        <v>104.57</v>
      </c>
      <c r="V160" s="27">
        <f t="shared" si="60"/>
        <v>0</v>
      </c>
      <c r="W160" s="27">
        <f t="shared" si="61"/>
        <v>89.5</v>
      </c>
      <c r="X160" s="24">
        <f t="shared" si="62"/>
        <v>463.44</v>
      </c>
      <c r="Y160" s="24">
        <f t="shared" si="63"/>
        <v>1571.609</v>
      </c>
      <c r="Z160" s="39"/>
      <c r="AA160" s="178" t="s">
        <v>20</v>
      </c>
      <c r="AD160" s="127"/>
    </row>
    <row r="161" s="9" customFormat="1" ht="20" customHeight="1" spans="1:30">
      <c r="A161" s="23">
        <f t="shared" si="48"/>
        <v>158</v>
      </c>
      <c r="B161" s="39" t="s">
        <v>416</v>
      </c>
      <c r="C161" s="25" t="s">
        <v>429</v>
      </c>
      <c r="D161" s="24" t="s">
        <v>430</v>
      </c>
      <c r="E161" s="24">
        <v>3245.4</v>
      </c>
      <c r="F161" s="24">
        <f>VLOOKUP(C161,'[1]9月'!$B:$Q,16,0)</f>
        <v>3245.4</v>
      </c>
      <c r="G161" s="24">
        <v>3245.4</v>
      </c>
      <c r="H161" s="27">
        <v>5228.42</v>
      </c>
      <c r="I161" s="27"/>
      <c r="J161" s="27">
        <v>1790</v>
      </c>
      <c r="K161" s="34">
        <f t="shared" si="49"/>
        <v>58.4172</v>
      </c>
      <c r="L161" s="35">
        <f t="shared" si="50"/>
        <v>519.264</v>
      </c>
      <c r="M161" s="24">
        <f t="shared" si="51"/>
        <v>22.7178</v>
      </c>
      <c r="N161" s="27">
        <f t="shared" si="52"/>
        <v>418.27</v>
      </c>
      <c r="O161" s="27">
        <f t="shared" si="53"/>
        <v>0</v>
      </c>
      <c r="P161" s="27">
        <f t="shared" si="54"/>
        <v>89.5</v>
      </c>
      <c r="Q161" s="27">
        <f t="shared" si="55"/>
        <v>1108.169</v>
      </c>
      <c r="R161" s="24">
        <f t="shared" si="56"/>
        <v>0</v>
      </c>
      <c r="S161" s="24">
        <f t="shared" si="57"/>
        <v>259.63</v>
      </c>
      <c r="T161" s="24">
        <f t="shared" si="58"/>
        <v>9.74</v>
      </c>
      <c r="U161" s="27">
        <f t="shared" si="59"/>
        <v>104.57</v>
      </c>
      <c r="V161" s="27">
        <f t="shared" si="60"/>
        <v>0</v>
      </c>
      <c r="W161" s="27">
        <f t="shared" si="61"/>
        <v>89.5</v>
      </c>
      <c r="X161" s="24">
        <f t="shared" si="62"/>
        <v>463.44</v>
      </c>
      <c r="Y161" s="24">
        <f t="shared" si="63"/>
        <v>1571.609</v>
      </c>
      <c r="Z161" s="39"/>
      <c r="AA161" s="178" t="s">
        <v>20</v>
      </c>
      <c r="AD161" s="127"/>
    </row>
    <row r="162" s="9" customFormat="1" ht="20" customHeight="1" spans="1:30">
      <c r="A162" s="23">
        <f t="shared" si="48"/>
        <v>159</v>
      </c>
      <c r="B162" s="39" t="s">
        <v>416</v>
      </c>
      <c r="C162" s="25" t="s">
        <v>431</v>
      </c>
      <c r="D162" s="24" t="s">
        <v>432</v>
      </c>
      <c r="E162" s="24">
        <v>3245.4</v>
      </c>
      <c r="F162" s="24">
        <f>VLOOKUP(C162,'[1]9月'!$B:$Q,16,0)</f>
        <v>3245.4</v>
      </c>
      <c r="G162" s="24">
        <v>3245.4</v>
      </c>
      <c r="H162" s="27">
        <v>5228.42</v>
      </c>
      <c r="I162" s="27"/>
      <c r="J162" s="27">
        <v>1790</v>
      </c>
      <c r="K162" s="34">
        <f t="shared" si="49"/>
        <v>58.4172</v>
      </c>
      <c r="L162" s="35">
        <f t="shared" si="50"/>
        <v>519.264</v>
      </c>
      <c r="M162" s="24">
        <f t="shared" si="51"/>
        <v>22.7178</v>
      </c>
      <c r="N162" s="27">
        <f t="shared" si="52"/>
        <v>418.27</v>
      </c>
      <c r="O162" s="27">
        <f t="shared" si="53"/>
        <v>0</v>
      </c>
      <c r="P162" s="27">
        <f t="shared" si="54"/>
        <v>89.5</v>
      </c>
      <c r="Q162" s="27">
        <f t="shared" si="55"/>
        <v>1108.169</v>
      </c>
      <c r="R162" s="24">
        <f t="shared" si="56"/>
        <v>0</v>
      </c>
      <c r="S162" s="24">
        <f t="shared" si="57"/>
        <v>259.63</v>
      </c>
      <c r="T162" s="24">
        <f t="shared" si="58"/>
        <v>9.74</v>
      </c>
      <c r="U162" s="27">
        <f t="shared" si="59"/>
        <v>104.57</v>
      </c>
      <c r="V162" s="27">
        <f t="shared" si="60"/>
        <v>0</v>
      </c>
      <c r="W162" s="27">
        <f t="shared" si="61"/>
        <v>89.5</v>
      </c>
      <c r="X162" s="24">
        <f t="shared" si="62"/>
        <v>463.44</v>
      </c>
      <c r="Y162" s="24">
        <f t="shared" si="63"/>
        <v>1571.609</v>
      </c>
      <c r="Z162" s="39"/>
      <c r="AA162" s="178" t="s">
        <v>20</v>
      </c>
      <c r="AD162" s="127"/>
    </row>
    <row r="163" s="9" customFormat="1" ht="20" customHeight="1" spans="1:30">
      <c r="A163" s="23">
        <f t="shared" si="48"/>
        <v>160</v>
      </c>
      <c r="B163" s="39" t="s">
        <v>416</v>
      </c>
      <c r="C163" s="25" t="s">
        <v>433</v>
      </c>
      <c r="D163" s="24" t="s">
        <v>434</v>
      </c>
      <c r="E163" s="24">
        <v>3245.4</v>
      </c>
      <c r="F163" s="24">
        <f>VLOOKUP(C163,'[1]9月'!$B:$Q,16,0)</f>
        <v>3245.4</v>
      </c>
      <c r="G163" s="24">
        <v>3245.4</v>
      </c>
      <c r="H163" s="27">
        <v>5228.42</v>
      </c>
      <c r="I163" s="27"/>
      <c r="J163" s="27">
        <v>1790</v>
      </c>
      <c r="K163" s="34">
        <f t="shared" si="49"/>
        <v>58.4172</v>
      </c>
      <c r="L163" s="35">
        <f t="shared" si="50"/>
        <v>519.264</v>
      </c>
      <c r="M163" s="24">
        <f t="shared" si="51"/>
        <v>22.7178</v>
      </c>
      <c r="N163" s="27">
        <f t="shared" si="52"/>
        <v>418.27</v>
      </c>
      <c r="O163" s="27">
        <f t="shared" si="53"/>
        <v>0</v>
      </c>
      <c r="P163" s="27">
        <f t="shared" si="54"/>
        <v>89.5</v>
      </c>
      <c r="Q163" s="27">
        <f t="shared" si="55"/>
        <v>1108.169</v>
      </c>
      <c r="R163" s="24">
        <f t="shared" si="56"/>
        <v>0</v>
      </c>
      <c r="S163" s="24">
        <f t="shared" si="57"/>
        <v>259.63</v>
      </c>
      <c r="T163" s="24">
        <f t="shared" si="58"/>
        <v>9.74</v>
      </c>
      <c r="U163" s="27">
        <f t="shared" si="59"/>
        <v>104.57</v>
      </c>
      <c r="V163" s="27">
        <f t="shared" si="60"/>
        <v>0</v>
      </c>
      <c r="W163" s="27">
        <f t="shared" si="61"/>
        <v>89.5</v>
      </c>
      <c r="X163" s="24">
        <f t="shared" si="62"/>
        <v>463.44</v>
      </c>
      <c r="Y163" s="24">
        <f t="shared" si="63"/>
        <v>1571.609</v>
      </c>
      <c r="Z163" s="39"/>
      <c r="AA163" s="178" t="s">
        <v>20</v>
      </c>
      <c r="AD163" s="127"/>
    </row>
    <row r="164" s="9" customFormat="1" ht="20" customHeight="1" spans="1:30">
      <c r="A164" s="23">
        <f t="shared" si="48"/>
        <v>161</v>
      </c>
      <c r="B164" s="39" t="s">
        <v>416</v>
      </c>
      <c r="C164" s="25" t="s">
        <v>435</v>
      </c>
      <c r="D164" s="24" t="s">
        <v>436</v>
      </c>
      <c r="E164" s="24">
        <v>3245.4</v>
      </c>
      <c r="F164" s="24">
        <f>VLOOKUP(C164,'[1]9月'!$B:$Q,16,0)</f>
        <v>3245.4</v>
      </c>
      <c r="G164" s="24">
        <v>3245.4</v>
      </c>
      <c r="H164" s="27">
        <v>5228.42</v>
      </c>
      <c r="I164" s="27"/>
      <c r="J164" s="27">
        <v>1790</v>
      </c>
      <c r="K164" s="34">
        <f t="shared" si="49"/>
        <v>58.4172</v>
      </c>
      <c r="L164" s="35">
        <f t="shared" si="50"/>
        <v>519.264</v>
      </c>
      <c r="M164" s="24">
        <f t="shared" si="51"/>
        <v>22.7178</v>
      </c>
      <c r="N164" s="27">
        <f t="shared" si="52"/>
        <v>418.27</v>
      </c>
      <c r="O164" s="27">
        <f t="shared" si="53"/>
        <v>0</v>
      </c>
      <c r="P164" s="27">
        <f t="shared" si="54"/>
        <v>89.5</v>
      </c>
      <c r="Q164" s="27">
        <f t="shared" si="55"/>
        <v>1108.169</v>
      </c>
      <c r="R164" s="24">
        <f t="shared" si="56"/>
        <v>0</v>
      </c>
      <c r="S164" s="24">
        <f t="shared" si="57"/>
        <v>259.63</v>
      </c>
      <c r="T164" s="24">
        <f t="shared" si="58"/>
        <v>9.74</v>
      </c>
      <c r="U164" s="27">
        <f t="shared" si="59"/>
        <v>104.57</v>
      </c>
      <c r="V164" s="27">
        <f t="shared" si="60"/>
        <v>0</v>
      </c>
      <c r="W164" s="27">
        <f t="shared" si="61"/>
        <v>89.5</v>
      </c>
      <c r="X164" s="24">
        <f t="shared" si="62"/>
        <v>463.44</v>
      </c>
      <c r="Y164" s="24">
        <f t="shared" si="63"/>
        <v>1571.609</v>
      </c>
      <c r="Z164" s="39"/>
      <c r="AA164" s="178" t="s">
        <v>20</v>
      </c>
      <c r="AD164" s="127"/>
    </row>
    <row r="165" s="9" customFormat="1" ht="20" customHeight="1" spans="1:30">
      <c r="A165" s="23">
        <f t="shared" si="48"/>
        <v>162</v>
      </c>
      <c r="B165" s="39" t="s">
        <v>416</v>
      </c>
      <c r="C165" s="25" t="s">
        <v>439</v>
      </c>
      <c r="D165" s="24" t="s">
        <v>440</v>
      </c>
      <c r="E165" s="24">
        <v>3245.4</v>
      </c>
      <c r="F165" s="24">
        <f>VLOOKUP(C165,'[1]9月'!$B:$Q,16,0)</f>
        <v>3245.4</v>
      </c>
      <c r="G165" s="24">
        <v>3245.4</v>
      </c>
      <c r="H165" s="27">
        <v>5228.42</v>
      </c>
      <c r="I165" s="27"/>
      <c r="J165" s="27">
        <v>1790</v>
      </c>
      <c r="K165" s="34">
        <f t="shared" si="49"/>
        <v>58.4172</v>
      </c>
      <c r="L165" s="35">
        <f t="shared" si="50"/>
        <v>519.264</v>
      </c>
      <c r="M165" s="24">
        <f t="shared" si="51"/>
        <v>22.7178</v>
      </c>
      <c r="N165" s="27">
        <f t="shared" si="52"/>
        <v>418.27</v>
      </c>
      <c r="O165" s="27">
        <f t="shared" si="53"/>
        <v>0</v>
      </c>
      <c r="P165" s="27">
        <f t="shared" si="54"/>
        <v>89.5</v>
      </c>
      <c r="Q165" s="27">
        <f t="shared" si="55"/>
        <v>1108.169</v>
      </c>
      <c r="R165" s="24">
        <f t="shared" si="56"/>
        <v>0</v>
      </c>
      <c r="S165" s="24">
        <f t="shared" si="57"/>
        <v>259.63</v>
      </c>
      <c r="T165" s="24">
        <f t="shared" si="58"/>
        <v>9.74</v>
      </c>
      <c r="U165" s="27">
        <f t="shared" si="59"/>
        <v>104.57</v>
      </c>
      <c r="V165" s="27">
        <f t="shared" si="60"/>
        <v>0</v>
      </c>
      <c r="W165" s="27">
        <f t="shared" si="61"/>
        <v>89.5</v>
      </c>
      <c r="X165" s="24">
        <f t="shared" si="62"/>
        <v>463.44</v>
      </c>
      <c r="Y165" s="24">
        <f t="shared" si="63"/>
        <v>1571.609</v>
      </c>
      <c r="Z165" s="39"/>
      <c r="AA165" s="178" t="s">
        <v>20</v>
      </c>
      <c r="AD165" s="127"/>
    </row>
    <row r="166" s="9" customFormat="1" ht="20" customHeight="1" spans="1:30">
      <c r="A166" s="23">
        <f t="shared" si="48"/>
        <v>163</v>
      </c>
      <c r="B166" s="39" t="s">
        <v>416</v>
      </c>
      <c r="C166" s="25" t="s">
        <v>441</v>
      </c>
      <c r="D166" s="275" t="s">
        <v>442</v>
      </c>
      <c r="E166" s="24">
        <v>3245.4</v>
      </c>
      <c r="F166" s="24">
        <f>VLOOKUP(C166,'[1]9月'!$B:$Q,16,0)</f>
        <v>3245.4</v>
      </c>
      <c r="G166" s="24">
        <v>3245.4</v>
      </c>
      <c r="H166" s="27">
        <v>5228.42</v>
      </c>
      <c r="I166" s="27"/>
      <c r="J166" s="27">
        <v>1790</v>
      </c>
      <c r="K166" s="34">
        <f t="shared" si="49"/>
        <v>58.4172</v>
      </c>
      <c r="L166" s="35">
        <f t="shared" si="50"/>
        <v>519.264</v>
      </c>
      <c r="M166" s="24">
        <f t="shared" si="51"/>
        <v>22.7178</v>
      </c>
      <c r="N166" s="27">
        <f t="shared" si="52"/>
        <v>418.27</v>
      </c>
      <c r="O166" s="27">
        <f t="shared" si="53"/>
        <v>0</v>
      </c>
      <c r="P166" s="27">
        <f t="shared" si="54"/>
        <v>89.5</v>
      </c>
      <c r="Q166" s="27">
        <f t="shared" si="55"/>
        <v>1108.169</v>
      </c>
      <c r="R166" s="24">
        <f t="shared" si="56"/>
        <v>0</v>
      </c>
      <c r="S166" s="24">
        <f t="shared" si="57"/>
        <v>259.63</v>
      </c>
      <c r="T166" s="24">
        <f t="shared" si="58"/>
        <v>9.74</v>
      </c>
      <c r="U166" s="27">
        <f t="shared" si="59"/>
        <v>104.57</v>
      </c>
      <c r="V166" s="27">
        <f t="shared" si="60"/>
        <v>0</v>
      </c>
      <c r="W166" s="27">
        <f t="shared" si="61"/>
        <v>89.5</v>
      </c>
      <c r="X166" s="24">
        <f t="shared" si="62"/>
        <v>463.44</v>
      </c>
      <c r="Y166" s="24">
        <f t="shared" si="63"/>
        <v>1571.609</v>
      </c>
      <c r="Z166" s="39"/>
      <c r="AA166" s="178" t="s">
        <v>20</v>
      </c>
      <c r="AD166" s="127"/>
    </row>
    <row r="167" s="9" customFormat="1" ht="20" customHeight="1" spans="1:30">
      <c r="A167" s="23">
        <f t="shared" si="48"/>
        <v>164</v>
      </c>
      <c r="B167" s="39" t="s">
        <v>443</v>
      </c>
      <c r="C167" s="29" t="s">
        <v>444</v>
      </c>
      <c r="D167" s="47" t="s">
        <v>445</v>
      </c>
      <c r="E167" s="24">
        <v>3245.4</v>
      </c>
      <c r="F167" s="24">
        <v>3245.4</v>
      </c>
      <c r="G167" s="24">
        <v>3245.4</v>
      </c>
      <c r="H167" s="27">
        <v>5228.42</v>
      </c>
      <c r="I167" s="27"/>
      <c r="J167" s="27">
        <v>1790</v>
      </c>
      <c r="K167" s="34">
        <f t="shared" si="49"/>
        <v>58.4172</v>
      </c>
      <c r="L167" s="35">
        <f t="shared" si="50"/>
        <v>519.264</v>
      </c>
      <c r="M167" s="24">
        <f t="shared" si="51"/>
        <v>22.7178</v>
      </c>
      <c r="N167" s="27">
        <f t="shared" si="52"/>
        <v>418.27</v>
      </c>
      <c r="O167" s="27">
        <f t="shared" si="53"/>
        <v>0</v>
      </c>
      <c r="P167" s="27">
        <f t="shared" si="54"/>
        <v>89.5</v>
      </c>
      <c r="Q167" s="27">
        <f t="shared" si="55"/>
        <v>1108.169</v>
      </c>
      <c r="R167" s="24">
        <f t="shared" si="56"/>
        <v>0</v>
      </c>
      <c r="S167" s="24">
        <f t="shared" si="57"/>
        <v>259.63</v>
      </c>
      <c r="T167" s="24">
        <f t="shared" si="58"/>
        <v>9.74</v>
      </c>
      <c r="U167" s="27">
        <f t="shared" si="59"/>
        <v>104.57</v>
      </c>
      <c r="V167" s="27">
        <f t="shared" si="60"/>
        <v>0</v>
      </c>
      <c r="W167" s="27">
        <f t="shared" si="61"/>
        <v>89.5</v>
      </c>
      <c r="X167" s="24">
        <f t="shared" si="62"/>
        <v>463.44</v>
      </c>
      <c r="Y167" s="24">
        <f t="shared" si="63"/>
        <v>1571.609</v>
      </c>
      <c r="Z167" s="52"/>
      <c r="AA167" s="178" t="s">
        <v>21</v>
      </c>
      <c r="AD167" s="127"/>
    </row>
    <row r="168" s="9" customFormat="1" ht="20" customHeight="1" spans="1:30">
      <c r="A168" s="23">
        <f t="shared" si="48"/>
        <v>165</v>
      </c>
      <c r="B168" s="39" t="s">
        <v>416</v>
      </c>
      <c r="C168" s="29" t="s">
        <v>446</v>
      </c>
      <c r="D168" s="47" t="s">
        <v>447</v>
      </c>
      <c r="E168" s="24">
        <v>3245.4</v>
      </c>
      <c r="F168" s="24">
        <v>3245.4</v>
      </c>
      <c r="G168" s="24">
        <v>3245.4</v>
      </c>
      <c r="H168" s="27">
        <v>5228.42</v>
      </c>
      <c r="I168" s="27"/>
      <c r="J168" s="27">
        <v>1790</v>
      </c>
      <c r="K168" s="34">
        <f t="shared" si="49"/>
        <v>58.4172</v>
      </c>
      <c r="L168" s="35">
        <f t="shared" si="50"/>
        <v>519.264</v>
      </c>
      <c r="M168" s="24">
        <f t="shared" si="51"/>
        <v>22.7178</v>
      </c>
      <c r="N168" s="27">
        <f t="shared" si="52"/>
        <v>418.27</v>
      </c>
      <c r="O168" s="27">
        <f t="shared" si="53"/>
        <v>0</v>
      </c>
      <c r="P168" s="27">
        <f t="shared" si="54"/>
        <v>89.5</v>
      </c>
      <c r="Q168" s="27">
        <f t="shared" si="55"/>
        <v>1108.169</v>
      </c>
      <c r="R168" s="24">
        <f t="shared" si="56"/>
        <v>0</v>
      </c>
      <c r="S168" s="24">
        <f t="shared" si="57"/>
        <v>259.63</v>
      </c>
      <c r="T168" s="24">
        <f t="shared" si="58"/>
        <v>9.74</v>
      </c>
      <c r="U168" s="27">
        <f t="shared" si="59"/>
        <v>104.57</v>
      </c>
      <c r="V168" s="27">
        <f t="shared" si="60"/>
        <v>0</v>
      </c>
      <c r="W168" s="27">
        <f t="shared" si="61"/>
        <v>89.5</v>
      </c>
      <c r="X168" s="24">
        <f t="shared" si="62"/>
        <v>463.44</v>
      </c>
      <c r="Y168" s="24">
        <f t="shared" si="63"/>
        <v>1571.609</v>
      </c>
      <c r="Z168" s="52"/>
      <c r="AA168" s="178" t="s">
        <v>20</v>
      </c>
      <c r="AD168" s="127"/>
    </row>
    <row r="169" s="9" customFormat="1" ht="20" customHeight="1" spans="1:30">
      <c r="A169" s="23">
        <f t="shared" si="48"/>
        <v>166</v>
      </c>
      <c r="B169" s="39" t="s">
        <v>416</v>
      </c>
      <c r="C169" s="29" t="s">
        <v>448</v>
      </c>
      <c r="D169" s="277" t="s">
        <v>449</v>
      </c>
      <c r="E169" s="24">
        <v>3245.4</v>
      </c>
      <c r="F169" s="24">
        <v>3245.4</v>
      </c>
      <c r="G169" s="24">
        <v>3245.4</v>
      </c>
      <c r="H169" s="27">
        <v>0</v>
      </c>
      <c r="I169" s="27"/>
      <c r="J169" s="27">
        <v>1790</v>
      </c>
      <c r="K169" s="34">
        <f t="shared" si="49"/>
        <v>58.4172</v>
      </c>
      <c r="L169" s="35">
        <f t="shared" si="50"/>
        <v>519.264</v>
      </c>
      <c r="M169" s="24">
        <f t="shared" si="51"/>
        <v>22.7178</v>
      </c>
      <c r="N169" s="27">
        <f t="shared" si="52"/>
        <v>0</v>
      </c>
      <c r="O169" s="27">
        <f t="shared" si="53"/>
        <v>0</v>
      </c>
      <c r="P169" s="27">
        <f t="shared" si="54"/>
        <v>89.5</v>
      </c>
      <c r="Q169" s="27">
        <f t="shared" si="55"/>
        <v>689.899</v>
      </c>
      <c r="R169" s="24">
        <f t="shared" si="56"/>
        <v>0</v>
      </c>
      <c r="S169" s="24">
        <f t="shared" si="57"/>
        <v>259.63</v>
      </c>
      <c r="T169" s="24">
        <f t="shared" si="58"/>
        <v>9.74</v>
      </c>
      <c r="U169" s="27">
        <f t="shared" si="59"/>
        <v>0</v>
      </c>
      <c r="V169" s="27">
        <f t="shared" si="60"/>
        <v>0</v>
      </c>
      <c r="W169" s="27">
        <f t="shared" si="61"/>
        <v>89.5</v>
      </c>
      <c r="X169" s="24">
        <f t="shared" si="62"/>
        <v>358.87</v>
      </c>
      <c r="Y169" s="24">
        <f t="shared" si="63"/>
        <v>1048.769</v>
      </c>
      <c r="Z169" s="52"/>
      <c r="AA169" s="178" t="s">
        <v>20</v>
      </c>
      <c r="AD169" s="127"/>
    </row>
    <row r="170" s="9" customFormat="1" ht="20" customHeight="1" spans="1:30">
      <c r="A170" s="23">
        <f t="shared" si="48"/>
        <v>167</v>
      </c>
      <c r="B170" s="39" t="s">
        <v>416</v>
      </c>
      <c r="C170" s="29" t="s">
        <v>450</v>
      </c>
      <c r="D170" s="28" t="s">
        <v>451</v>
      </c>
      <c r="E170" s="24">
        <v>3245.4</v>
      </c>
      <c r="F170" s="24">
        <v>3245.4</v>
      </c>
      <c r="G170" s="24">
        <v>3245.4</v>
      </c>
      <c r="H170" s="27">
        <v>5228.42</v>
      </c>
      <c r="I170" s="27"/>
      <c r="J170" s="27">
        <v>0</v>
      </c>
      <c r="K170" s="34">
        <f t="shared" si="49"/>
        <v>58.4172</v>
      </c>
      <c r="L170" s="35">
        <f t="shared" si="50"/>
        <v>519.264</v>
      </c>
      <c r="M170" s="24">
        <f t="shared" si="51"/>
        <v>22.7178</v>
      </c>
      <c r="N170" s="27">
        <f t="shared" si="52"/>
        <v>418.27</v>
      </c>
      <c r="O170" s="27">
        <f t="shared" si="53"/>
        <v>0</v>
      </c>
      <c r="P170" s="27">
        <f t="shared" si="54"/>
        <v>0</v>
      </c>
      <c r="Q170" s="27">
        <f t="shared" si="55"/>
        <v>1018.669</v>
      </c>
      <c r="R170" s="24">
        <f t="shared" si="56"/>
        <v>0</v>
      </c>
      <c r="S170" s="24">
        <f t="shared" si="57"/>
        <v>259.63</v>
      </c>
      <c r="T170" s="24">
        <f t="shared" si="58"/>
        <v>9.74</v>
      </c>
      <c r="U170" s="27">
        <f t="shared" si="59"/>
        <v>104.57</v>
      </c>
      <c r="V170" s="27">
        <f t="shared" si="60"/>
        <v>0</v>
      </c>
      <c r="W170" s="27">
        <f t="shared" si="61"/>
        <v>0</v>
      </c>
      <c r="X170" s="24">
        <f t="shared" si="62"/>
        <v>373.94</v>
      </c>
      <c r="Y170" s="24">
        <f t="shared" si="63"/>
        <v>1392.609</v>
      </c>
      <c r="Z170" s="52"/>
      <c r="AA170" s="178" t="s">
        <v>20</v>
      </c>
      <c r="AD170" s="127"/>
    </row>
    <row r="171" s="9" customFormat="1" ht="20" customHeight="1" spans="1:30">
      <c r="A171" s="23">
        <f t="shared" si="48"/>
        <v>168</v>
      </c>
      <c r="B171" s="39" t="s">
        <v>416</v>
      </c>
      <c r="C171" s="29" t="s">
        <v>452</v>
      </c>
      <c r="D171" s="28" t="s">
        <v>453</v>
      </c>
      <c r="E171" s="24">
        <v>3245.4</v>
      </c>
      <c r="F171" s="24">
        <v>3245.4</v>
      </c>
      <c r="G171" s="24">
        <v>3245.4</v>
      </c>
      <c r="H171" s="27">
        <v>5228.42</v>
      </c>
      <c r="I171" s="27"/>
      <c r="J171" s="27">
        <v>1790</v>
      </c>
      <c r="K171" s="34">
        <f t="shared" si="49"/>
        <v>58.4172</v>
      </c>
      <c r="L171" s="35">
        <f t="shared" si="50"/>
        <v>519.264</v>
      </c>
      <c r="M171" s="24">
        <f t="shared" si="51"/>
        <v>22.7178</v>
      </c>
      <c r="N171" s="27">
        <f t="shared" si="52"/>
        <v>418.27</v>
      </c>
      <c r="O171" s="27">
        <f t="shared" si="53"/>
        <v>0</v>
      </c>
      <c r="P171" s="27">
        <f t="shared" si="54"/>
        <v>89.5</v>
      </c>
      <c r="Q171" s="27">
        <f t="shared" si="55"/>
        <v>1108.169</v>
      </c>
      <c r="R171" s="24">
        <f t="shared" si="56"/>
        <v>0</v>
      </c>
      <c r="S171" s="24">
        <f t="shared" si="57"/>
        <v>259.63</v>
      </c>
      <c r="T171" s="24">
        <f t="shared" si="58"/>
        <v>9.74</v>
      </c>
      <c r="U171" s="27">
        <f t="shared" si="59"/>
        <v>104.57</v>
      </c>
      <c r="V171" s="27">
        <f t="shared" si="60"/>
        <v>0</v>
      </c>
      <c r="W171" s="27">
        <f t="shared" si="61"/>
        <v>89.5</v>
      </c>
      <c r="X171" s="24">
        <f t="shared" si="62"/>
        <v>463.44</v>
      </c>
      <c r="Y171" s="24">
        <f t="shared" si="63"/>
        <v>1571.609</v>
      </c>
      <c r="Z171" s="52"/>
      <c r="AA171" s="178" t="s">
        <v>20</v>
      </c>
      <c r="AD171" s="127"/>
    </row>
    <row r="172" s="9" customFormat="1" ht="20" customHeight="1" spans="1:30">
      <c r="A172" s="23">
        <f t="shared" si="48"/>
        <v>169</v>
      </c>
      <c r="B172" s="39" t="s">
        <v>443</v>
      </c>
      <c r="C172" s="25" t="s">
        <v>454</v>
      </c>
      <c r="D172" s="24" t="s">
        <v>455</v>
      </c>
      <c r="E172" s="24">
        <v>3245.4</v>
      </c>
      <c r="F172" s="24">
        <f>VLOOKUP(C172,'[1]9月'!$B:$Q,16,0)</f>
        <v>3245.4</v>
      </c>
      <c r="G172" s="24">
        <v>3245.4</v>
      </c>
      <c r="H172" s="27">
        <v>5228.42</v>
      </c>
      <c r="I172" s="27"/>
      <c r="J172" s="27">
        <v>1790</v>
      </c>
      <c r="K172" s="34">
        <f t="shared" si="49"/>
        <v>58.4172</v>
      </c>
      <c r="L172" s="35">
        <f t="shared" si="50"/>
        <v>519.264</v>
      </c>
      <c r="M172" s="24">
        <f t="shared" si="51"/>
        <v>22.7178</v>
      </c>
      <c r="N172" s="27">
        <f t="shared" si="52"/>
        <v>418.27</v>
      </c>
      <c r="O172" s="27">
        <f t="shared" si="53"/>
        <v>0</v>
      </c>
      <c r="P172" s="27">
        <f t="shared" si="54"/>
        <v>89.5</v>
      </c>
      <c r="Q172" s="27">
        <f t="shared" si="55"/>
        <v>1108.169</v>
      </c>
      <c r="R172" s="24">
        <f t="shared" si="56"/>
        <v>0</v>
      </c>
      <c r="S172" s="24">
        <f t="shared" si="57"/>
        <v>259.63</v>
      </c>
      <c r="T172" s="24">
        <f t="shared" si="58"/>
        <v>9.74</v>
      </c>
      <c r="U172" s="27">
        <f t="shared" si="59"/>
        <v>104.57</v>
      </c>
      <c r="V172" s="27">
        <f t="shared" si="60"/>
        <v>0</v>
      </c>
      <c r="W172" s="27">
        <f t="shared" si="61"/>
        <v>89.5</v>
      </c>
      <c r="X172" s="24">
        <f t="shared" si="62"/>
        <v>463.44</v>
      </c>
      <c r="Y172" s="24">
        <f t="shared" si="63"/>
        <v>1571.609</v>
      </c>
      <c r="Z172" s="39"/>
      <c r="AA172" s="178" t="s">
        <v>21</v>
      </c>
      <c r="AD172" s="127"/>
    </row>
    <row r="173" s="9" customFormat="1" ht="20" customHeight="1" spans="1:30">
      <c r="A173" s="23">
        <f t="shared" si="48"/>
        <v>170</v>
      </c>
      <c r="B173" s="39" t="s">
        <v>443</v>
      </c>
      <c r="C173" s="25" t="s">
        <v>456</v>
      </c>
      <c r="D173" s="24" t="s">
        <v>457</v>
      </c>
      <c r="E173" s="24">
        <v>3245.4</v>
      </c>
      <c r="F173" s="24">
        <f>VLOOKUP(C173,'[1]9月'!$B:$Q,16,0)</f>
        <v>3245.4</v>
      </c>
      <c r="G173" s="24">
        <v>3245.4</v>
      </c>
      <c r="H173" s="27">
        <v>5228.42</v>
      </c>
      <c r="I173" s="27"/>
      <c r="J173" s="27">
        <v>1790</v>
      </c>
      <c r="K173" s="34">
        <f t="shared" si="49"/>
        <v>58.4172</v>
      </c>
      <c r="L173" s="35">
        <f t="shared" si="50"/>
        <v>519.264</v>
      </c>
      <c r="M173" s="24">
        <f t="shared" si="51"/>
        <v>22.7178</v>
      </c>
      <c r="N173" s="27">
        <f t="shared" si="52"/>
        <v>418.27</v>
      </c>
      <c r="O173" s="27">
        <f t="shared" si="53"/>
        <v>0</v>
      </c>
      <c r="P173" s="27">
        <f t="shared" si="54"/>
        <v>89.5</v>
      </c>
      <c r="Q173" s="27">
        <f t="shared" si="55"/>
        <v>1108.169</v>
      </c>
      <c r="R173" s="24">
        <f t="shared" si="56"/>
        <v>0</v>
      </c>
      <c r="S173" s="24">
        <f t="shared" si="57"/>
        <v>259.63</v>
      </c>
      <c r="T173" s="24">
        <f t="shared" si="58"/>
        <v>9.74</v>
      </c>
      <c r="U173" s="27">
        <f t="shared" si="59"/>
        <v>104.57</v>
      </c>
      <c r="V173" s="27">
        <f t="shared" si="60"/>
        <v>0</v>
      </c>
      <c r="W173" s="27">
        <f t="shared" si="61"/>
        <v>89.5</v>
      </c>
      <c r="X173" s="24">
        <f t="shared" si="62"/>
        <v>463.44</v>
      </c>
      <c r="Y173" s="24">
        <f t="shared" si="63"/>
        <v>1571.609</v>
      </c>
      <c r="Z173" s="39"/>
      <c r="AA173" s="178" t="s">
        <v>21</v>
      </c>
      <c r="AD173" s="127"/>
    </row>
    <row r="174" s="9" customFormat="1" ht="20" customHeight="1" spans="1:30">
      <c r="A174" s="23">
        <f t="shared" si="48"/>
        <v>171</v>
      </c>
      <c r="B174" s="39" t="s">
        <v>443</v>
      </c>
      <c r="C174" s="25" t="s">
        <v>458</v>
      </c>
      <c r="D174" s="24" t="s">
        <v>459</v>
      </c>
      <c r="E174" s="24">
        <v>3245.4</v>
      </c>
      <c r="F174" s="24">
        <f>VLOOKUP(C174,'[1]9月'!$B:$Q,16,0)</f>
        <v>3245.4</v>
      </c>
      <c r="G174" s="24">
        <v>3245.4</v>
      </c>
      <c r="H174" s="27">
        <v>5228.42</v>
      </c>
      <c r="I174" s="27"/>
      <c r="J174" s="27">
        <v>1790</v>
      </c>
      <c r="K174" s="34">
        <f t="shared" si="49"/>
        <v>58.4172</v>
      </c>
      <c r="L174" s="35">
        <f t="shared" si="50"/>
        <v>519.264</v>
      </c>
      <c r="M174" s="24">
        <f t="shared" si="51"/>
        <v>22.7178</v>
      </c>
      <c r="N174" s="27">
        <f t="shared" si="52"/>
        <v>418.27</v>
      </c>
      <c r="O174" s="27">
        <f t="shared" si="53"/>
        <v>0</v>
      </c>
      <c r="P174" s="27">
        <f t="shared" si="54"/>
        <v>89.5</v>
      </c>
      <c r="Q174" s="27">
        <f t="shared" si="55"/>
        <v>1108.169</v>
      </c>
      <c r="R174" s="24">
        <f t="shared" si="56"/>
        <v>0</v>
      </c>
      <c r="S174" s="24">
        <f t="shared" si="57"/>
        <v>259.63</v>
      </c>
      <c r="T174" s="24">
        <f t="shared" si="58"/>
        <v>9.74</v>
      </c>
      <c r="U174" s="27">
        <f t="shared" si="59"/>
        <v>104.57</v>
      </c>
      <c r="V174" s="27">
        <f t="shared" si="60"/>
        <v>0</v>
      </c>
      <c r="W174" s="27">
        <f t="shared" si="61"/>
        <v>89.5</v>
      </c>
      <c r="X174" s="24">
        <f t="shared" si="62"/>
        <v>463.44</v>
      </c>
      <c r="Y174" s="24">
        <f t="shared" si="63"/>
        <v>1571.609</v>
      </c>
      <c r="Z174" s="39"/>
      <c r="AA174" s="178" t="s">
        <v>21</v>
      </c>
      <c r="AD174" s="127"/>
    </row>
    <row r="175" s="9" customFormat="1" ht="20" customHeight="1" spans="1:30">
      <c r="A175" s="23">
        <f t="shared" si="48"/>
        <v>172</v>
      </c>
      <c r="B175" s="39" t="s">
        <v>443</v>
      </c>
      <c r="C175" s="25" t="s">
        <v>460</v>
      </c>
      <c r="D175" s="24" t="s">
        <v>461</v>
      </c>
      <c r="E175" s="24">
        <v>3245.4</v>
      </c>
      <c r="F175" s="24">
        <f>VLOOKUP(C175,'[1]9月'!$B:$Q,16,0)</f>
        <v>3245.4</v>
      </c>
      <c r="G175" s="24">
        <v>3245.4</v>
      </c>
      <c r="H175" s="27">
        <v>5228.42</v>
      </c>
      <c r="I175" s="27"/>
      <c r="J175" s="27">
        <v>1790</v>
      </c>
      <c r="K175" s="34">
        <f t="shared" si="49"/>
        <v>58.4172</v>
      </c>
      <c r="L175" s="35">
        <f t="shared" si="50"/>
        <v>519.264</v>
      </c>
      <c r="M175" s="24">
        <f t="shared" si="51"/>
        <v>22.7178</v>
      </c>
      <c r="N175" s="27">
        <f t="shared" si="52"/>
        <v>418.27</v>
      </c>
      <c r="O175" s="27">
        <f t="shared" si="53"/>
        <v>0</v>
      </c>
      <c r="P175" s="27">
        <f t="shared" si="54"/>
        <v>89.5</v>
      </c>
      <c r="Q175" s="27">
        <f t="shared" si="55"/>
        <v>1108.169</v>
      </c>
      <c r="R175" s="24">
        <f t="shared" si="56"/>
        <v>0</v>
      </c>
      <c r="S175" s="24">
        <f t="shared" si="57"/>
        <v>259.63</v>
      </c>
      <c r="T175" s="24">
        <f t="shared" si="58"/>
        <v>9.74</v>
      </c>
      <c r="U175" s="27">
        <f t="shared" si="59"/>
        <v>104.57</v>
      </c>
      <c r="V175" s="27">
        <f t="shared" si="60"/>
        <v>0</v>
      </c>
      <c r="W175" s="27">
        <f t="shared" si="61"/>
        <v>89.5</v>
      </c>
      <c r="X175" s="24">
        <f t="shared" si="62"/>
        <v>463.44</v>
      </c>
      <c r="Y175" s="24">
        <f t="shared" si="63"/>
        <v>1571.609</v>
      </c>
      <c r="Z175" s="39"/>
      <c r="AA175" s="178" t="s">
        <v>21</v>
      </c>
      <c r="AD175" s="127"/>
    </row>
    <row r="176" s="9" customFormat="1" ht="20" customHeight="1" spans="1:30">
      <c r="A176" s="23">
        <f t="shared" si="48"/>
        <v>173</v>
      </c>
      <c r="B176" s="39" t="s">
        <v>211</v>
      </c>
      <c r="C176" s="25" t="s">
        <v>462</v>
      </c>
      <c r="D176" s="24" t="s">
        <v>463</v>
      </c>
      <c r="E176" s="24">
        <v>3245.4</v>
      </c>
      <c r="F176" s="24">
        <f>VLOOKUP(C176,'[1]9月'!$B:$Q,16,0)</f>
        <v>3245.4</v>
      </c>
      <c r="G176" s="24">
        <v>3245.4</v>
      </c>
      <c r="H176" s="27">
        <v>5228.42</v>
      </c>
      <c r="I176" s="27"/>
      <c r="J176" s="27">
        <v>1790</v>
      </c>
      <c r="K176" s="34">
        <f t="shared" si="49"/>
        <v>58.4172</v>
      </c>
      <c r="L176" s="35">
        <f t="shared" si="50"/>
        <v>519.264</v>
      </c>
      <c r="M176" s="24">
        <f t="shared" si="51"/>
        <v>22.7178</v>
      </c>
      <c r="N176" s="27">
        <f t="shared" si="52"/>
        <v>418.27</v>
      </c>
      <c r="O176" s="27">
        <f t="shared" si="53"/>
        <v>0</v>
      </c>
      <c r="P176" s="27">
        <f t="shared" si="54"/>
        <v>89.5</v>
      </c>
      <c r="Q176" s="27">
        <f t="shared" si="55"/>
        <v>1108.169</v>
      </c>
      <c r="R176" s="24">
        <f t="shared" si="56"/>
        <v>0</v>
      </c>
      <c r="S176" s="24">
        <f t="shared" si="57"/>
        <v>259.63</v>
      </c>
      <c r="T176" s="24">
        <f t="shared" si="58"/>
        <v>9.74</v>
      </c>
      <c r="U176" s="27">
        <f t="shared" si="59"/>
        <v>104.57</v>
      </c>
      <c r="V176" s="27">
        <f t="shared" si="60"/>
        <v>0</v>
      </c>
      <c r="W176" s="27">
        <f t="shared" si="61"/>
        <v>89.5</v>
      </c>
      <c r="X176" s="24">
        <f t="shared" si="62"/>
        <v>463.44</v>
      </c>
      <c r="Y176" s="24">
        <f t="shared" si="63"/>
        <v>1571.609</v>
      </c>
      <c r="Z176" s="39"/>
      <c r="AA176" s="178" t="s">
        <v>22</v>
      </c>
      <c r="AD176" s="127"/>
    </row>
    <row r="177" s="9" customFormat="1" ht="20" customHeight="1" spans="1:30">
      <c r="A177" s="23">
        <f t="shared" si="48"/>
        <v>174</v>
      </c>
      <c r="B177" s="39" t="s">
        <v>211</v>
      </c>
      <c r="C177" s="25" t="s">
        <v>464</v>
      </c>
      <c r="D177" s="24" t="s">
        <v>465</v>
      </c>
      <c r="E177" s="24">
        <v>3245.4</v>
      </c>
      <c r="F177" s="24">
        <f>VLOOKUP(C177,'[1]9月'!$B:$Q,16,0)</f>
        <v>3245.4</v>
      </c>
      <c r="G177" s="24">
        <v>3245.4</v>
      </c>
      <c r="H177" s="27">
        <v>5228.42</v>
      </c>
      <c r="I177" s="27"/>
      <c r="J177" s="27">
        <v>1790</v>
      </c>
      <c r="K177" s="34">
        <f t="shared" si="49"/>
        <v>58.4172</v>
      </c>
      <c r="L177" s="35">
        <f t="shared" si="50"/>
        <v>519.264</v>
      </c>
      <c r="M177" s="24">
        <f t="shared" si="51"/>
        <v>22.7178</v>
      </c>
      <c r="N177" s="27">
        <f t="shared" si="52"/>
        <v>418.27</v>
      </c>
      <c r="O177" s="27">
        <f t="shared" si="53"/>
        <v>0</v>
      </c>
      <c r="P177" s="27">
        <f t="shared" si="54"/>
        <v>89.5</v>
      </c>
      <c r="Q177" s="27">
        <f t="shared" si="55"/>
        <v>1108.169</v>
      </c>
      <c r="R177" s="24">
        <f t="shared" si="56"/>
        <v>0</v>
      </c>
      <c r="S177" s="24">
        <f t="shared" si="57"/>
        <v>259.63</v>
      </c>
      <c r="T177" s="24">
        <f t="shared" si="58"/>
        <v>9.74</v>
      </c>
      <c r="U177" s="27">
        <f t="shared" si="59"/>
        <v>104.57</v>
      </c>
      <c r="V177" s="27">
        <f t="shared" si="60"/>
        <v>0</v>
      </c>
      <c r="W177" s="27">
        <f t="shared" si="61"/>
        <v>89.5</v>
      </c>
      <c r="X177" s="24">
        <f t="shared" si="62"/>
        <v>463.44</v>
      </c>
      <c r="Y177" s="24">
        <f t="shared" si="63"/>
        <v>1571.609</v>
      </c>
      <c r="Z177" s="39"/>
      <c r="AA177" s="178" t="s">
        <v>22</v>
      </c>
      <c r="AD177" s="127"/>
    </row>
    <row r="178" s="9" customFormat="1" ht="20" customHeight="1" spans="1:30">
      <c r="A178" s="23">
        <f t="shared" si="48"/>
        <v>175</v>
      </c>
      <c r="B178" s="39" t="s">
        <v>211</v>
      </c>
      <c r="C178" s="25" t="s">
        <v>466</v>
      </c>
      <c r="D178" s="24" t="s">
        <v>467</v>
      </c>
      <c r="E178" s="24">
        <v>3245.4</v>
      </c>
      <c r="F178" s="24">
        <f>VLOOKUP(C178,'[1]9月'!$B:$Q,16,0)</f>
        <v>3245.4</v>
      </c>
      <c r="G178" s="24">
        <v>3245.4</v>
      </c>
      <c r="H178" s="27">
        <v>5228.42</v>
      </c>
      <c r="I178" s="27"/>
      <c r="J178" s="27">
        <v>1790</v>
      </c>
      <c r="K178" s="34">
        <f t="shared" si="49"/>
        <v>58.4172</v>
      </c>
      <c r="L178" s="35">
        <f t="shared" si="50"/>
        <v>519.264</v>
      </c>
      <c r="M178" s="24">
        <f t="shared" si="51"/>
        <v>22.7178</v>
      </c>
      <c r="N178" s="27">
        <f t="shared" si="52"/>
        <v>418.27</v>
      </c>
      <c r="O178" s="27">
        <f t="shared" si="53"/>
        <v>0</v>
      </c>
      <c r="P178" s="27">
        <f t="shared" si="54"/>
        <v>89.5</v>
      </c>
      <c r="Q178" s="27">
        <f t="shared" si="55"/>
        <v>1108.169</v>
      </c>
      <c r="R178" s="24">
        <f t="shared" si="56"/>
        <v>0</v>
      </c>
      <c r="S178" s="24">
        <f t="shared" si="57"/>
        <v>259.63</v>
      </c>
      <c r="T178" s="24">
        <f t="shared" si="58"/>
        <v>9.74</v>
      </c>
      <c r="U178" s="27">
        <f t="shared" si="59"/>
        <v>104.57</v>
      </c>
      <c r="V178" s="27">
        <f t="shared" si="60"/>
        <v>0</v>
      </c>
      <c r="W178" s="27">
        <f t="shared" si="61"/>
        <v>89.5</v>
      </c>
      <c r="X178" s="24">
        <f t="shared" si="62"/>
        <v>463.44</v>
      </c>
      <c r="Y178" s="24">
        <f t="shared" si="63"/>
        <v>1571.609</v>
      </c>
      <c r="Z178" s="39"/>
      <c r="AA178" s="178" t="s">
        <v>22</v>
      </c>
      <c r="AD178" s="127"/>
    </row>
    <row r="179" s="9" customFormat="1" ht="20" customHeight="1" spans="1:30">
      <c r="A179" s="23">
        <f t="shared" si="48"/>
        <v>176</v>
      </c>
      <c r="B179" s="39" t="s">
        <v>211</v>
      </c>
      <c r="C179" s="25" t="s">
        <v>468</v>
      </c>
      <c r="D179" s="24" t="s">
        <v>469</v>
      </c>
      <c r="E179" s="24">
        <v>3245.4</v>
      </c>
      <c r="F179" s="24">
        <f>VLOOKUP(C179,'[1]9月'!$B:$Q,16,0)</f>
        <v>3245.4</v>
      </c>
      <c r="G179" s="24">
        <v>3245.4</v>
      </c>
      <c r="H179" s="27">
        <v>5228.42</v>
      </c>
      <c r="I179" s="27"/>
      <c r="J179" s="27">
        <v>1790</v>
      </c>
      <c r="K179" s="34">
        <f t="shared" si="49"/>
        <v>58.4172</v>
      </c>
      <c r="L179" s="35">
        <f t="shared" si="50"/>
        <v>519.264</v>
      </c>
      <c r="M179" s="24">
        <f t="shared" si="51"/>
        <v>22.7178</v>
      </c>
      <c r="N179" s="27">
        <f t="shared" si="52"/>
        <v>418.27</v>
      </c>
      <c r="O179" s="27">
        <f t="shared" si="53"/>
        <v>0</v>
      </c>
      <c r="P179" s="27">
        <f t="shared" si="54"/>
        <v>89.5</v>
      </c>
      <c r="Q179" s="27">
        <f t="shared" si="55"/>
        <v>1108.169</v>
      </c>
      <c r="R179" s="24">
        <f t="shared" si="56"/>
        <v>0</v>
      </c>
      <c r="S179" s="24">
        <f t="shared" si="57"/>
        <v>259.63</v>
      </c>
      <c r="T179" s="24">
        <f t="shared" si="58"/>
        <v>9.74</v>
      </c>
      <c r="U179" s="27">
        <f t="shared" si="59"/>
        <v>104.57</v>
      </c>
      <c r="V179" s="27">
        <f t="shared" si="60"/>
        <v>0</v>
      </c>
      <c r="W179" s="27">
        <f t="shared" si="61"/>
        <v>89.5</v>
      </c>
      <c r="X179" s="24">
        <f t="shared" si="62"/>
        <v>463.44</v>
      </c>
      <c r="Y179" s="24">
        <f t="shared" si="63"/>
        <v>1571.609</v>
      </c>
      <c r="Z179" s="39"/>
      <c r="AA179" s="178" t="s">
        <v>22</v>
      </c>
      <c r="AD179" s="127"/>
    </row>
    <row r="180" s="9" customFormat="1" ht="20" customHeight="1" spans="1:27">
      <c r="A180" s="23">
        <f t="shared" si="48"/>
        <v>177</v>
      </c>
      <c r="B180" s="39" t="s">
        <v>211</v>
      </c>
      <c r="C180" s="29" t="s">
        <v>472</v>
      </c>
      <c r="D180" s="30" t="s">
        <v>473</v>
      </c>
      <c r="E180" s="24">
        <v>3245.4</v>
      </c>
      <c r="F180" s="24">
        <f>VLOOKUP(C180,'[1]9月'!$B:$Q,16,0)</f>
        <v>3245.4</v>
      </c>
      <c r="G180" s="24">
        <v>3245.4</v>
      </c>
      <c r="H180" s="27">
        <v>5228.42</v>
      </c>
      <c r="I180" s="27"/>
      <c r="J180" s="27">
        <v>1790</v>
      </c>
      <c r="K180" s="34">
        <f t="shared" si="49"/>
        <v>58.4172</v>
      </c>
      <c r="L180" s="35">
        <f t="shared" si="50"/>
        <v>519.264</v>
      </c>
      <c r="M180" s="24">
        <f t="shared" si="51"/>
        <v>22.7178</v>
      </c>
      <c r="N180" s="27">
        <f t="shared" si="52"/>
        <v>418.27</v>
      </c>
      <c r="O180" s="27">
        <f t="shared" si="53"/>
        <v>0</v>
      </c>
      <c r="P180" s="27">
        <f t="shared" si="54"/>
        <v>89.5</v>
      </c>
      <c r="Q180" s="27">
        <f t="shared" si="55"/>
        <v>1108.169</v>
      </c>
      <c r="R180" s="24">
        <f t="shared" si="56"/>
        <v>0</v>
      </c>
      <c r="S180" s="24">
        <f t="shared" si="57"/>
        <v>259.63</v>
      </c>
      <c r="T180" s="24">
        <f t="shared" si="58"/>
        <v>9.74</v>
      </c>
      <c r="U180" s="27">
        <f t="shared" si="59"/>
        <v>104.57</v>
      </c>
      <c r="V180" s="27">
        <f t="shared" si="60"/>
        <v>0</v>
      </c>
      <c r="W180" s="27">
        <f t="shared" si="61"/>
        <v>89.5</v>
      </c>
      <c r="X180" s="24">
        <f t="shared" si="62"/>
        <v>463.44</v>
      </c>
      <c r="Y180" s="24">
        <f t="shared" si="63"/>
        <v>1571.609</v>
      </c>
      <c r="Z180" s="52"/>
      <c r="AA180" s="178" t="s">
        <v>22</v>
      </c>
    </row>
    <row r="181" s="9" customFormat="1" ht="20" customHeight="1" spans="1:27">
      <c r="A181" s="23">
        <f t="shared" si="48"/>
        <v>178</v>
      </c>
      <c r="B181" s="39" t="s">
        <v>211</v>
      </c>
      <c r="C181" s="29" t="s">
        <v>474</v>
      </c>
      <c r="D181" s="28" t="s">
        <v>475</v>
      </c>
      <c r="E181" s="24">
        <v>3245.4</v>
      </c>
      <c r="F181" s="24">
        <f>VLOOKUP(C181,'[1]9月'!$B:$Q,16,0)</f>
        <v>3245.4</v>
      </c>
      <c r="G181" s="24">
        <v>3245.4</v>
      </c>
      <c r="H181" s="27">
        <v>5228.42</v>
      </c>
      <c r="I181" s="27"/>
      <c r="J181" s="27">
        <v>1790</v>
      </c>
      <c r="K181" s="34">
        <f t="shared" si="49"/>
        <v>58.4172</v>
      </c>
      <c r="L181" s="35">
        <f t="shared" si="50"/>
        <v>519.264</v>
      </c>
      <c r="M181" s="24">
        <f t="shared" si="51"/>
        <v>22.7178</v>
      </c>
      <c r="N181" s="27">
        <f t="shared" si="52"/>
        <v>418.27</v>
      </c>
      <c r="O181" s="27">
        <f t="shared" si="53"/>
        <v>0</v>
      </c>
      <c r="P181" s="27">
        <f t="shared" si="54"/>
        <v>89.5</v>
      </c>
      <c r="Q181" s="27">
        <f t="shared" si="55"/>
        <v>1108.169</v>
      </c>
      <c r="R181" s="24">
        <f t="shared" si="56"/>
        <v>0</v>
      </c>
      <c r="S181" s="24">
        <f t="shared" si="57"/>
        <v>259.63</v>
      </c>
      <c r="T181" s="24">
        <f t="shared" si="58"/>
        <v>9.74</v>
      </c>
      <c r="U181" s="27">
        <f t="shared" si="59"/>
        <v>104.57</v>
      </c>
      <c r="V181" s="27">
        <f t="shared" si="60"/>
        <v>0</v>
      </c>
      <c r="W181" s="27">
        <f t="shared" si="61"/>
        <v>89.5</v>
      </c>
      <c r="X181" s="24">
        <f t="shared" si="62"/>
        <v>463.44</v>
      </c>
      <c r="Y181" s="24">
        <f t="shared" si="63"/>
        <v>1571.609</v>
      </c>
      <c r="Z181" s="52"/>
      <c r="AA181" s="178" t="s">
        <v>22</v>
      </c>
    </row>
    <row r="182" s="9" customFormat="1" ht="20" customHeight="1" spans="1:30">
      <c r="A182" s="23">
        <f t="shared" si="48"/>
        <v>179</v>
      </c>
      <c r="B182" s="39" t="s">
        <v>476</v>
      </c>
      <c r="C182" s="25" t="s">
        <v>477</v>
      </c>
      <c r="D182" s="24" t="s">
        <v>478</v>
      </c>
      <c r="E182" s="24">
        <v>3245.4</v>
      </c>
      <c r="F182" s="24">
        <f>VLOOKUP(C182,'[1]9月'!$B:$Q,16,0)</f>
        <v>3245.4</v>
      </c>
      <c r="G182" s="24">
        <v>3245.4</v>
      </c>
      <c r="H182" s="27">
        <v>5228.42</v>
      </c>
      <c r="I182" s="27"/>
      <c r="J182" s="27">
        <v>1790</v>
      </c>
      <c r="K182" s="34">
        <f t="shared" si="49"/>
        <v>58.4172</v>
      </c>
      <c r="L182" s="35">
        <f t="shared" si="50"/>
        <v>519.264</v>
      </c>
      <c r="M182" s="24">
        <f t="shared" si="51"/>
        <v>22.7178</v>
      </c>
      <c r="N182" s="27">
        <f t="shared" si="52"/>
        <v>418.27</v>
      </c>
      <c r="O182" s="27">
        <f t="shared" si="53"/>
        <v>0</v>
      </c>
      <c r="P182" s="27">
        <f t="shared" si="54"/>
        <v>89.5</v>
      </c>
      <c r="Q182" s="27">
        <f t="shared" si="55"/>
        <v>1108.169</v>
      </c>
      <c r="R182" s="24">
        <f t="shared" si="56"/>
        <v>0</v>
      </c>
      <c r="S182" s="24">
        <f t="shared" si="57"/>
        <v>259.63</v>
      </c>
      <c r="T182" s="24">
        <f t="shared" si="58"/>
        <v>9.74</v>
      </c>
      <c r="U182" s="27">
        <f t="shared" si="59"/>
        <v>104.57</v>
      </c>
      <c r="V182" s="27">
        <f t="shared" si="60"/>
        <v>0</v>
      </c>
      <c r="W182" s="27">
        <f t="shared" si="61"/>
        <v>89.5</v>
      </c>
      <c r="X182" s="24">
        <f t="shared" si="62"/>
        <v>463.44</v>
      </c>
      <c r="Y182" s="24">
        <f t="shared" si="63"/>
        <v>1571.609</v>
      </c>
      <c r="Z182" s="39"/>
      <c r="AA182" s="178" t="s">
        <v>23</v>
      </c>
      <c r="AD182" s="127"/>
    </row>
    <row r="183" s="9" customFormat="1" ht="20" customHeight="1" spans="1:30">
      <c r="A183" s="23">
        <f t="shared" si="48"/>
        <v>180</v>
      </c>
      <c r="B183" s="39" t="s">
        <v>476</v>
      </c>
      <c r="C183" s="25" t="s">
        <v>479</v>
      </c>
      <c r="D183" s="24" t="s">
        <v>480</v>
      </c>
      <c r="E183" s="24">
        <v>3245.4</v>
      </c>
      <c r="F183" s="24">
        <f>VLOOKUP(C183,'[1]9月'!$B:$Q,16,0)</f>
        <v>3245.4</v>
      </c>
      <c r="G183" s="24">
        <v>3245.4</v>
      </c>
      <c r="H183" s="27">
        <v>5228.42</v>
      </c>
      <c r="I183" s="27"/>
      <c r="J183" s="27">
        <v>1790</v>
      </c>
      <c r="K183" s="34">
        <f t="shared" si="49"/>
        <v>58.4172</v>
      </c>
      <c r="L183" s="35">
        <f t="shared" si="50"/>
        <v>519.264</v>
      </c>
      <c r="M183" s="24">
        <f t="shared" si="51"/>
        <v>22.7178</v>
      </c>
      <c r="N183" s="27">
        <f t="shared" si="52"/>
        <v>418.27</v>
      </c>
      <c r="O183" s="27">
        <f t="shared" si="53"/>
        <v>0</v>
      </c>
      <c r="P183" s="27">
        <f t="shared" si="54"/>
        <v>89.5</v>
      </c>
      <c r="Q183" s="27">
        <f t="shared" si="55"/>
        <v>1108.169</v>
      </c>
      <c r="R183" s="24">
        <f t="shared" si="56"/>
        <v>0</v>
      </c>
      <c r="S183" s="24">
        <f t="shared" si="57"/>
        <v>259.63</v>
      </c>
      <c r="T183" s="24">
        <f t="shared" si="58"/>
        <v>9.74</v>
      </c>
      <c r="U183" s="27">
        <f t="shared" si="59"/>
        <v>104.57</v>
      </c>
      <c r="V183" s="27">
        <f t="shared" si="60"/>
        <v>0</v>
      </c>
      <c r="W183" s="27">
        <f t="shared" si="61"/>
        <v>89.5</v>
      </c>
      <c r="X183" s="24">
        <f t="shared" si="62"/>
        <v>463.44</v>
      </c>
      <c r="Y183" s="24">
        <f t="shared" si="63"/>
        <v>1571.609</v>
      </c>
      <c r="Z183" s="39"/>
      <c r="AA183" s="178" t="s">
        <v>23</v>
      </c>
      <c r="AD183" s="127"/>
    </row>
    <row r="184" s="9" customFormat="1" ht="18" customHeight="1" spans="1:30">
      <c r="A184" s="23">
        <f t="shared" si="48"/>
        <v>181</v>
      </c>
      <c r="B184" s="39" t="s">
        <v>476</v>
      </c>
      <c r="C184" s="25" t="s">
        <v>481</v>
      </c>
      <c r="D184" s="24" t="s">
        <v>482</v>
      </c>
      <c r="E184" s="24">
        <v>3245.4</v>
      </c>
      <c r="F184" s="24">
        <f>VLOOKUP(C184,'[1]9月'!$B:$Q,16,0)</f>
        <v>3245.4</v>
      </c>
      <c r="G184" s="24">
        <v>3245.4</v>
      </c>
      <c r="H184" s="27">
        <v>5228.42</v>
      </c>
      <c r="I184" s="27"/>
      <c r="J184" s="27">
        <v>1790</v>
      </c>
      <c r="K184" s="34">
        <f t="shared" si="49"/>
        <v>58.4172</v>
      </c>
      <c r="L184" s="35">
        <f t="shared" si="50"/>
        <v>519.264</v>
      </c>
      <c r="M184" s="24">
        <f t="shared" si="51"/>
        <v>22.7178</v>
      </c>
      <c r="N184" s="27">
        <f t="shared" si="52"/>
        <v>418.27</v>
      </c>
      <c r="O184" s="27">
        <f t="shared" si="53"/>
        <v>0</v>
      </c>
      <c r="P184" s="27">
        <f t="shared" si="54"/>
        <v>89.5</v>
      </c>
      <c r="Q184" s="27">
        <f t="shared" si="55"/>
        <v>1108.169</v>
      </c>
      <c r="R184" s="24">
        <f t="shared" si="56"/>
        <v>0</v>
      </c>
      <c r="S184" s="24">
        <f t="shared" si="57"/>
        <v>259.63</v>
      </c>
      <c r="T184" s="24">
        <f t="shared" si="58"/>
        <v>9.74</v>
      </c>
      <c r="U184" s="27">
        <f t="shared" si="59"/>
        <v>104.57</v>
      </c>
      <c r="V184" s="27">
        <f t="shared" si="60"/>
        <v>0</v>
      </c>
      <c r="W184" s="27">
        <f t="shared" si="61"/>
        <v>89.5</v>
      </c>
      <c r="X184" s="24">
        <f t="shared" si="62"/>
        <v>463.44</v>
      </c>
      <c r="Y184" s="24">
        <f t="shared" si="63"/>
        <v>1571.609</v>
      </c>
      <c r="Z184" s="39"/>
      <c r="AA184" s="178" t="s">
        <v>23</v>
      </c>
      <c r="AD184" s="127"/>
    </row>
    <row r="185" s="9" customFormat="1" ht="18" customHeight="1" spans="1:30">
      <c r="A185" s="23">
        <f t="shared" si="48"/>
        <v>182</v>
      </c>
      <c r="B185" s="39" t="s">
        <v>476</v>
      </c>
      <c r="C185" s="25" t="s">
        <v>483</v>
      </c>
      <c r="D185" s="24" t="s">
        <v>484</v>
      </c>
      <c r="E185" s="24">
        <v>3245.4</v>
      </c>
      <c r="F185" s="24">
        <f>VLOOKUP(C185,'[1]9月'!$B:$Q,16,0)</f>
        <v>3245.4</v>
      </c>
      <c r="G185" s="24">
        <v>3245.4</v>
      </c>
      <c r="H185" s="27">
        <v>5228.42</v>
      </c>
      <c r="I185" s="27"/>
      <c r="J185" s="27">
        <v>1790</v>
      </c>
      <c r="K185" s="34">
        <f t="shared" si="49"/>
        <v>58.4172</v>
      </c>
      <c r="L185" s="35">
        <f t="shared" si="50"/>
        <v>519.264</v>
      </c>
      <c r="M185" s="24">
        <f t="shared" si="51"/>
        <v>22.7178</v>
      </c>
      <c r="N185" s="27">
        <f t="shared" si="52"/>
        <v>418.27</v>
      </c>
      <c r="O185" s="27">
        <f t="shared" si="53"/>
        <v>0</v>
      </c>
      <c r="P185" s="27">
        <f t="shared" si="54"/>
        <v>89.5</v>
      </c>
      <c r="Q185" s="27">
        <f t="shared" si="55"/>
        <v>1108.169</v>
      </c>
      <c r="R185" s="24">
        <f t="shared" si="56"/>
        <v>0</v>
      </c>
      <c r="S185" s="24">
        <f t="shared" si="57"/>
        <v>259.63</v>
      </c>
      <c r="T185" s="24">
        <f t="shared" si="58"/>
        <v>9.74</v>
      </c>
      <c r="U185" s="27">
        <f t="shared" si="59"/>
        <v>104.57</v>
      </c>
      <c r="V185" s="27">
        <f t="shared" si="60"/>
        <v>0</v>
      </c>
      <c r="W185" s="27">
        <f t="shared" si="61"/>
        <v>89.5</v>
      </c>
      <c r="X185" s="24">
        <f t="shared" si="62"/>
        <v>463.44</v>
      </c>
      <c r="Y185" s="24">
        <f t="shared" si="63"/>
        <v>1571.609</v>
      </c>
      <c r="Z185" s="39"/>
      <c r="AA185" s="178" t="s">
        <v>23</v>
      </c>
      <c r="AD185" s="127"/>
    </row>
    <row r="186" s="9" customFormat="1" ht="18" customHeight="1" spans="1:30">
      <c r="A186" s="23">
        <f t="shared" si="48"/>
        <v>183</v>
      </c>
      <c r="B186" s="39" t="s">
        <v>476</v>
      </c>
      <c r="C186" s="25" t="s">
        <v>485</v>
      </c>
      <c r="D186" s="24" t="s">
        <v>486</v>
      </c>
      <c r="E186" s="24">
        <v>3245.4</v>
      </c>
      <c r="F186" s="24">
        <f>VLOOKUP(C186,'[1]9月'!$B:$Q,16,0)</f>
        <v>3245.4</v>
      </c>
      <c r="G186" s="24">
        <v>3245.4</v>
      </c>
      <c r="H186" s="27">
        <v>5228.42</v>
      </c>
      <c r="I186" s="27"/>
      <c r="J186" s="27">
        <v>1790</v>
      </c>
      <c r="K186" s="34">
        <f t="shared" si="49"/>
        <v>58.4172</v>
      </c>
      <c r="L186" s="35">
        <f t="shared" si="50"/>
        <v>519.264</v>
      </c>
      <c r="M186" s="24">
        <f t="shared" si="51"/>
        <v>22.7178</v>
      </c>
      <c r="N186" s="27">
        <f t="shared" si="52"/>
        <v>418.27</v>
      </c>
      <c r="O186" s="27">
        <f t="shared" si="53"/>
        <v>0</v>
      </c>
      <c r="P186" s="27">
        <f t="shared" si="54"/>
        <v>89.5</v>
      </c>
      <c r="Q186" s="27">
        <f t="shared" si="55"/>
        <v>1108.169</v>
      </c>
      <c r="R186" s="24">
        <f t="shared" si="56"/>
        <v>0</v>
      </c>
      <c r="S186" s="24">
        <f t="shared" si="57"/>
        <v>259.63</v>
      </c>
      <c r="T186" s="24">
        <f t="shared" si="58"/>
        <v>9.74</v>
      </c>
      <c r="U186" s="27">
        <f t="shared" si="59"/>
        <v>104.57</v>
      </c>
      <c r="V186" s="27">
        <f t="shared" si="60"/>
        <v>0</v>
      </c>
      <c r="W186" s="27">
        <f t="shared" si="61"/>
        <v>89.5</v>
      </c>
      <c r="X186" s="24">
        <f t="shared" si="62"/>
        <v>463.44</v>
      </c>
      <c r="Y186" s="24">
        <f t="shared" si="63"/>
        <v>1571.609</v>
      </c>
      <c r="Z186" s="39"/>
      <c r="AA186" s="178" t="s">
        <v>23</v>
      </c>
      <c r="AD186" s="127"/>
    </row>
    <row r="187" s="9" customFormat="1" ht="20" customHeight="1" spans="1:30">
      <c r="A187" s="23">
        <f t="shared" si="48"/>
        <v>184</v>
      </c>
      <c r="B187" s="39" t="s">
        <v>476</v>
      </c>
      <c r="C187" s="25" t="s">
        <v>487</v>
      </c>
      <c r="D187" s="24" t="s">
        <v>488</v>
      </c>
      <c r="E187" s="24">
        <v>3245.4</v>
      </c>
      <c r="F187" s="24">
        <f>VLOOKUP(C187,'[1]9月'!$B:$Q,16,0)</f>
        <v>3245.4</v>
      </c>
      <c r="G187" s="24">
        <v>3245.4</v>
      </c>
      <c r="H187" s="27">
        <v>5228.42</v>
      </c>
      <c r="I187" s="27"/>
      <c r="J187" s="27">
        <v>1790</v>
      </c>
      <c r="K187" s="34">
        <f t="shared" si="49"/>
        <v>58.4172</v>
      </c>
      <c r="L187" s="35">
        <f t="shared" si="50"/>
        <v>519.264</v>
      </c>
      <c r="M187" s="24">
        <f t="shared" si="51"/>
        <v>22.7178</v>
      </c>
      <c r="N187" s="27">
        <f t="shared" si="52"/>
        <v>418.27</v>
      </c>
      <c r="O187" s="27">
        <f t="shared" si="53"/>
        <v>0</v>
      </c>
      <c r="P187" s="27">
        <f t="shared" si="54"/>
        <v>89.5</v>
      </c>
      <c r="Q187" s="27">
        <f t="shared" si="55"/>
        <v>1108.169</v>
      </c>
      <c r="R187" s="24">
        <f t="shared" si="56"/>
        <v>0</v>
      </c>
      <c r="S187" s="24">
        <f t="shared" si="57"/>
        <v>259.63</v>
      </c>
      <c r="T187" s="24">
        <f t="shared" si="58"/>
        <v>9.74</v>
      </c>
      <c r="U187" s="27">
        <f t="shared" si="59"/>
        <v>104.57</v>
      </c>
      <c r="V187" s="27">
        <f t="shared" si="60"/>
        <v>0</v>
      </c>
      <c r="W187" s="27">
        <f t="shared" si="61"/>
        <v>89.5</v>
      </c>
      <c r="X187" s="24">
        <f t="shared" si="62"/>
        <v>463.44</v>
      </c>
      <c r="Y187" s="24">
        <f t="shared" si="63"/>
        <v>1571.609</v>
      </c>
      <c r="Z187" s="39"/>
      <c r="AA187" s="178" t="s">
        <v>23</v>
      </c>
      <c r="AD187" s="127"/>
    </row>
    <row r="188" s="9" customFormat="1" ht="20" customHeight="1" spans="1:30">
      <c r="A188" s="23">
        <f t="shared" si="48"/>
        <v>185</v>
      </c>
      <c r="B188" s="39" t="s">
        <v>476</v>
      </c>
      <c r="C188" s="25" t="s">
        <v>489</v>
      </c>
      <c r="D188" s="24" t="s">
        <v>490</v>
      </c>
      <c r="E188" s="24">
        <v>3245.4</v>
      </c>
      <c r="F188" s="24">
        <f>VLOOKUP(C188,'[1]9月'!$B:$Q,16,0)</f>
        <v>3245.4</v>
      </c>
      <c r="G188" s="24">
        <v>3245.4</v>
      </c>
      <c r="H188" s="27">
        <v>5228.42</v>
      </c>
      <c r="I188" s="27"/>
      <c r="J188" s="27">
        <v>1790</v>
      </c>
      <c r="K188" s="34">
        <f t="shared" si="49"/>
        <v>58.4172</v>
      </c>
      <c r="L188" s="35">
        <f t="shared" si="50"/>
        <v>519.264</v>
      </c>
      <c r="M188" s="24">
        <f t="shared" si="51"/>
        <v>22.7178</v>
      </c>
      <c r="N188" s="27">
        <f t="shared" si="52"/>
        <v>418.27</v>
      </c>
      <c r="O188" s="27">
        <f t="shared" si="53"/>
        <v>0</v>
      </c>
      <c r="P188" s="27">
        <f t="shared" si="54"/>
        <v>89.5</v>
      </c>
      <c r="Q188" s="27">
        <f t="shared" si="55"/>
        <v>1108.169</v>
      </c>
      <c r="R188" s="24">
        <f t="shared" si="56"/>
        <v>0</v>
      </c>
      <c r="S188" s="24">
        <f t="shared" si="57"/>
        <v>259.63</v>
      </c>
      <c r="T188" s="24">
        <f t="shared" si="58"/>
        <v>9.74</v>
      </c>
      <c r="U188" s="27">
        <f t="shared" si="59"/>
        <v>104.57</v>
      </c>
      <c r="V188" s="27">
        <f t="shared" si="60"/>
        <v>0</v>
      </c>
      <c r="W188" s="27">
        <f t="shared" si="61"/>
        <v>89.5</v>
      </c>
      <c r="X188" s="24">
        <f t="shared" si="62"/>
        <v>463.44</v>
      </c>
      <c r="Y188" s="24">
        <f t="shared" si="63"/>
        <v>1571.609</v>
      </c>
      <c r="Z188" s="39"/>
      <c r="AA188" s="178" t="s">
        <v>23</v>
      </c>
      <c r="AD188" s="127"/>
    </row>
    <row r="189" s="9" customFormat="1" ht="20" customHeight="1" spans="1:30">
      <c r="A189" s="23">
        <f t="shared" si="48"/>
        <v>186</v>
      </c>
      <c r="B189" s="39" t="s">
        <v>476</v>
      </c>
      <c r="C189" s="25" t="s">
        <v>491</v>
      </c>
      <c r="D189" s="24" t="s">
        <v>492</v>
      </c>
      <c r="E189" s="24">
        <v>3245.4</v>
      </c>
      <c r="F189" s="24">
        <f>VLOOKUP(C189,'[1]9月'!$B:$Q,16,0)</f>
        <v>3245.4</v>
      </c>
      <c r="G189" s="24">
        <v>3245.4</v>
      </c>
      <c r="H189" s="27">
        <v>5228.42</v>
      </c>
      <c r="I189" s="27"/>
      <c r="J189" s="27">
        <v>1790</v>
      </c>
      <c r="K189" s="34">
        <f t="shared" si="49"/>
        <v>58.4172</v>
      </c>
      <c r="L189" s="35">
        <f t="shared" si="50"/>
        <v>519.264</v>
      </c>
      <c r="M189" s="24">
        <f t="shared" si="51"/>
        <v>22.7178</v>
      </c>
      <c r="N189" s="27">
        <f t="shared" si="52"/>
        <v>418.27</v>
      </c>
      <c r="O189" s="27">
        <f t="shared" si="53"/>
        <v>0</v>
      </c>
      <c r="P189" s="27">
        <f t="shared" si="54"/>
        <v>89.5</v>
      </c>
      <c r="Q189" s="27">
        <f t="shared" si="55"/>
        <v>1108.169</v>
      </c>
      <c r="R189" s="24">
        <f t="shared" si="56"/>
        <v>0</v>
      </c>
      <c r="S189" s="24">
        <f t="shared" si="57"/>
        <v>259.63</v>
      </c>
      <c r="T189" s="24">
        <f t="shared" si="58"/>
        <v>9.74</v>
      </c>
      <c r="U189" s="27">
        <f t="shared" si="59"/>
        <v>104.57</v>
      </c>
      <c r="V189" s="27">
        <f t="shared" si="60"/>
        <v>0</v>
      </c>
      <c r="W189" s="27">
        <f t="shared" si="61"/>
        <v>89.5</v>
      </c>
      <c r="X189" s="24">
        <f t="shared" si="62"/>
        <v>463.44</v>
      </c>
      <c r="Y189" s="24">
        <f t="shared" si="63"/>
        <v>1571.609</v>
      </c>
      <c r="Z189" s="39"/>
      <c r="AA189" s="178" t="s">
        <v>23</v>
      </c>
      <c r="AD189" s="127"/>
    </row>
    <row r="190" s="9" customFormat="1" ht="20" customHeight="1" spans="1:30">
      <c r="A190" s="23">
        <f t="shared" si="48"/>
        <v>187</v>
      </c>
      <c r="B190" s="39" t="s">
        <v>476</v>
      </c>
      <c r="C190" s="25" t="s">
        <v>493</v>
      </c>
      <c r="D190" s="24" t="s">
        <v>494</v>
      </c>
      <c r="E190" s="24">
        <v>3245.4</v>
      </c>
      <c r="F190" s="24">
        <f>VLOOKUP(C190,'[1]9月'!$B:$Q,16,0)</f>
        <v>3245.4</v>
      </c>
      <c r="G190" s="24">
        <v>3245.4</v>
      </c>
      <c r="H190" s="27">
        <v>5228.42</v>
      </c>
      <c r="I190" s="27"/>
      <c r="J190" s="27">
        <v>1790</v>
      </c>
      <c r="K190" s="34">
        <f t="shared" si="49"/>
        <v>58.4172</v>
      </c>
      <c r="L190" s="35">
        <f t="shared" si="50"/>
        <v>519.264</v>
      </c>
      <c r="M190" s="24">
        <f t="shared" si="51"/>
        <v>22.7178</v>
      </c>
      <c r="N190" s="27">
        <f t="shared" si="52"/>
        <v>418.27</v>
      </c>
      <c r="O190" s="27">
        <f t="shared" si="53"/>
        <v>0</v>
      </c>
      <c r="P190" s="27">
        <f t="shared" si="54"/>
        <v>89.5</v>
      </c>
      <c r="Q190" s="27">
        <f t="shared" si="55"/>
        <v>1108.169</v>
      </c>
      <c r="R190" s="24">
        <f t="shared" si="56"/>
        <v>0</v>
      </c>
      <c r="S190" s="24">
        <f t="shared" si="57"/>
        <v>259.63</v>
      </c>
      <c r="T190" s="24">
        <f t="shared" si="58"/>
        <v>9.74</v>
      </c>
      <c r="U190" s="27">
        <f t="shared" si="59"/>
        <v>104.57</v>
      </c>
      <c r="V190" s="27">
        <f t="shared" si="60"/>
        <v>0</v>
      </c>
      <c r="W190" s="27">
        <f t="shared" si="61"/>
        <v>89.5</v>
      </c>
      <c r="X190" s="24">
        <f t="shared" si="62"/>
        <v>463.44</v>
      </c>
      <c r="Y190" s="24">
        <f t="shared" si="63"/>
        <v>1571.609</v>
      </c>
      <c r="Z190" s="39"/>
      <c r="AA190" s="178" t="s">
        <v>23</v>
      </c>
      <c r="AD190" s="127"/>
    </row>
    <row r="191" s="9" customFormat="1" ht="20" customHeight="1" spans="1:30">
      <c r="A191" s="23">
        <f t="shared" si="48"/>
        <v>188</v>
      </c>
      <c r="B191" s="39" t="s">
        <v>476</v>
      </c>
      <c r="C191" s="25" t="s">
        <v>495</v>
      </c>
      <c r="D191" s="24" t="s">
        <v>496</v>
      </c>
      <c r="E191" s="24">
        <v>3245.4</v>
      </c>
      <c r="F191" s="24">
        <f>VLOOKUP(C191,'[1]9月'!$B:$Q,16,0)</f>
        <v>3245.4</v>
      </c>
      <c r="G191" s="24">
        <v>3245.4</v>
      </c>
      <c r="H191" s="27">
        <v>5228.42</v>
      </c>
      <c r="I191" s="27"/>
      <c r="J191" s="27">
        <v>1790</v>
      </c>
      <c r="K191" s="34">
        <f t="shared" si="49"/>
        <v>58.4172</v>
      </c>
      <c r="L191" s="35">
        <f t="shared" si="50"/>
        <v>519.264</v>
      </c>
      <c r="M191" s="24">
        <f t="shared" si="51"/>
        <v>22.7178</v>
      </c>
      <c r="N191" s="27">
        <f t="shared" si="52"/>
        <v>418.27</v>
      </c>
      <c r="O191" s="27">
        <f t="shared" si="53"/>
        <v>0</v>
      </c>
      <c r="P191" s="27">
        <f t="shared" si="54"/>
        <v>89.5</v>
      </c>
      <c r="Q191" s="27">
        <f t="shared" si="55"/>
        <v>1108.169</v>
      </c>
      <c r="R191" s="24">
        <f t="shared" si="56"/>
        <v>0</v>
      </c>
      <c r="S191" s="24">
        <f t="shared" si="57"/>
        <v>259.63</v>
      </c>
      <c r="T191" s="24">
        <f t="shared" si="58"/>
        <v>9.74</v>
      </c>
      <c r="U191" s="27">
        <f t="shared" si="59"/>
        <v>104.57</v>
      </c>
      <c r="V191" s="27">
        <f t="shared" si="60"/>
        <v>0</v>
      </c>
      <c r="W191" s="27">
        <f t="shared" si="61"/>
        <v>89.5</v>
      </c>
      <c r="X191" s="24">
        <f t="shared" si="62"/>
        <v>463.44</v>
      </c>
      <c r="Y191" s="24">
        <f t="shared" si="63"/>
        <v>1571.609</v>
      </c>
      <c r="Z191" s="39"/>
      <c r="AA191" s="178" t="s">
        <v>23</v>
      </c>
      <c r="AD191" s="127"/>
    </row>
    <row r="192" s="9" customFormat="1" ht="20" customHeight="1" spans="1:30">
      <c r="A192" s="23">
        <f t="shared" si="48"/>
        <v>189</v>
      </c>
      <c r="B192" s="39" t="s">
        <v>476</v>
      </c>
      <c r="C192" s="25" t="s">
        <v>497</v>
      </c>
      <c r="D192" s="24" t="s">
        <v>498</v>
      </c>
      <c r="E192" s="24">
        <v>3245.4</v>
      </c>
      <c r="F192" s="24">
        <f>VLOOKUP(C192,'[1]9月'!$B:$Q,16,0)</f>
        <v>3245.4</v>
      </c>
      <c r="G192" s="24">
        <v>3245.4</v>
      </c>
      <c r="H192" s="27">
        <v>5228.42</v>
      </c>
      <c r="I192" s="27"/>
      <c r="J192" s="27">
        <v>1790</v>
      </c>
      <c r="K192" s="34">
        <f t="shared" si="49"/>
        <v>58.4172</v>
      </c>
      <c r="L192" s="35">
        <f t="shared" si="50"/>
        <v>519.264</v>
      </c>
      <c r="M192" s="24">
        <f t="shared" si="51"/>
        <v>22.7178</v>
      </c>
      <c r="N192" s="27">
        <f t="shared" si="52"/>
        <v>418.27</v>
      </c>
      <c r="O192" s="27">
        <f t="shared" si="53"/>
        <v>0</v>
      </c>
      <c r="P192" s="27">
        <f t="shared" si="54"/>
        <v>89.5</v>
      </c>
      <c r="Q192" s="27">
        <f t="shared" si="55"/>
        <v>1108.169</v>
      </c>
      <c r="R192" s="24">
        <f t="shared" si="56"/>
        <v>0</v>
      </c>
      <c r="S192" s="24">
        <f t="shared" si="57"/>
        <v>259.63</v>
      </c>
      <c r="T192" s="24">
        <f t="shared" si="58"/>
        <v>9.74</v>
      </c>
      <c r="U192" s="27">
        <f t="shared" si="59"/>
        <v>104.57</v>
      </c>
      <c r="V192" s="27">
        <f t="shared" si="60"/>
        <v>0</v>
      </c>
      <c r="W192" s="27">
        <f t="shared" si="61"/>
        <v>89.5</v>
      </c>
      <c r="X192" s="24">
        <f t="shared" si="62"/>
        <v>463.44</v>
      </c>
      <c r="Y192" s="24">
        <f t="shared" si="63"/>
        <v>1571.609</v>
      </c>
      <c r="Z192" s="39"/>
      <c r="AA192" s="178" t="s">
        <v>23</v>
      </c>
      <c r="AD192" s="127"/>
    </row>
    <row r="193" s="9" customFormat="1" ht="20" customHeight="1" spans="1:30">
      <c r="A193" s="23">
        <f t="shared" si="48"/>
        <v>190</v>
      </c>
      <c r="B193" s="39" t="s">
        <v>476</v>
      </c>
      <c r="C193" s="25" t="s">
        <v>499</v>
      </c>
      <c r="D193" s="24" t="s">
        <v>500</v>
      </c>
      <c r="E193" s="24">
        <v>3245.4</v>
      </c>
      <c r="F193" s="24">
        <f>VLOOKUP(C193,'[1]9月'!$B:$Q,16,0)</f>
        <v>3245.4</v>
      </c>
      <c r="G193" s="24">
        <v>3245.4</v>
      </c>
      <c r="H193" s="27">
        <v>5228.42</v>
      </c>
      <c r="I193" s="27"/>
      <c r="J193" s="27">
        <v>1790</v>
      </c>
      <c r="K193" s="34">
        <f t="shared" si="49"/>
        <v>58.4172</v>
      </c>
      <c r="L193" s="35">
        <f t="shared" si="50"/>
        <v>519.264</v>
      </c>
      <c r="M193" s="24">
        <f t="shared" si="51"/>
        <v>22.7178</v>
      </c>
      <c r="N193" s="27">
        <f t="shared" si="52"/>
        <v>418.27</v>
      </c>
      <c r="O193" s="27">
        <f t="shared" si="53"/>
        <v>0</v>
      </c>
      <c r="P193" s="27">
        <f t="shared" si="54"/>
        <v>89.5</v>
      </c>
      <c r="Q193" s="27">
        <f t="shared" si="55"/>
        <v>1108.169</v>
      </c>
      <c r="R193" s="24">
        <f t="shared" si="56"/>
        <v>0</v>
      </c>
      <c r="S193" s="24">
        <f t="shared" si="57"/>
        <v>259.63</v>
      </c>
      <c r="T193" s="24">
        <f t="shared" si="58"/>
        <v>9.74</v>
      </c>
      <c r="U193" s="27">
        <f t="shared" si="59"/>
        <v>104.57</v>
      </c>
      <c r="V193" s="27">
        <f t="shared" si="60"/>
        <v>0</v>
      </c>
      <c r="W193" s="27">
        <f t="shared" si="61"/>
        <v>89.5</v>
      </c>
      <c r="X193" s="24">
        <f t="shared" si="62"/>
        <v>463.44</v>
      </c>
      <c r="Y193" s="24">
        <f t="shared" si="63"/>
        <v>1571.609</v>
      </c>
      <c r="Z193" s="39"/>
      <c r="AA193" s="178" t="s">
        <v>23</v>
      </c>
      <c r="AD193" s="127"/>
    </row>
    <row r="194" s="9" customFormat="1" ht="20" customHeight="1" spans="1:30">
      <c r="A194" s="23">
        <f t="shared" si="48"/>
        <v>191</v>
      </c>
      <c r="B194" s="39" t="s">
        <v>476</v>
      </c>
      <c r="C194" s="25" t="s">
        <v>501</v>
      </c>
      <c r="D194" s="24" t="s">
        <v>502</v>
      </c>
      <c r="E194" s="24">
        <v>3245.4</v>
      </c>
      <c r="F194" s="24">
        <f>VLOOKUP(C194,'[1]9月'!$B:$Q,16,0)</f>
        <v>3245.4</v>
      </c>
      <c r="G194" s="24">
        <v>3245.4</v>
      </c>
      <c r="H194" s="27">
        <v>5228.42</v>
      </c>
      <c r="I194" s="27"/>
      <c r="J194" s="27">
        <v>1790</v>
      </c>
      <c r="K194" s="34">
        <f t="shared" si="49"/>
        <v>58.4172</v>
      </c>
      <c r="L194" s="35">
        <f t="shared" si="50"/>
        <v>519.264</v>
      </c>
      <c r="M194" s="24">
        <f t="shared" si="51"/>
        <v>22.7178</v>
      </c>
      <c r="N194" s="27">
        <f t="shared" si="52"/>
        <v>418.27</v>
      </c>
      <c r="O194" s="27">
        <f t="shared" si="53"/>
        <v>0</v>
      </c>
      <c r="P194" s="27">
        <f t="shared" si="54"/>
        <v>89.5</v>
      </c>
      <c r="Q194" s="27">
        <f t="shared" si="55"/>
        <v>1108.169</v>
      </c>
      <c r="R194" s="24">
        <f t="shared" si="56"/>
        <v>0</v>
      </c>
      <c r="S194" s="24">
        <f t="shared" si="57"/>
        <v>259.63</v>
      </c>
      <c r="T194" s="24">
        <f t="shared" si="58"/>
        <v>9.74</v>
      </c>
      <c r="U194" s="27">
        <f t="shared" si="59"/>
        <v>104.57</v>
      </c>
      <c r="V194" s="27">
        <f t="shared" si="60"/>
        <v>0</v>
      </c>
      <c r="W194" s="27">
        <f t="shared" si="61"/>
        <v>89.5</v>
      </c>
      <c r="X194" s="24">
        <f t="shared" si="62"/>
        <v>463.44</v>
      </c>
      <c r="Y194" s="24">
        <f t="shared" si="63"/>
        <v>1571.609</v>
      </c>
      <c r="Z194" s="39"/>
      <c r="AA194" s="178" t="s">
        <v>23</v>
      </c>
      <c r="AD194" s="127"/>
    </row>
    <row r="195" s="9" customFormat="1" ht="20" customHeight="1" spans="1:30">
      <c r="A195" s="23">
        <f t="shared" si="48"/>
        <v>192</v>
      </c>
      <c r="B195" s="39" t="s">
        <v>476</v>
      </c>
      <c r="C195" s="25" t="s">
        <v>503</v>
      </c>
      <c r="D195" s="24" t="s">
        <v>504</v>
      </c>
      <c r="E195" s="24">
        <v>3245.4</v>
      </c>
      <c r="F195" s="24">
        <f>VLOOKUP(C195,'[1]9月'!$B:$Q,16,0)</f>
        <v>3245.4</v>
      </c>
      <c r="G195" s="24">
        <v>3245.4</v>
      </c>
      <c r="H195" s="27">
        <v>5228.42</v>
      </c>
      <c r="I195" s="27"/>
      <c r="J195" s="27">
        <v>1790</v>
      </c>
      <c r="K195" s="34">
        <f t="shared" si="49"/>
        <v>58.4172</v>
      </c>
      <c r="L195" s="35">
        <f t="shared" si="50"/>
        <v>519.264</v>
      </c>
      <c r="M195" s="24">
        <f t="shared" si="51"/>
        <v>22.7178</v>
      </c>
      <c r="N195" s="27">
        <f t="shared" si="52"/>
        <v>418.27</v>
      </c>
      <c r="O195" s="27">
        <f t="shared" si="53"/>
        <v>0</v>
      </c>
      <c r="P195" s="27">
        <f t="shared" si="54"/>
        <v>89.5</v>
      </c>
      <c r="Q195" s="27">
        <f t="shared" si="55"/>
        <v>1108.169</v>
      </c>
      <c r="R195" s="24">
        <f t="shared" si="56"/>
        <v>0</v>
      </c>
      <c r="S195" s="24">
        <f t="shared" si="57"/>
        <v>259.63</v>
      </c>
      <c r="T195" s="24">
        <f t="shared" si="58"/>
        <v>9.74</v>
      </c>
      <c r="U195" s="27">
        <f t="shared" si="59"/>
        <v>104.57</v>
      </c>
      <c r="V195" s="27">
        <f t="shared" si="60"/>
        <v>0</v>
      </c>
      <c r="W195" s="27">
        <f t="shared" si="61"/>
        <v>89.5</v>
      </c>
      <c r="X195" s="24">
        <f t="shared" si="62"/>
        <v>463.44</v>
      </c>
      <c r="Y195" s="24">
        <f t="shared" si="63"/>
        <v>1571.609</v>
      </c>
      <c r="Z195" s="39"/>
      <c r="AA195" s="178" t="s">
        <v>23</v>
      </c>
      <c r="AD195" s="127"/>
    </row>
    <row r="196" s="9" customFormat="1" ht="20" customHeight="1" spans="1:30">
      <c r="A196" s="23">
        <f t="shared" si="48"/>
        <v>193</v>
      </c>
      <c r="B196" s="39" t="s">
        <v>476</v>
      </c>
      <c r="C196" s="25" t="s">
        <v>505</v>
      </c>
      <c r="D196" s="24" t="s">
        <v>506</v>
      </c>
      <c r="E196" s="24">
        <v>3245.4</v>
      </c>
      <c r="F196" s="24">
        <f>VLOOKUP(C196,'[1]9月'!$B:$Q,16,0)</f>
        <v>3245.4</v>
      </c>
      <c r="G196" s="24">
        <v>3245.4</v>
      </c>
      <c r="H196" s="27">
        <v>5228.42</v>
      </c>
      <c r="I196" s="27"/>
      <c r="J196" s="27">
        <v>1790</v>
      </c>
      <c r="K196" s="34">
        <f t="shared" si="49"/>
        <v>58.4172</v>
      </c>
      <c r="L196" s="35">
        <f t="shared" si="50"/>
        <v>519.264</v>
      </c>
      <c r="M196" s="24">
        <f t="shared" si="51"/>
        <v>22.7178</v>
      </c>
      <c r="N196" s="27">
        <f t="shared" si="52"/>
        <v>418.27</v>
      </c>
      <c r="O196" s="27">
        <f t="shared" si="53"/>
        <v>0</v>
      </c>
      <c r="P196" s="27">
        <f t="shared" si="54"/>
        <v>89.5</v>
      </c>
      <c r="Q196" s="27">
        <f t="shared" si="55"/>
        <v>1108.169</v>
      </c>
      <c r="R196" s="24">
        <f t="shared" si="56"/>
        <v>0</v>
      </c>
      <c r="S196" s="24">
        <f t="shared" si="57"/>
        <v>259.63</v>
      </c>
      <c r="T196" s="24">
        <f t="shared" si="58"/>
        <v>9.74</v>
      </c>
      <c r="U196" s="27">
        <f t="shared" si="59"/>
        <v>104.57</v>
      </c>
      <c r="V196" s="27">
        <f t="shared" si="60"/>
        <v>0</v>
      </c>
      <c r="W196" s="27">
        <f t="shared" si="61"/>
        <v>89.5</v>
      </c>
      <c r="X196" s="24">
        <f t="shared" si="62"/>
        <v>463.44</v>
      </c>
      <c r="Y196" s="24">
        <f t="shared" si="63"/>
        <v>1571.609</v>
      </c>
      <c r="Z196" s="39"/>
      <c r="AA196" s="178" t="s">
        <v>23</v>
      </c>
      <c r="AD196" s="127"/>
    </row>
    <row r="197" s="9" customFormat="1" ht="20" customHeight="1" spans="1:30">
      <c r="A197" s="23">
        <f t="shared" si="48"/>
        <v>194</v>
      </c>
      <c r="B197" s="39" t="s">
        <v>476</v>
      </c>
      <c r="C197" s="25" t="s">
        <v>507</v>
      </c>
      <c r="D197" s="24" t="s">
        <v>508</v>
      </c>
      <c r="E197" s="24">
        <v>3245.4</v>
      </c>
      <c r="F197" s="24">
        <f>VLOOKUP(C197,'[1]9月'!$B:$Q,16,0)</f>
        <v>3245.4</v>
      </c>
      <c r="G197" s="24">
        <v>3245.4</v>
      </c>
      <c r="H197" s="27">
        <v>5228.42</v>
      </c>
      <c r="I197" s="27"/>
      <c r="J197" s="27">
        <v>1790</v>
      </c>
      <c r="K197" s="34">
        <f t="shared" si="49"/>
        <v>58.4172</v>
      </c>
      <c r="L197" s="35">
        <f t="shared" si="50"/>
        <v>519.264</v>
      </c>
      <c r="M197" s="24">
        <f t="shared" si="51"/>
        <v>22.7178</v>
      </c>
      <c r="N197" s="27">
        <f t="shared" si="52"/>
        <v>418.27</v>
      </c>
      <c r="O197" s="27">
        <f t="shared" si="53"/>
        <v>0</v>
      </c>
      <c r="P197" s="27">
        <f t="shared" si="54"/>
        <v>89.5</v>
      </c>
      <c r="Q197" s="27">
        <f t="shared" si="55"/>
        <v>1108.169</v>
      </c>
      <c r="R197" s="24">
        <f t="shared" si="56"/>
        <v>0</v>
      </c>
      <c r="S197" s="24">
        <f t="shared" si="57"/>
        <v>259.63</v>
      </c>
      <c r="T197" s="24">
        <f t="shared" si="58"/>
        <v>9.74</v>
      </c>
      <c r="U197" s="27">
        <f t="shared" si="59"/>
        <v>104.57</v>
      </c>
      <c r="V197" s="27">
        <f t="shared" si="60"/>
        <v>0</v>
      </c>
      <c r="W197" s="27">
        <f t="shared" si="61"/>
        <v>89.5</v>
      </c>
      <c r="X197" s="24">
        <f t="shared" si="62"/>
        <v>463.44</v>
      </c>
      <c r="Y197" s="24">
        <f t="shared" si="63"/>
        <v>1571.609</v>
      </c>
      <c r="Z197" s="39"/>
      <c r="AA197" s="178" t="s">
        <v>23</v>
      </c>
      <c r="AD197" s="127"/>
    </row>
    <row r="198" s="9" customFormat="1" ht="20" customHeight="1" spans="1:30">
      <c r="A198" s="23">
        <f t="shared" si="48"/>
        <v>195</v>
      </c>
      <c r="B198" s="39" t="s">
        <v>476</v>
      </c>
      <c r="C198" s="25" t="s">
        <v>509</v>
      </c>
      <c r="D198" s="24" t="s">
        <v>510</v>
      </c>
      <c r="E198" s="24">
        <v>3245.4</v>
      </c>
      <c r="F198" s="24">
        <f>VLOOKUP(C198,'[1]9月'!$B:$Q,16,0)</f>
        <v>3245.4</v>
      </c>
      <c r="G198" s="24">
        <v>3245.4</v>
      </c>
      <c r="H198" s="27">
        <v>5228.42</v>
      </c>
      <c r="I198" s="27"/>
      <c r="J198" s="27">
        <v>1790</v>
      </c>
      <c r="K198" s="34">
        <f t="shared" si="49"/>
        <v>58.4172</v>
      </c>
      <c r="L198" s="35">
        <f t="shared" si="50"/>
        <v>519.264</v>
      </c>
      <c r="M198" s="24">
        <f t="shared" si="51"/>
        <v>22.7178</v>
      </c>
      <c r="N198" s="27">
        <f t="shared" si="52"/>
        <v>418.27</v>
      </c>
      <c r="O198" s="27">
        <f t="shared" si="53"/>
        <v>0</v>
      </c>
      <c r="P198" s="27">
        <f t="shared" si="54"/>
        <v>89.5</v>
      </c>
      <c r="Q198" s="27">
        <f t="shared" si="55"/>
        <v>1108.169</v>
      </c>
      <c r="R198" s="24">
        <f t="shared" si="56"/>
        <v>0</v>
      </c>
      <c r="S198" s="24">
        <f t="shared" si="57"/>
        <v>259.63</v>
      </c>
      <c r="T198" s="24">
        <f t="shared" si="58"/>
        <v>9.74</v>
      </c>
      <c r="U198" s="27">
        <f t="shared" si="59"/>
        <v>104.57</v>
      </c>
      <c r="V198" s="27">
        <f t="shared" si="60"/>
        <v>0</v>
      </c>
      <c r="W198" s="27">
        <f t="shared" si="61"/>
        <v>89.5</v>
      </c>
      <c r="X198" s="24">
        <f t="shared" si="62"/>
        <v>463.44</v>
      </c>
      <c r="Y198" s="24">
        <f t="shared" si="63"/>
        <v>1571.609</v>
      </c>
      <c r="Z198" s="39"/>
      <c r="AA198" s="178" t="s">
        <v>23</v>
      </c>
      <c r="AD198" s="127"/>
    </row>
    <row r="199" s="9" customFormat="1" ht="20" customHeight="1" spans="1:30">
      <c r="A199" s="23">
        <f t="shared" si="48"/>
        <v>196</v>
      </c>
      <c r="B199" s="39" t="s">
        <v>476</v>
      </c>
      <c r="C199" s="25" t="s">
        <v>511</v>
      </c>
      <c r="D199" s="24" t="s">
        <v>512</v>
      </c>
      <c r="E199" s="24">
        <v>3245.4</v>
      </c>
      <c r="F199" s="24">
        <f>VLOOKUP(C199,'[1]9月'!$B:$Q,16,0)</f>
        <v>3245.4</v>
      </c>
      <c r="G199" s="24">
        <v>3245.4</v>
      </c>
      <c r="H199" s="27">
        <v>5228.42</v>
      </c>
      <c r="I199" s="27"/>
      <c r="J199" s="27">
        <v>1790</v>
      </c>
      <c r="K199" s="34">
        <f t="shared" si="49"/>
        <v>58.4172</v>
      </c>
      <c r="L199" s="35">
        <f t="shared" si="50"/>
        <v>519.264</v>
      </c>
      <c r="M199" s="24">
        <f t="shared" si="51"/>
        <v>22.7178</v>
      </c>
      <c r="N199" s="27">
        <f t="shared" si="52"/>
        <v>418.27</v>
      </c>
      <c r="O199" s="27">
        <f t="shared" si="53"/>
        <v>0</v>
      </c>
      <c r="P199" s="27">
        <f t="shared" si="54"/>
        <v>89.5</v>
      </c>
      <c r="Q199" s="27">
        <f t="shared" si="55"/>
        <v>1108.169</v>
      </c>
      <c r="R199" s="24">
        <f t="shared" si="56"/>
        <v>0</v>
      </c>
      <c r="S199" s="24">
        <f t="shared" si="57"/>
        <v>259.63</v>
      </c>
      <c r="T199" s="24">
        <f t="shared" si="58"/>
        <v>9.74</v>
      </c>
      <c r="U199" s="27">
        <f t="shared" si="59"/>
        <v>104.57</v>
      </c>
      <c r="V199" s="27">
        <f t="shared" si="60"/>
        <v>0</v>
      </c>
      <c r="W199" s="27">
        <f t="shared" si="61"/>
        <v>89.5</v>
      </c>
      <c r="X199" s="24">
        <f t="shared" si="62"/>
        <v>463.44</v>
      </c>
      <c r="Y199" s="24">
        <f t="shared" si="63"/>
        <v>1571.609</v>
      </c>
      <c r="Z199" s="39"/>
      <c r="AA199" s="178" t="s">
        <v>23</v>
      </c>
      <c r="AD199" s="127"/>
    </row>
    <row r="200" s="9" customFormat="1" ht="20" customHeight="1" spans="1:30">
      <c r="A200" s="23">
        <f t="shared" si="48"/>
        <v>197</v>
      </c>
      <c r="B200" s="39" t="s">
        <v>476</v>
      </c>
      <c r="C200" s="25" t="s">
        <v>513</v>
      </c>
      <c r="D200" s="24" t="s">
        <v>514</v>
      </c>
      <c r="E200" s="24">
        <v>3245.4</v>
      </c>
      <c r="F200" s="24">
        <f>VLOOKUP(C200,'[1]9月'!$B:$Q,16,0)</f>
        <v>3245.4</v>
      </c>
      <c r="G200" s="24">
        <v>3245.4</v>
      </c>
      <c r="H200" s="27">
        <v>5228.42</v>
      </c>
      <c r="I200" s="27"/>
      <c r="J200" s="27">
        <v>1790</v>
      </c>
      <c r="K200" s="34">
        <f t="shared" si="49"/>
        <v>58.4172</v>
      </c>
      <c r="L200" s="35">
        <f t="shared" si="50"/>
        <v>519.264</v>
      </c>
      <c r="M200" s="24">
        <f t="shared" si="51"/>
        <v>22.7178</v>
      </c>
      <c r="N200" s="27">
        <f t="shared" si="52"/>
        <v>418.27</v>
      </c>
      <c r="O200" s="27">
        <f t="shared" si="53"/>
        <v>0</v>
      </c>
      <c r="P200" s="27">
        <f t="shared" si="54"/>
        <v>89.5</v>
      </c>
      <c r="Q200" s="27">
        <f t="shared" si="55"/>
        <v>1108.169</v>
      </c>
      <c r="R200" s="24">
        <f t="shared" si="56"/>
        <v>0</v>
      </c>
      <c r="S200" s="24">
        <f t="shared" si="57"/>
        <v>259.63</v>
      </c>
      <c r="T200" s="24">
        <f t="shared" si="58"/>
        <v>9.74</v>
      </c>
      <c r="U200" s="27">
        <f t="shared" si="59"/>
        <v>104.57</v>
      </c>
      <c r="V200" s="27">
        <f t="shared" si="60"/>
        <v>0</v>
      </c>
      <c r="W200" s="27">
        <f t="shared" si="61"/>
        <v>89.5</v>
      </c>
      <c r="X200" s="24">
        <f t="shared" si="62"/>
        <v>463.44</v>
      </c>
      <c r="Y200" s="24">
        <f t="shared" si="63"/>
        <v>1571.609</v>
      </c>
      <c r="Z200" s="39"/>
      <c r="AA200" s="178" t="s">
        <v>23</v>
      </c>
      <c r="AD200" s="127"/>
    </row>
    <row r="201" s="9" customFormat="1" ht="20" customHeight="1" spans="1:30">
      <c r="A201" s="23">
        <f t="shared" si="48"/>
        <v>198</v>
      </c>
      <c r="B201" s="39" t="s">
        <v>476</v>
      </c>
      <c r="C201" s="25" t="s">
        <v>515</v>
      </c>
      <c r="D201" s="24" t="s">
        <v>516</v>
      </c>
      <c r="E201" s="24">
        <v>3245.4</v>
      </c>
      <c r="F201" s="24">
        <f>VLOOKUP(C201,'[1]9月'!$B:$Q,16,0)</f>
        <v>3245.4</v>
      </c>
      <c r="G201" s="24">
        <v>3245.4</v>
      </c>
      <c r="H201" s="27">
        <v>5228.42</v>
      </c>
      <c r="I201" s="27"/>
      <c r="J201" s="27">
        <v>1790</v>
      </c>
      <c r="K201" s="34">
        <f t="shared" si="49"/>
        <v>58.4172</v>
      </c>
      <c r="L201" s="35">
        <f t="shared" si="50"/>
        <v>519.264</v>
      </c>
      <c r="M201" s="24">
        <f t="shared" si="51"/>
        <v>22.7178</v>
      </c>
      <c r="N201" s="27">
        <f t="shared" si="52"/>
        <v>418.27</v>
      </c>
      <c r="O201" s="27">
        <f t="shared" si="53"/>
        <v>0</v>
      </c>
      <c r="P201" s="27">
        <f t="shared" si="54"/>
        <v>89.5</v>
      </c>
      <c r="Q201" s="27">
        <f t="shared" si="55"/>
        <v>1108.169</v>
      </c>
      <c r="R201" s="24">
        <f t="shared" si="56"/>
        <v>0</v>
      </c>
      <c r="S201" s="24">
        <f t="shared" si="57"/>
        <v>259.63</v>
      </c>
      <c r="T201" s="24">
        <f t="shared" si="58"/>
        <v>9.74</v>
      </c>
      <c r="U201" s="27">
        <f t="shared" si="59"/>
        <v>104.57</v>
      </c>
      <c r="V201" s="27">
        <f t="shared" si="60"/>
        <v>0</v>
      </c>
      <c r="W201" s="27">
        <f t="shared" si="61"/>
        <v>89.5</v>
      </c>
      <c r="X201" s="24">
        <f t="shared" si="62"/>
        <v>463.44</v>
      </c>
      <c r="Y201" s="24">
        <f t="shared" si="63"/>
        <v>1571.609</v>
      </c>
      <c r="Z201" s="39"/>
      <c r="AA201" s="178" t="s">
        <v>23</v>
      </c>
      <c r="AD201" s="127"/>
    </row>
    <row r="202" s="9" customFormat="1" ht="20" customHeight="1" spans="1:30">
      <c r="A202" s="23">
        <f t="shared" si="48"/>
        <v>199</v>
      </c>
      <c r="B202" s="39" t="s">
        <v>476</v>
      </c>
      <c r="C202" s="25" t="s">
        <v>517</v>
      </c>
      <c r="D202" s="24" t="s">
        <v>518</v>
      </c>
      <c r="E202" s="24">
        <v>3245.4</v>
      </c>
      <c r="F202" s="24">
        <f>VLOOKUP(C202,'[1]9月'!$B:$Q,16,0)</f>
        <v>3245.4</v>
      </c>
      <c r="G202" s="24">
        <v>3245.4</v>
      </c>
      <c r="H202" s="27">
        <v>5228.42</v>
      </c>
      <c r="I202" s="27"/>
      <c r="J202" s="27">
        <v>1790</v>
      </c>
      <c r="K202" s="34">
        <f t="shared" si="49"/>
        <v>58.4172</v>
      </c>
      <c r="L202" s="35">
        <f t="shared" si="50"/>
        <v>519.264</v>
      </c>
      <c r="M202" s="24">
        <f t="shared" si="51"/>
        <v>22.7178</v>
      </c>
      <c r="N202" s="27">
        <f t="shared" si="52"/>
        <v>418.27</v>
      </c>
      <c r="O202" s="27">
        <f t="shared" si="53"/>
        <v>0</v>
      </c>
      <c r="P202" s="27">
        <f t="shared" si="54"/>
        <v>89.5</v>
      </c>
      <c r="Q202" s="27">
        <f t="shared" si="55"/>
        <v>1108.169</v>
      </c>
      <c r="R202" s="24">
        <f t="shared" si="56"/>
        <v>0</v>
      </c>
      <c r="S202" s="24">
        <f t="shared" si="57"/>
        <v>259.63</v>
      </c>
      <c r="T202" s="24">
        <f t="shared" si="58"/>
        <v>9.74</v>
      </c>
      <c r="U202" s="27">
        <f t="shared" si="59"/>
        <v>104.57</v>
      </c>
      <c r="V202" s="27">
        <f t="shared" si="60"/>
        <v>0</v>
      </c>
      <c r="W202" s="27">
        <f t="shared" si="61"/>
        <v>89.5</v>
      </c>
      <c r="X202" s="24">
        <f t="shared" si="62"/>
        <v>463.44</v>
      </c>
      <c r="Y202" s="24">
        <f t="shared" si="63"/>
        <v>1571.609</v>
      </c>
      <c r="Z202" s="39"/>
      <c r="AA202" s="178" t="s">
        <v>23</v>
      </c>
      <c r="AD202" s="127"/>
    </row>
    <row r="203" s="9" customFormat="1" ht="20" customHeight="1" spans="1:30">
      <c r="A203" s="23">
        <f t="shared" si="48"/>
        <v>200</v>
      </c>
      <c r="B203" s="39" t="s">
        <v>476</v>
      </c>
      <c r="C203" s="25" t="s">
        <v>519</v>
      </c>
      <c r="D203" s="24" t="s">
        <v>520</v>
      </c>
      <c r="E203" s="24">
        <v>3245.4</v>
      </c>
      <c r="F203" s="24">
        <f>VLOOKUP(C203,'[1]9月'!$B:$Q,16,0)</f>
        <v>3245.4</v>
      </c>
      <c r="G203" s="24">
        <v>3245.4</v>
      </c>
      <c r="H203" s="27">
        <v>5228.42</v>
      </c>
      <c r="I203" s="27"/>
      <c r="J203" s="27">
        <v>1790</v>
      </c>
      <c r="K203" s="34">
        <f t="shared" si="49"/>
        <v>58.4172</v>
      </c>
      <c r="L203" s="35">
        <f t="shared" si="50"/>
        <v>519.264</v>
      </c>
      <c r="M203" s="24">
        <f t="shared" si="51"/>
        <v>22.7178</v>
      </c>
      <c r="N203" s="27">
        <f t="shared" si="52"/>
        <v>418.27</v>
      </c>
      <c r="O203" s="27">
        <f t="shared" si="53"/>
        <v>0</v>
      </c>
      <c r="P203" s="27">
        <f t="shared" si="54"/>
        <v>89.5</v>
      </c>
      <c r="Q203" s="27">
        <f t="shared" si="55"/>
        <v>1108.169</v>
      </c>
      <c r="R203" s="24">
        <f t="shared" si="56"/>
        <v>0</v>
      </c>
      <c r="S203" s="24">
        <f t="shared" si="57"/>
        <v>259.63</v>
      </c>
      <c r="T203" s="24">
        <f t="shared" si="58"/>
        <v>9.74</v>
      </c>
      <c r="U203" s="27">
        <f t="shared" si="59"/>
        <v>104.57</v>
      </c>
      <c r="V203" s="27">
        <f t="shared" si="60"/>
        <v>0</v>
      </c>
      <c r="W203" s="27">
        <f t="shared" si="61"/>
        <v>89.5</v>
      </c>
      <c r="X203" s="24">
        <f t="shared" si="62"/>
        <v>463.44</v>
      </c>
      <c r="Y203" s="24">
        <f t="shared" si="63"/>
        <v>1571.609</v>
      </c>
      <c r="Z203" s="39"/>
      <c r="AA203" s="178" t="s">
        <v>23</v>
      </c>
      <c r="AD203" s="127"/>
    </row>
    <row r="204" s="9" customFormat="1" ht="20" customHeight="1" spans="1:30">
      <c r="A204" s="23">
        <f t="shared" si="48"/>
        <v>201</v>
      </c>
      <c r="B204" s="39" t="s">
        <v>476</v>
      </c>
      <c r="C204" s="25" t="s">
        <v>523</v>
      </c>
      <c r="D204" s="24" t="s">
        <v>524</v>
      </c>
      <c r="E204" s="24">
        <v>3245.4</v>
      </c>
      <c r="F204" s="24">
        <f>VLOOKUP(C204,'[1]9月'!$B:$Q,16,0)</f>
        <v>3245.4</v>
      </c>
      <c r="G204" s="24">
        <v>3245.4</v>
      </c>
      <c r="H204" s="27">
        <v>5228.42</v>
      </c>
      <c r="I204" s="27"/>
      <c r="J204" s="27">
        <v>1790</v>
      </c>
      <c r="K204" s="34">
        <f t="shared" si="49"/>
        <v>58.4172</v>
      </c>
      <c r="L204" s="35">
        <f t="shared" si="50"/>
        <v>519.264</v>
      </c>
      <c r="M204" s="24">
        <f t="shared" si="51"/>
        <v>22.7178</v>
      </c>
      <c r="N204" s="27">
        <f t="shared" si="52"/>
        <v>418.27</v>
      </c>
      <c r="O204" s="27">
        <f t="shared" si="53"/>
        <v>0</v>
      </c>
      <c r="P204" s="27">
        <f t="shared" si="54"/>
        <v>89.5</v>
      </c>
      <c r="Q204" s="27">
        <f t="shared" si="55"/>
        <v>1108.169</v>
      </c>
      <c r="R204" s="24">
        <f t="shared" si="56"/>
        <v>0</v>
      </c>
      <c r="S204" s="24">
        <f t="shared" si="57"/>
        <v>259.63</v>
      </c>
      <c r="T204" s="24">
        <f t="shared" si="58"/>
        <v>9.74</v>
      </c>
      <c r="U204" s="27">
        <f t="shared" si="59"/>
        <v>104.57</v>
      </c>
      <c r="V204" s="27">
        <f t="shared" si="60"/>
        <v>0</v>
      </c>
      <c r="W204" s="27">
        <f t="shared" si="61"/>
        <v>89.5</v>
      </c>
      <c r="X204" s="24">
        <f t="shared" si="62"/>
        <v>463.44</v>
      </c>
      <c r="Y204" s="24">
        <f t="shared" si="63"/>
        <v>1571.609</v>
      </c>
      <c r="Z204" s="39"/>
      <c r="AA204" s="178" t="s">
        <v>23</v>
      </c>
      <c r="AD204" s="127"/>
    </row>
    <row r="205" s="9" customFormat="1" ht="20" customHeight="1" spans="1:30">
      <c r="A205" s="23">
        <f t="shared" si="48"/>
        <v>202</v>
      </c>
      <c r="B205" s="39" t="s">
        <v>476</v>
      </c>
      <c r="C205" s="29" t="s">
        <v>525</v>
      </c>
      <c r="D205" s="28" t="s">
        <v>526</v>
      </c>
      <c r="E205" s="24">
        <v>3245.4</v>
      </c>
      <c r="F205" s="24">
        <f>VLOOKUP(C205,'[1]9月'!$B:$Q,16,0)</f>
        <v>3245.4</v>
      </c>
      <c r="G205" s="24">
        <v>3245.4</v>
      </c>
      <c r="H205" s="27">
        <v>5228.42</v>
      </c>
      <c r="I205" s="27"/>
      <c r="J205" s="27">
        <v>1790</v>
      </c>
      <c r="K205" s="34">
        <f t="shared" si="49"/>
        <v>58.4172</v>
      </c>
      <c r="L205" s="35">
        <f t="shared" si="50"/>
        <v>519.264</v>
      </c>
      <c r="M205" s="24">
        <f t="shared" si="51"/>
        <v>22.7178</v>
      </c>
      <c r="N205" s="27">
        <f t="shared" si="52"/>
        <v>418.27</v>
      </c>
      <c r="O205" s="27">
        <f t="shared" si="53"/>
        <v>0</v>
      </c>
      <c r="P205" s="27">
        <f t="shared" si="54"/>
        <v>89.5</v>
      </c>
      <c r="Q205" s="27">
        <f t="shared" si="55"/>
        <v>1108.169</v>
      </c>
      <c r="R205" s="24">
        <f t="shared" si="56"/>
        <v>0</v>
      </c>
      <c r="S205" s="24">
        <f t="shared" si="57"/>
        <v>259.63</v>
      </c>
      <c r="T205" s="24">
        <f t="shared" si="58"/>
        <v>9.74</v>
      </c>
      <c r="U205" s="27">
        <f t="shared" si="59"/>
        <v>104.57</v>
      </c>
      <c r="V205" s="27">
        <f t="shared" si="60"/>
        <v>0</v>
      </c>
      <c r="W205" s="27">
        <f t="shared" si="61"/>
        <v>89.5</v>
      </c>
      <c r="X205" s="24">
        <f t="shared" si="62"/>
        <v>463.44</v>
      </c>
      <c r="Y205" s="24">
        <f t="shared" si="63"/>
        <v>1571.609</v>
      </c>
      <c r="Z205" s="39"/>
      <c r="AA205" s="178" t="s">
        <v>23</v>
      </c>
      <c r="AD205" s="127"/>
    </row>
    <row r="206" s="9" customFormat="1" ht="20" customHeight="1" spans="1:30">
      <c r="A206" s="23">
        <f t="shared" si="48"/>
        <v>203</v>
      </c>
      <c r="B206" s="39" t="s">
        <v>143</v>
      </c>
      <c r="C206" s="25" t="s">
        <v>527</v>
      </c>
      <c r="D206" s="24" t="s">
        <v>528</v>
      </c>
      <c r="E206" s="24">
        <v>3245.4</v>
      </c>
      <c r="F206" s="24">
        <f>VLOOKUP(C206,'[1]9月'!$B:$Q,16,0)</f>
        <v>3245.4</v>
      </c>
      <c r="G206" s="24">
        <v>3245.4</v>
      </c>
      <c r="H206" s="27">
        <v>5228.42</v>
      </c>
      <c r="I206" s="27"/>
      <c r="J206" s="27">
        <v>1790</v>
      </c>
      <c r="K206" s="34">
        <f t="shared" si="49"/>
        <v>58.4172</v>
      </c>
      <c r="L206" s="35">
        <f t="shared" si="50"/>
        <v>519.264</v>
      </c>
      <c r="M206" s="24">
        <f t="shared" si="51"/>
        <v>22.7178</v>
      </c>
      <c r="N206" s="27">
        <f t="shared" si="52"/>
        <v>418.27</v>
      </c>
      <c r="O206" s="27">
        <f t="shared" si="53"/>
        <v>0</v>
      </c>
      <c r="P206" s="27">
        <f t="shared" si="54"/>
        <v>89.5</v>
      </c>
      <c r="Q206" s="27">
        <f t="shared" si="55"/>
        <v>1108.169</v>
      </c>
      <c r="R206" s="24">
        <f t="shared" si="56"/>
        <v>0</v>
      </c>
      <c r="S206" s="24">
        <f t="shared" si="57"/>
        <v>259.63</v>
      </c>
      <c r="T206" s="24">
        <f t="shared" si="58"/>
        <v>9.74</v>
      </c>
      <c r="U206" s="27">
        <f t="shared" si="59"/>
        <v>104.57</v>
      </c>
      <c r="V206" s="27">
        <f t="shared" si="60"/>
        <v>0</v>
      </c>
      <c r="W206" s="27">
        <f t="shared" si="61"/>
        <v>89.5</v>
      </c>
      <c r="X206" s="24">
        <f t="shared" si="62"/>
        <v>463.44</v>
      </c>
      <c r="Y206" s="24">
        <f t="shared" si="63"/>
        <v>1571.609</v>
      </c>
      <c r="Z206" s="39"/>
      <c r="AA206" s="178" t="s">
        <v>29</v>
      </c>
      <c r="AD206" s="127"/>
    </row>
    <row r="207" s="9" customFormat="1" ht="20" customHeight="1" spans="1:30">
      <c r="A207" s="23">
        <f t="shared" si="48"/>
        <v>204</v>
      </c>
      <c r="B207" s="39" t="s">
        <v>143</v>
      </c>
      <c r="C207" s="25" t="s">
        <v>529</v>
      </c>
      <c r="D207" s="24" t="s">
        <v>530</v>
      </c>
      <c r="E207" s="24">
        <v>3245.4</v>
      </c>
      <c r="F207" s="24">
        <f>VLOOKUP(C207,'[1]9月'!$B:$Q,16,0)</f>
        <v>3245.4</v>
      </c>
      <c r="G207" s="24">
        <v>3245.4</v>
      </c>
      <c r="H207" s="27">
        <v>5228.42</v>
      </c>
      <c r="I207" s="27"/>
      <c r="J207" s="27">
        <v>1790</v>
      </c>
      <c r="K207" s="34">
        <f t="shared" si="49"/>
        <v>58.4172</v>
      </c>
      <c r="L207" s="35">
        <f t="shared" si="50"/>
        <v>519.264</v>
      </c>
      <c r="M207" s="24">
        <f t="shared" si="51"/>
        <v>22.7178</v>
      </c>
      <c r="N207" s="27">
        <f t="shared" si="52"/>
        <v>418.27</v>
      </c>
      <c r="O207" s="27">
        <f t="shared" si="53"/>
        <v>0</v>
      </c>
      <c r="P207" s="27">
        <f t="shared" si="54"/>
        <v>89.5</v>
      </c>
      <c r="Q207" s="27">
        <f t="shared" si="55"/>
        <v>1108.169</v>
      </c>
      <c r="R207" s="24">
        <f t="shared" si="56"/>
        <v>0</v>
      </c>
      <c r="S207" s="24">
        <f t="shared" si="57"/>
        <v>259.63</v>
      </c>
      <c r="T207" s="24">
        <f t="shared" si="58"/>
        <v>9.74</v>
      </c>
      <c r="U207" s="27">
        <f t="shared" si="59"/>
        <v>104.57</v>
      </c>
      <c r="V207" s="27">
        <f t="shared" si="60"/>
        <v>0</v>
      </c>
      <c r="W207" s="27">
        <f t="shared" si="61"/>
        <v>89.5</v>
      </c>
      <c r="X207" s="24">
        <f t="shared" si="62"/>
        <v>463.44</v>
      </c>
      <c r="Y207" s="24">
        <f t="shared" si="63"/>
        <v>1571.609</v>
      </c>
      <c r="Z207" s="39"/>
      <c r="AA207" s="178" t="s">
        <v>29</v>
      </c>
      <c r="AD207" s="127"/>
    </row>
    <row r="208" s="9" customFormat="1" ht="20" customHeight="1" spans="1:30">
      <c r="A208" s="23">
        <f t="shared" si="48"/>
        <v>205</v>
      </c>
      <c r="B208" s="39" t="s">
        <v>143</v>
      </c>
      <c r="C208" s="25" t="s">
        <v>531</v>
      </c>
      <c r="D208" s="24" t="s">
        <v>532</v>
      </c>
      <c r="E208" s="24">
        <v>3245.4</v>
      </c>
      <c r="F208" s="24">
        <f>VLOOKUP(C208,'[1]9月'!$B:$Q,16,0)</f>
        <v>3245.4</v>
      </c>
      <c r="G208" s="24">
        <v>3245.4</v>
      </c>
      <c r="H208" s="27">
        <v>5228.42</v>
      </c>
      <c r="I208" s="27"/>
      <c r="J208" s="27">
        <v>1790</v>
      </c>
      <c r="K208" s="34">
        <f t="shared" si="49"/>
        <v>58.4172</v>
      </c>
      <c r="L208" s="35">
        <f t="shared" si="50"/>
        <v>519.264</v>
      </c>
      <c r="M208" s="24">
        <f t="shared" si="51"/>
        <v>22.7178</v>
      </c>
      <c r="N208" s="27">
        <f t="shared" si="52"/>
        <v>418.27</v>
      </c>
      <c r="O208" s="27">
        <f t="shared" si="53"/>
        <v>0</v>
      </c>
      <c r="P208" s="27">
        <f t="shared" si="54"/>
        <v>89.5</v>
      </c>
      <c r="Q208" s="27">
        <f t="shared" si="55"/>
        <v>1108.169</v>
      </c>
      <c r="R208" s="24">
        <f t="shared" si="56"/>
        <v>0</v>
      </c>
      <c r="S208" s="24">
        <f t="shared" si="57"/>
        <v>259.63</v>
      </c>
      <c r="T208" s="24">
        <f t="shared" si="58"/>
        <v>9.74</v>
      </c>
      <c r="U208" s="27">
        <f t="shared" si="59"/>
        <v>104.57</v>
      </c>
      <c r="V208" s="27">
        <f t="shared" si="60"/>
        <v>0</v>
      </c>
      <c r="W208" s="27">
        <f t="shared" si="61"/>
        <v>89.5</v>
      </c>
      <c r="X208" s="24">
        <f t="shared" si="62"/>
        <v>463.44</v>
      </c>
      <c r="Y208" s="24">
        <f t="shared" si="63"/>
        <v>1571.609</v>
      </c>
      <c r="Z208" s="39"/>
      <c r="AA208" s="178" t="s">
        <v>29</v>
      </c>
      <c r="AD208" s="127"/>
    </row>
    <row r="209" s="9" customFormat="1" ht="20" customHeight="1" spans="1:30">
      <c r="A209" s="23">
        <f t="shared" si="48"/>
        <v>206</v>
      </c>
      <c r="B209" s="39" t="s">
        <v>143</v>
      </c>
      <c r="C209" s="25" t="s">
        <v>533</v>
      </c>
      <c r="D209" s="24" t="s">
        <v>534</v>
      </c>
      <c r="E209" s="24">
        <v>3245.4</v>
      </c>
      <c r="F209" s="24">
        <f>VLOOKUP(C209,'[1]9月'!$B:$Q,16,0)</f>
        <v>3245.4</v>
      </c>
      <c r="G209" s="24">
        <v>3245.4</v>
      </c>
      <c r="H209" s="27">
        <v>5228.42</v>
      </c>
      <c r="I209" s="27"/>
      <c r="J209" s="27">
        <v>4180</v>
      </c>
      <c r="K209" s="34">
        <f t="shared" si="49"/>
        <v>58.4172</v>
      </c>
      <c r="L209" s="35">
        <f t="shared" si="50"/>
        <v>519.264</v>
      </c>
      <c r="M209" s="24">
        <f t="shared" si="51"/>
        <v>22.7178</v>
      </c>
      <c r="N209" s="27">
        <f t="shared" si="52"/>
        <v>418.27</v>
      </c>
      <c r="O209" s="27">
        <f t="shared" si="53"/>
        <v>0</v>
      </c>
      <c r="P209" s="27">
        <f t="shared" si="54"/>
        <v>209</v>
      </c>
      <c r="Q209" s="27">
        <f t="shared" si="55"/>
        <v>1227.669</v>
      </c>
      <c r="R209" s="24">
        <f t="shared" si="56"/>
        <v>0</v>
      </c>
      <c r="S209" s="24">
        <f t="shared" si="57"/>
        <v>259.63</v>
      </c>
      <c r="T209" s="24">
        <f t="shared" si="58"/>
        <v>9.74</v>
      </c>
      <c r="U209" s="27">
        <f t="shared" si="59"/>
        <v>104.57</v>
      </c>
      <c r="V209" s="27">
        <f t="shared" si="60"/>
        <v>0</v>
      </c>
      <c r="W209" s="27">
        <f t="shared" si="61"/>
        <v>209</v>
      </c>
      <c r="X209" s="24">
        <f t="shared" si="62"/>
        <v>582.94</v>
      </c>
      <c r="Y209" s="24">
        <f t="shared" si="63"/>
        <v>1810.609</v>
      </c>
      <c r="Z209" s="39"/>
      <c r="AA209" s="178" t="s">
        <v>29</v>
      </c>
      <c r="AD209" s="127"/>
    </row>
    <row r="210" s="9" customFormat="1" ht="20" customHeight="1" spans="1:30">
      <c r="A210" s="23">
        <f t="shared" si="48"/>
        <v>207</v>
      </c>
      <c r="B210" s="39" t="s">
        <v>143</v>
      </c>
      <c r="C210" s="25" t="s">
        <v>535</v>
      </c>
      <c r="D210" s="24" t="s">
        <v>536</v>
      </c>
      <c r="E210" s="24">
        <v>3245.4</v>
      </c>
      <c r="F210" s="24">
        <f>VLOOKUP(C210,'[1]9月'!$B:$Q,16,0)</f>
        <v>3245.4</v>
      </c>
      <c r="G210" s="24">
        <v>3245.4</v>
      </c>
      <c r="H210" s="27">
        <v>5228.42</v>
      </c>
      <c r="I210" s="27"/>
      <c r="J210" s="27">
        <v>4180</v>
      </c>
      <c r="K210" s="34">
        <f t="shared" si="49"/>
        <v>58.4172</v>
      </c>
      <c r="L210" s="35">
        <f t="shared" si="50"/>
        <v>519.264</v>
      </c>
      <c r="M210" s="24">
        <f t="shared" si="51"/>
        <v>22.7178</v>
      </c>
      <c r="N210" s="27">
        <f t="shared" si="52"/>
        <v>418.27</v>
      </c>
      <c r="O210" s="27">
        <f t="shared" si="53"/>
        <v>0</v>
      </c>
      <c r="P210" s="27">
        <f t="shared" si="54"/>
        <v>209</v>
      </c>
      <c r="Q210" s="27">
        <f t="shared" si="55"/>
        <v>1227.669</v>
      </c>
      <c r="R210" s="24">
        <f t="shared" si="56"/>
        <v>0</v>
      </c>
      <c r="S210" s="24">
        <f t="shared" si="57"/>
        <v>259.63</v>
      </c>
      <c r="T210" s="24">
        <f t="shared" si="58"/>
        <v>9.74</v>
      </c>
      <c r="U210" s="27">
        <f t="shared" si="59"/>
        <v>104.57</v>
      </c>
      <c r="V210" s="27">
        <f t="shared" si="60"/>
        <v>0</v>
      </c>
      <c r="W210" s="27">
        <f t="shared" si="61"/>
        <v>209</v>
      </c>
      <c r="X210" s="24">
        <f t="shared" si="62"/>
        <v>582.94</v>
      </c>
      <c r="Y210" s="24">
        <f t="shared" si="63"/>
        <v>1810.609</v>
      </c>
      <c r="Z210" s="39"/>
      <c r="AA210" s="178" t="s">
        <v>29</v>
      </c>
      <c r="AD210" s="127"/>
    </row>
    <row r="211" s="9" customFormat="1" ht="20" customHeight="1" spans="1:30">
      <c r="A211" s="23">
        <f t="shared" si="48"/>
        <v>208</v>
      </c>
      <c r="B211" s="39" t="s">
        <v>143</v>
      </c>
      <c r="C211" s="25" t="s">
        <v>537</v>
      </c>
      <c r="D211" s="24" t="s">
        <v>538</v>
      </c>
      <c r="E211" s="24">
        <v>3245.4</v>
      </c>
      <c r="F211" s="24">
        <f>VLOOKUP(C211,'[1]9月'!$B:$Q,16,0)</f>
        <v>3245.4</v>
      </c>
      <c r="G211" s="24">
        <v>3245.4</v>
      </c>
      <c r="H211" s="27">
        <v>5228.42</v>
      </c>
      <c r="I211" s="27"/>
      <c r="J211" s="27">
        <v>4180</v>
      </c>
      <c r="K211" s="34">
        <f t="shared" si="49"/>
        <v>58.4172</v>
      </c>
      <c r="L211" s="35">
        <f t="shared" si="50"/>
        <v>519.264</v>
      </c>
      <c r="M211" s="24">
        <f t="shared" si="51"/>
        <v>22.7178</v>
      </c>
      <c r="N211" s="27">
        <f t="shared" si="52"/>
        <v>418.27</v>
      </c>
      <c r="O211" s="27">
        <f t="shared" si="53"/>
        <v>0</v>
      </c>
      <c r="P211" s="27">
        <f t="shared" si="54"/>
        <v>209</v>
      </c>
      <c r="Q211" s="27">
        <f t="shared" si="55"/>
        <v>1227.669</v>
      </c>
      <c r="R211" s="24">
        <f t="shared" si="56"/>
        <v>0</v>
      </c>
      <c r="S211" s="24">
        <f t="shared" si="57"/>
        <v>259.63</v>
      </c>
      <c r="T211" s="24">
        <f t="shared" si="58"/>
        <v>9.74</v>
      </c>
      <c r="U211" s="27">
        <f t="shared" si="59"/>
        <v>104.57</v>
      </c>
      <c r="V211" s="27">
        <f t="shared" si="60"/>
        <v>0</v>
      </c>
      <c r="W211" s="27">
        <f t="shared" si="61"/>
        <v>209</v>
      </c>
      <c r="X211" s="24">
        <f t="shared" si="62"/>
        <v>582.94</v>
      </c>
      <c r="Y211" s="24">
        <f t="shared" si="63"/>
        <v>1810.609</v>
      </c>
      <c r="Z211" s="39"/>
      <c r="AA211" s="178" t="s">
        <v>29</v>
      </c>
      <c r="AD211" s="127"/>
    </row>
    <row r="212" s="9" customFormat="1" ht="20" customHeight="1" spans="1:30">
      <c r="A212" s="23">
        <f t="shared" si="48"/>
        <v>209</v>
      </c>
      <c r="B212" s="39" t="s">
        <v>146</v>
      </c>
      <c r="C212" s="25" t="s">
        <v>539</v>
      </c>
      <c r="D212" s="24" t="s">
        <v>540</v>
      </c>
      <c r="E212" s="24">
        <v>3245.4</v>
      </c>
      <c r="F212" s="24">
        <f>VLOOKUP(C212,'[1]9月'!$B:$Q,16,0)</f>
        <v>3245.4</v>
      </c>
      <c r="G212" s="24">
        <v>3245.4</v>
      </c>
      <c r="H212" s="27">
        <v>5228.42</v>
      </c>
      <c r="I212" s="27"/>
      <c r="J212" s="27">
        <v>4180</v>
      </c>
      <c r="K212" s="34">
        <f t="shared" si="49"/>
        <v>58.4172</v>
      </c>
      <c r="L212" s="35">
        <f t="shared" si="50"/>
        <v>519.264</v>
      </c>
      <c r="M212" s="24">
        <f t="shared" si="51"/>
        <v>22.7178</v>
      </c>
      <c r="N212" s="27">
        <f t="shared" si="52"/>
        <v>418.27</v>
      </c>
      <c r="O212" s="27">
        <f t="shared" si="53"/>
        <v>0</v>
      </c>
      <c r="P212" s="27">
        <f t="shared" si="54"/>
        <v>209</v>
      </c>
      <c r="Q212" s="27">
        <f t="shared" si="55"/>
        <v>1227.669</v>
      </c>
      <c r="R212" s="24">
        <f t="shared" si="56"/>
        <v>0</v>
      </c>
      <c r="S212" s="24">
        <f t="shared" si="57"/>
        <v>259.63</v>
      </c>
      <c r="T212" s="24">
        <f t="shared" si="58"/>
        <v>9.74</v>
      </c>
      <c r="U212" s="27">
        <f t="shared" si="59"/>
        <v>104.57</v>
      </c>
      <c r="V212" s="27">
        <f t="shared" si="60"/>
        <v>0</v>
      </c>
      <c r="W212" s="27">
        <f t="shared" si="61"/>
        <v>209</v>
      </c>
      <c r="X212" s="24">
        <f t="shared" si="62"/>
        <v>582.94</v>
      </c>
      <c r="Y212" s="24">
        <f t="shared" si="63"/>
        <v>1810.609</v>
      </c>
      <c r="Z212" s="39"/>
      <c r="AA212" s="178" t="s">
        <v>30</v>
      </c>
      <c r="AD212" s="127"/>
    </row>
    <row r="213" s="9" customFormat="1" ht="20" customHeight="1" spans="1:30">
      <c r="A213" s="23">
        <f t="shared" si="48"/>
        <v>210</v>
      </c>
      <c r="B213" s="39" t="s">
        <v>143</v>
      </c>
      <c r="C213" s="25" t="s">
        <v>541</v>
      </c>
      <c r="D213" s="24" t="s">
        <v>542</v>
      </c>
      <c r="E213" s="24">
        <v>3245.4</v>
      </c>
      <c r="F213" s="24">
        <f>VLOOKUP(C213,'[1]9月'!$B:$Q,16,0)</f>
        <v>3245.4</v>
      </c>
      <c r="G213" s="24">
        <v>3245.4</v>
      </c>
      <c r="H213" s="27">
        <v>5228.42</v>
      </c>
      <c r="I213" s="27"/>
      <c r="J213" s="27">
        <v>4180</v>
      </c>
      <c r="K213" s="34">
        <f t="shared" si="49"/>
        <v>58.4172</v>
      </c>
      <c r="L213" s="35">
        <f t="shared" si="50"/>
        <v>519.264</v>
      </c>
      <c r="M213" s="24">
        <f t="shared" si="51"/>
        <v>22.7178</v>
      </c>
      <c r="N213" s="27">
        <f t="shared" si="52"/>
        <v>418.27</v>
      </c>
      <c r="O213" s="27">
        <f t="shared" si="53"/>
        <v>0</v>
      </c>
      <c r="P213" s="27">
        <f t="shared" si="54"/>
        <v>209</v>
      </c>
      <c r="Q213" s="27">
        <f t="shared" si="55"/>
        <v>1227.669</v>
      </c>
      <c r="R213" s="24">
        <f t="shared" si="56"/>
        <v>0</v>
      </c>
      <c r="S213" s="24">
        <f t="shared" si="57"/>
        <v>259.63</v>
      </c>
      <c r="T213" s="24">
        <f t="shared" si="58"/>
        <v>9.74</v>
      </c>
      <c r="U213" s="27">
        <f t="shared" si="59"/>
        <v>104.57</v>
      </c>
      <c r="V213" s="27">
        <f t="shared" si="60"/>
        <v>0</v>
      </c>
      <c r="W213" s="27">
        <f t="shared" si="61"/>
        <v>209</v>
      </c>
      <c r="X213" s="24">
        <f t="shared" si="62"/>
        <v>582.94</v>
      </c>
      <c r="Y213" s="24">
        <f t="shared" si="63"/>
        <v>1810.609</v>
      </c>
      <c r="Z213" s="39"/>
      <c r="AA213" s="178" t="s">
        <v>29</v>
      </c>
      <c r="AD213" s="127"/>
    </row>
    <row r="214" s="9" customFormat="1" ht="20" customHeight="1" spans="1:30">
      <c r="A214" s="23">
        <f t="shared" ref="A214:A277" si="64">ROW()-3</f>
        <v>211</v>
      </c>
      <c r="B214" s="39" t="s">
        <v>143</v>
      </c>
      <c r="C214" s="25" t="s">
        <v>543</v>
      </c>
      <c r="D214" s="24" t="s">
        <v>544</v>
      </c>
      <c r="E214" s="24">
        <v>3245.4</v>
      </c>
      <c r="F214" s="24">
        <f>VLOOKUP(C214,'[1]9月'!$B:$Q,16,0)</f>
        <v>3245.4</v>
      </c>
      <c r="G214" s="24">
        <v>3245.4</v>
      </c>
      <c r="H214" s="27">
        <v>5228.42</v>
      </c>
      <c r="I214" s="27"/>
      <c r="J214" s="27">
        <v>4180</v>
      </c>
      <c r="K214" s="34">
        <f t="shared" ref="K214:K277" si="65">E214*0.018</f>
        <v>58.4172</v>
      </c>
      <c r="L214" s="35">
        <f t="shared" ref="L214:L277" si="66">F214*0.16</f>
        <v>519.264</v>
      </c>
      <c r="M214" s="24">
        <f t="shared" ref="M214:M277" si="67">G214*0.007</f>
        <v>22.7178</v>
      </c>
      <c r="N214" s="27">
        <f t="shared" ref="N214:N277" si="68">ROUND(H214*0.08,2)</f>
        <v>418.27</v>
      </c>
      <c r="O214" s="27">
        <f t="shared" ref="O214:O277" si="69">I214*50%</f>
        <v>0</v>
      </c>
      <c r="P214" s="27">
        <f t="shared" ref="P214:P277" si="70">J214*5%</f>
        <v>209</v>
      </c>
      <c r="Q214" s="27">
        <f t="shared" ref="Q214:Q277" si="71">SUM(K214:P214)</f>
        <v>1227.669</v>
      </c>
      <c r="R214" s="24">
        <f t="shared" ref="R214:R277" si="72">E214*0</f>
        <v>0</v>
      </c>
      <c r="S214" s="24">
        <f t="shared" ref="S214:S277" si="73">ROUND(F214*0.08,2)</f>
        <v>259.63</v>
      </c>
      <c r="T214" s="24">
        <f t="shared" ref="T214:T277" si="74">ROUND(G214*0.003,2)</f>
        <v>9.74</v>
      </c>
      <c r="U214" s="27">
        <f t="shared" ref="U214:U277" si="75">ROUND(H214*0.02,2)</f>
        <v>104.57</v>
      </c>
      <c r="V214" s="27">
        <f t="shared" ref="V214:V277" si="76">I214*50%</f>
        <v>0</v>
      </c>
      <c r="W214" s="27">
        <f t="shared" ref="W214:W277" si="77">J214*5%</f>
        <v>209</v>
      </c>
      <c r="X214" s="24">
        <f t="shared" ref="X214:X277" si="78">SUM(R214:W214)</f>
        <v>582.94</v>
      </c>
      <c r="Y214" s="24">
        <f t="shared" ref="Y214:Y277" si="79">Q214+X214</f>
        <v>1810.609</v>
      </c>
      <c r="Z214" s="39"/>
      <c r="AA214" s="178" t="s">
        <v>29</v>
      </c>
      <c r="AD214" s="127"/>
    </row>
    <row r="215" s="9" customFormat="1" ht="20" customHeight="1" spans="1:30">
      <c r="A215" s="23">
        <f t="shared" si="64"/>
        <v>212</v>
      </c>
      <c r="B215" s="39" t="s">
        <v>143</v>
      </c>
      <c r="C215" s="25" t="s">
        <v>545</v>
      </c>
      <c r="D215" s="24" t="s">
        <v>546</v>
      </c>
      <c r="E215" s="24">
        <v>3245.4</v>
      </c>
      <c r="F215" s="24">
        <f>VLOOKUP(C215,'[1]9月'!$B:$Q,16,0)</f>
        <v>3245.4</v>
      </c>
      <c r="G215" s="24">
        <v>3245.4</v>
      </c>
      <c r="H215" s="27">
        <v>5228.42</v>
      </c>
      <c r="I215" s="27"/>
      <c r="J215" s="27">
        <v>1790</v>
      </c>
      <c r="K215" s="34">
        <f t="shared" si="65"/>
        <v>58.4172</v>
      </c>
      <c r="L215" s="35">
        <f t="shared" si="66"/>
        <v>519.264</v>
      </c>
      <c r="M215" s="24">
        <f t="shared" si="67"/>
        <v>22.7178</v>
      </c>
      <c r="N215" s="27">
        <f t="shared" si="68"/>
        <v>418.27</v>
      </c>
      <c r="O215" s="27">
        <f t="shared" si="69"/>
        <v>0</v>
      </c>
      <c r="P215" s="27">
        <f t="shared" si="70"/>
        <v>89.5</v>
      </c>
      <c r="Q215" s="27">
        <f t="shared" si="71"/>
        <v>1108.169</v>
      </c>
      <c r="R215" s="24">
        <f t="shared" si="72"/>
        <v>0</v>
      </c>
      <c r="S215" s="24">
        <f t="shared" si="73"/>
        <v>259.63</v>
      </c>
      <c r="T215" s="24">
        <f t="shared" si="74"/>
        <v>9.74</v>
      </c>
      <c r="U215" s="27">
        <f t="shared" si="75"/>
        <v>104.57</v>
      </c>
      <c r="V215" s="27">
        <f t="shared" si="76"/>
        <v>0</v>
      </c>
      <c r="W215" s="27">
        <f t="shared" si="77"/>
        <v>89.5</v>
      </c>
      <c r="X215" s="24">
        <f t="shared" si="78"/>
        <v>463.44</v>
      </c>
      <c r="Y215" s="24">
        <f t="shared" si="79"/>
        <v>1571.609</v>
      </c>
      <c r="Z215" s="39"/>
      <c r="AA215" s="178" t="s">
        <v>29</v>
      </c>
      <c r="AD215" s="127"/>
    </row>
    <row r="216" s="9" customFormat="1" ht="20" customHeight="1" spans="1:30">
      <c r="A216" s="23">
        <f t="shared" si="64"/>
        <v>213</v>
      </c>
      <c r="B216" s="39" t="s">
        <v>143</v>
      </c>
      <c r="C216" s="25" t="s">
        <v>547</v>
      </c>
      <c r="D216" s="24" t="s">
        <v>548</v>
      </c>
      <c r="E216" s="24">
        <v>3245.4</v>
      </c>
      <c r="F216" s="24">
        <f>VLOOKUP(C216,'[1]9月'!$B:$Q,16,0)</f>
        <v>3245.4</v>
      </c>
      <c r="G216" s="24">
        <v>3245.4</v>
      </c>
      <c r="H216" s="27">
        <v>5228.42</v>
      </c>
      <c r="I216" s="27"/>
      <c r="J216" s="27">
        <v>1790</v>
      </c>
      <c r="K216" s="34">
        <f t="shared" si="65"/>
        <v>58.4172</v>
      </c>
      <c r="L216" s="35">
        <f t="shared" si="66"/>
        <v>519.264</v>
      </c>
      <c r="M216" s="24">
        <f t="shared" si="67"/>
        <v>22.7178</v>
      </c>
      <c r="N216" s="27">
        <f t="shared" si="68"/>
        <v>418.27</v>
      </c>
      <c r="O216" s="27">
        <f t="shared" si="69"/>
        <v>0</v>
      </c>
      <c r="P216" s="27">
        <f t="shared" si="70"/>
        <v>89.5</v>
      </c>
      <c r="Q216" s="27">
        <f t="shared" si="71"/>
        <v>1108.169</v>
      </c>
      <c r="R216" s="24">
        <f t="shared" si="72"/>
        <v>0</v>
      </c>
      <c r="S216" s="24">
        <f t="shared" si="73"/>
        <v>259.63</v>
      </c>
      <c r="T216" s="24">
        <f t="shared" si="74"/>
        <v>9.74</v>
      </c>
      <c r="U216" s="27">
        <f t="shared" si="75"/>
        <v>104.57</v>
      </c>
      <c r="V216" s="27">
        <f t="shared" si="76"/>
        <v>0</v>
      </c>
      <c r="W216" s="27">
        <f t="shared" si="77"/>
        <v>89.5</v>
      </c>
      <c r="X216" s="24">
        <f t="shared" si="78"/>
        <v>463.44</v>
      </c>
      <c r="Y216" s="24">
        <f t="shared" si="79"/>
        <v>1571.609</v>
      </c>
      <c r="Z216" s="39"/>
      <c r="AA216" s="178" t="s">
        <v>29</v>
      </c>
      <c r="AD216" s="127"/>
    </row>
    <row r="217" s="9" customFormat="1" ht="20" customHeight="1" spans="1:30">
      <c r="A217" s="23">
        <f t="shared" si="64"/>
        <v>214</v>
      </c>
      <c r="B217" s="39" t="s">
        <v>143</v>
      </c>
      <c r="C217" s="25" t="s">
        <v>549</v>
      </c>
      <c r="D217" s="266" t="s">
        <v>550</v>
      </c>
      <c r="E217" s="24">
        <v>3245.4</v>
      </c>
      <c r="F217" s="24">
        <f>VLOOKUP(C217,'[1]9月'!$B:$Q,16,0)</f>
        <v>3245.4</v>
      </c>
      <c r="G217" s="24">
        <v>3245.4</v>
      </c>
      <c r="H217" s="27">
        <v>5228.42</v>
      </c>
      <c r="I217" s="27"/>
      <c r="J217" s="27">
        <v>1790</v>
      </c>
      <c r="K217" s="34">
        <f t="shared" si="65"/>
        <v>58.4172</v>
      </c>
      <c r="L217" s="35">
        <f t="shared" si="66"/>
        <v>519.264</v>
      </c>
      <c r="M217" s="24">
        <f t="shared" si="67"/>
        <v>22.7178</v>
      </c>
      <c r="N217" s="27">
        <f t="shared" si="68"/>
        <v>418.27</v>
      </c>
      <c r="O217" s="27">
        <f t="shared" si="69"/>
        <v>0</v>
      </c>
      <c r="P217" s="27">
        <f t="shared" si="70"/>
        <v>89.5</v>
      </c>
      <c r="Q217" s="27">
        <f t="shared" si="71"/>
        <v>1108.169</v>
      </c>
      <c r="R217" s="24">
        <f t="shared" si="72"/>
        <v>0</v>
      </c>
      <c r="S217" s="24">
        <f t="shared" si="73"/>
        <v>259.63</v>
      </c>
      <c r="T217" s="24">
        <f t="shared" si="74"/>
        <v>9.74</v>
      </c>
      <c r="U217" s="27">
        <f t="shared" si="75"/>
        <v>104.57</v>
      </c>
      <c r="V217" s="27">
        <f t="shared" si="76"/>
        <v>0</v>
      </c>
      <c r="W217" s="27">
        <f t="shared" si="77"/>
        <v>89.5</v>
      </c>
      <c r="X217" s="24">
        <f t="shared" si="78"/>
        <v>463.44</v>
      </c>
      <c r="Y217" s="24">
        <f t="shared" si="79"/>
        <v>1571.609</v>
      </c>
      <c r="Z217" s="39"/>
      <c r="AA217" s="178" t="s">
        <v>29</v>
      </c>
      <c r="AD217" s="127"/>
    </row>
    <row r="218" s="9" customFormat="1" ht="20" customHeight="1" spans="1:30">
      <c r="A218" s="23">
        <f t="shared" si="64"/>
        <v>215</v>
      </c>
      <c r="B218" s="39" t="s">
        <v>143</v>
      </c>
      <c r="C218" s="25" t="s">
        <v>553</v>
      </c>
      <c r="D218" s="24" t="s">
        <v>554</v>
      </c>
      <c r="E218" s="24">
        <v>3245.4</v>
      </c>
      <c r="F218" s="24">
        <f>VLOOKUP(C218,'[1]9月'!$B:$Q,16,0)</f>
        <v>3245.4</v>
      </c>
      <c r="G218" s="24">
        <v>3245.4</v>
      </c>
      <c r="H218" s="27">
        <v>5228.42</v>
      </c>
      <c r="I218" s="27"/>
      <c r="J218" s="27">
        <v>1790</v>
      </c>
      <c r="K218" s="34">
        <f t="shared" si="65"/>
        <v>58.4172</v>
      </c>
      <c r="L218" s="35">
        <f t="shared" si="66"/>
        <v>519.264</v>
      </c>
      <c r="M218" s="24">
        <f t="shared" si="67"/>
        <v>22.7178</v>
      </c>
      <c r="N218" s="27">
        <f t="shared" si="68"/>
        <v>418.27</v>
      </c>
      <c r="O218" s="27">
        <f t="shared" si="69"/>
        <v>0</v>
      </c>
      <c r="P218" s="27">
        <f t="shared" si="70"/>
        <v>89.5</v>
      </c>
      <c r="Q218" s="27">
        <f t="shared" si="71"/>
        <v>1108.169</v>
      </c>
      <c r="R218" s="24">
        <f t="shared" si="72"/>
        <v>0</v>
      </c>
      <c r="S218" s="24">
        <f t="shared" si="73"/>
        <v>259.63</v>
      </c>
      <c r="T218" s="24">
        <f t="shared" si="74"/>
        <v>9.74</v>
      </c>
      <c r="U218" s="27">
        <f t="shared" si="75"/>
        <v>104.57</v>
      </c>
      <c r="V218" s="27">
        <f t="shared" si="76"/>
        <v>0</v>
      </c>
      <c r="W218" s="27">
        <f t="shared" si="77"/>
        <v>89.5</v>
      </c>
      <c r="X218" s="24">
        <f t="shared" si="78"/>
        <v>463.44</v>
      </c>
      <c r="Y218" s="24">
        <f t="shared" si="79"/>
        <v>1571.609</v>
      </c>
      <c r="Z218" s="39"/>
      <c r="AA218" s="178" t="s">
        <v>29</v>
      </c>
      <c r="AD218" s="127"/>
    </row>
    <row r="219" s="9" customFormat="1" ht="20" customHeight="1" spans="1:30">
      <c r="A219" s="23">
        <f t="shared" si="64"/>
        <v>216</v>
      </c>
      <c r="B219" s="39" t="s">
        <v>143</v>
      </c>
      <c r="C219" s="25" t="s">
        <v>555</v>
      </c>
      <c r="D219" s="24" t="s">
        <v>556</v>
      </c>
      <c r="E219" s="24">
        <v>3245.4</v>
      </c>
      <c r="F219" s="24">
        <f>VLOOKUP(C219,'[1]9月'!$B:$Q,16,0)</f>
        <v>3245.4</v>
      </c>
      <c r="G219" s="24">
        <v>3245.4</v>
      </c>
      <c r="H219" s="27">
        <v>5228.42</v>
      </c>
      <c r="I219" s="27"/>
      <c r="J219" s="27">
        <v>1790</v>
      </c>
      <c r="K219" s="34">
        <f t="shared" si="65"/>
        <v>58.4172</v>
      </c>
      <c r="L219" s="35">
        <f t="shared" si="66"/>
        <v>519.264</v>
      </c>
      <c r="M219" s="24">
        <f t="shared" si="67"/>
        <v>22.7178</v>
      </c>
      <c r="N219" s="27">
        <f t="shared" si="68"/>
        <v>418.27</v>
      </c>
      <c r="O219" s="27">
        <f t="shared" si="69"/>
        <v>0</v>
      </c>
      <c r="P219" s="27">
        <f t="shared" si="70"/>
        <v>89.5</v>
      </c>
      <c r="Q219" s="27">
        <f t="shared" si="71"/>
        <v>1108.169</v>
      </c>
      <c r="R219" s="24">
        <f t="shared" si="72"/>
        <v>0</v>
      </c>
      <c r="S219" s="24">
        <f t="shared" si="73"/>
        <v>259.63</v>
      </c>
      <c r="T219" s="24">
        <f t="shared" si="74"/>
        <v>9.74</v>
      </c>
      <c r="U219" s="27">
        <f t="shared" si="75"/>
        <v>104.57</v>
      </c>
      <c r="V219" s="27">
        <f t="shared" si="76"/>
        <v>0</v>
      </c>
      <c r="W219" s="27">
        <f t="shared" si="77"/>
        <v>89.5</v>
      </c>
      <c r="X219" s="24">
        <f t="shared" si="78"/>
        <v>463.44</v>
      </c>
      <c r="Y219" s="24">
        <f t="shared" si="79"/>
        <v>1571.609</v>
      </c>
      <c r="Z219" s="39"/>
      <c r="AA219" s="178" t="s">
        <v>29</v>
      </c>
      <c r="AD219" s="127"/>
    </row>
    <row r="220" s="9" customFormat="1" ht="20" customHeight="1" spans="1:30">
      <c r="A220" s="23">
        <f t="shared" si="64"/>
        <v>217</v>
      </c>
      <c r="B220" s="39" t="s">
        <v>143</v>
      </c>
      <c r="C220" s="25" t="s">
        <v>557</v>
      </c>
      <c r="D220" s="53" t="s">
        <v>558</v>
      </c>
      <c r="E220" s="24">
        <v>3245.4</v>
      </c>
      <c r="F220" s="24">
        <f>VLOOKUP(C220,'[1]9月'!$B:$Q,16,0)</f>
        <v>3245.4</v>
      </c>
      <c r="G220" s="24">
        <v>3245.4</v>
      </c>
      <c r="H220" s="27">
        <v>5228.42</v>
      </c>
      <c r="I220" s="27"/>
      <c r="J220" s="27">
        <v>1790</v>
      </c>
      <c r="K220" s="34">
        <f t="shared" si="65"/>
        <v>58.4172</v>
      </c>
      <c r="L220" s="35">
        <f t="shared" si="66"/>
        <v>519.264</v>
      </c>
      <c r="M220" s="24">
        <f t="shared" si="67"/>
        <v>22.7178</v>
      </c>
      <c r="N220" s="27">
        <f t="shared" si="68"/>
        <v>418.27</v>
      </c>
      <c r="O220" s="27">
        <f t="shared" si="69"/>
        <v>0</v>
      </c>
      <c r="P220" s="27">
        <f t="shared" si="70"/>
        <v>89.5</v>
      </c>
      <c r="Q220" s="27">
        <f t="shared" si="71"/>
        <v>1108.169</v>
      </c>
      <c r="R220" s="24">
        <f t="shared" si="72"/>
        <v>0</v>
      </c>
      <c r="S220" s="24">
        <f t="shared" si="73"/>
        <v>259.63</v>
      </c>
      <c r="T220" s="24">
        <f t="shared" si="74"/>
        <v>9.74</v>
      </c>
      <c r="U220" s="27">
        <f t="shared" si="75"/>
        <v>104.57</v>
      </c>
      <c r="V220" s="27">
        <f t="shared" si="76"/>
        <v>0</v>
      </c>
      <c r="W220" s="27">
        <f t="shared" si="77"/>
        <v>89.5</v>
      </c>
      <c r="X220" s="24">
        <f t="shared" si="78"/>
        <v>463.44</v>
      </c>
      <c r="Y220" s="24">
        <f t="shared" si="79"/>
        <v>1571.609</v>
      </c>
      <c r="Z220" s="39"/>
      <c r="AA220" s="178" t="s">
        <v>29</v>
      </c>
      <c r="AD220" s="127"/>
    </row>
    <row r="221" s="9" customFormat="1" ht="20" customHeight="1" spans="1:30">
      <c r="A221" s="23">
        <f t="shared" si="64"/>
        <v>218</v>
      </c>
      <c r="B221" s="39" t="s">
        <v>143</v>
      </c>
      <c r="C221" s="25" t="s">
        <v>559</v>
      </c>
      <c r="D221" s="270" t="s">
        <v>560</v>
      </c>
      <c r="E221" s="24">
        <v>3245.4</v>
      </c>
      <c r="F221" s="24">
        <f>VLOOKUP(C221,'[1]9月'!$B:$Q,16,0)</f>
        <v>3245.4</v>
      </c>
      <c r="G221" s="24">
        <v>3245.4</v>
      </c>
      <c r="H221" s="27">
        <v>5228.42</v>
      </c>
      <c r="I221" s="27"/>
      <c r="J221" s="27">
        <v>1790</v>
      </c>
      <c r="K221" s="34">
        <f t="shared" si="65"/>
        <v>58.4172</v>
      </c>
      <c r="L221" s="35">
        <f t="shared" si="66"/>
        <v>519.264</v>
      </c>
      <c r="M221" s="24">
        <f t="shared" si="67"/>
        <v>22.7178</v>
      </c>
      <c r="N221" s="27">
        <f t="shared" si="68"/>
        <v>418.27</v>
      </c>
      <c r="O221" s="27">
        <f t="shared" si="69"/>
        <v>0</v>
      </c>
      <c r="P221" s="27">
        <f t="shared" si="70"/>
        <v>89.5</v>
      </c>
      <c r="Q221" s="27">
        <f t="shared" si="71"/>
        <v>1108.169</v>
      </c>
      <c r="R221" s="24">
        <f t="shared" si="72"/>
        <v>0</v>
      </c>
      <c r="S221" s="24">
        <f t="shared" si="73"/>
        <v>259.63</v>
      </c>
      <c r="T221" s="24">
        <f t="shared" si="74"/>
        <v>9.74</v>
      </c>
      <c r="U221" s="27">
        <f t="shared" si="75"/>
        <v>104.57</v>
      </c>
      <c r="V221" s="27">
        <f t="shared" si="76"/>
        <v>0</v>
      </c>
      <c r="W221" s="27">
        <f t="shared" si="77"/>
        <v>89.5</v>
      </c>
      <c r="X221" s="24">
        <f t="shared" si="78"/>
        <v>463.44</v>
      </c>
      <c r="Y221" s="24">
        <f t="shared" si="79"/>
        <v>1571.609</v>
      </c>
      <c r="Z221" s="39"/>
      <c r="AA221" s="178" t="s">
        <v>29</v>
      </c>
      <c r="AD221" s="127"/>
    </row>
    <row r="222" s="9" customFormat="1" ht="20" customHeight="1" spans="1:30">
      <c r="A222" s="23">
        <f t="shared" si="64"/>
        <v>219</v>
      </c>
      <c r="B222" s="39" t="s">
        <v>143</v>
      </c>
      <c r="C222" s="29" t="s">
        <v>563</v>
      </c>
      <c r="D222" s="30" t="s">
        <v>564</v>
      </c>
      <c r="E222" s="24">
        <v>3245.4</v>
      </c>
      <c r="F222" s="24">
        <f>VLOOKUP(C222,'[1]9月'!$B:$Q,16,0)</f>
        <v>3245.4</v>
      </c>
      <c r="G222" s="24">
        <v>3245.4</v>
      </c>
      <c r="H222" s="27">
        <v>5228.42</v>
      </c>
      <c r="I222" s="27"/>
      <c r="J222" s="27">
        <v>0</v>
      </c>
      <c r="K222" s="34">
        <f t="shared" si="65"/>
        <v>58.4172</v>
      </c>
      <c r="L222" s="35">
        <f t="shared" si="66"/>
        <v>519.264</v>
      </c>
      <c r="M222" s="24">
        <f t="shared" si="67"/>
        <v>22.7178</v>
      </c>
      <c r="N222" s="27">
        <f t="shared" si="68"/>
        <v>418.27</v>
      </c>
      <c r="O222" s="27">
        <f t="shared" si="69"/>
        <v>0</v>
      </c>
      <c r="P222" s="27">
        <f t="shared" si="70"/>
        <v>0</v>
      </c>
      <c r="Q222" s="27">
        <f t="shared" si="71"/>
        <v>1018.669</v>
      </c>
      <c r="R222" s="24">
        <f t="shared" si="72"/>
        <v>0</v>
      </c>
      <c r="S222" s="24">
        <f t="shared" si="73"/>
        <v>259.63</v>
      </c>
      <c r="T222" s="24">
        <f t="shared" si="74"/>
        <v>9.74</v>
      </c>
      <c r="U222" s="27">
        <f t="shared" si="75"/>
        <v>104.57</v>
      </c>
      <c r="V222" s="27">
        <f t="shared" si="76"/>
        <v>0</v>
      </c>
      <c r="W222" s="27">
        <f t="shared" si="77"/>
        <v>0</v>
      </c>
      <c r="X222" s="24">
        <f t="shared" si="78"/>
        <v>373.94</v>
      </c>
      <c r="Y222" s="24">
        <f t="shared" si="79"/>
        <v>1392.609</v>
      </c>
      <c r="Z222" s="39"/>
      <c r="AA222" s="178" t="s">
        <v>29</v>
      </c>
      <c r="AD222" s="127"/>
    </row>
    <row r="223" s="9" customFormat="1" ht="20" customHeight="1" spans="1:30">
      <c r="A223" s="23">
        <f t="shared" si="64"/>
        <v>220</v>
      </c>
      <c r="B223" s="39" t="s">
        <v>143</v>
      </c>
      <c r="C223" s="29" t="s">
        <v>567</v>
      </c>
      <c r="D223" s="30" t="s">
        <v>568</v>
      </c>
      <c r="E223" s="24">
        <v>3245.4</v>
      </c>
      <c r="F223" s="24">
        <f>VLOOKUP(C223,'[1]9月'!$B:$Q,16,0)</f>
        <v>3245.4</v>
      </c>
      <c r="G223" s="24">
        <v>3245.4</v>
      </c>
      <c r="H223" s="27">
        <v>5228.42</v>
      </c>
      <c r="I223" s="27"/>
      <c r="J223" s="27">
        <v>1790</v>
      </c>
      <c r="K223" s="34">
        <f t="shared" si="65"/>
        <v>58.4172</v>
      </c>
      <c r="L223" s="35">
        <f t="shared" si="66"/>
        <v>519.264</v>
      </c>
      <c r="M223" s="24">
        <f t="shared" si="67"/>
        <v>22.7178</v>
      </c>
      <c r="N223" s="27">
        <f t="shared" si="68"/>
        <v>418.27</v>
      </c>
      <c r="O223" s="27">
        <f t="shared" si="69"/>
        <v>0</v>
      </c>
      <c r="P223" s="27">
        <f t="shared" si="70"/>
        <v>89.5</v>
      </c>
      <c r="Q223" s="27">
        <f t="shared" si="71"/>
        <v>1108.169</v>
      </c>
      <c r="R223" s="24">
        <f t="shared" si="72"/>
        <v>0</v>
      </c>
      <c r="S223" s="24">
        <f t="shared" si="73"/>
        <v>259.63</v>
      </c>
      <c r="T223" s="24">
        <f t="shared" si="74"/>
        <v>9.74</v>
      </c>
      <c r="U223" s="27">
        <f t="shared" si="75"/>
        <v>104.57</v>
      </c>
      <c r="V223" s="27">
        <f t="shared" si="76"/>
        <v>0</v>
      </c>
      <c r="W223" s="27">
        <f t="shared" si="77"/>
        <v>89.5</v>
      </c>
      <c r="X223" s="24">
        <f t="shared" si="78"/>
        <v>463.44</v>
      </c>
      <c r="Y223" s="24">
        <f t="shared" si="79"/>
        <v>1571.609</v>
      </c>
      <c r="Z223" s="39"/>
      <c r="AA223" s="178" t="s">
        <v>29</v>
      </c>
      <c r="AD223" s="127"/>
    </row>
    <row r="224" s="9" customFormat="1" ht="20" customHeight="1" spans="1:30">
      <c r="A224" s="23">
        <f t="shared" si="64"/>
        <v>221</v>
      </c>
      <c r="B224" s="39" t="s">
        <v>143</v>
      </c>
      <c r="C224" s="29" t="s">
        <v>569</v>
      </c>
      <c r="D224" s="30" t="s">
        <v>570</v>
      </c>
      <c r="E224" s="24">
        <v>3245.4</v>
      </c>
      <c r="F224" s="24">
        <f>VLOOKUP(C224,'[1]9月'!$B:$Q,16,0)</f>
        <v>3245.4</v>
      </c>
      <c r="G224" s="24">
        <v>3245.4</v>
      </c>
      <c r="H224" s="27">
        <v>5228.42</v>
      </c>
      <c r="I224" s="27"/>
      <c r="J224" s="27">
        <v>1790</v>
      </c>
      <c r="K224" s="34">
        <f t="shared" si="65"/>
        <v>58.4172</v>
      </c>
      <c r="L224" s="35">
        <f t="shared" si="66"/>
        <v>519.264</v>
      </c>
      <c r="M224" s="24">
        <f t="shared" si="67"/>
        <v>22.7178</v>
      </c>
      <c r="N224" s="27">
        <f t="shared" si="68"/>
        <v>418.27</v>
      </c>
      <c r="O224" s="27">
        <f t="shared" si="69"/>
        <v>0</v>
      </c>
      <c r="P224" s="27">
        <f t="shared" si="70"/>
        <v>89.5</v>
      </c>
      <c r="Q224" s="27">
        <f t="shared" si="71"/>
        <v>1108.169</v>
      </c>
      <c r="R224" s="24">
        <f t="shared" si="72"/>
        <v>0</v>
      </c>
      <c r="S224" s="24">
        <f t="shared" si="73"/>
        <v>259.63</v>
      </c>
      <c r="T224" s="24">
        <f t="shared" si="74"/>
        <v>9.74</v>
      </c>
      <c r="U224" s="27">
        <f t="shared" si="75"/>
        <v>104.57</v>
      </c>
      <c r="V224" s="27">
        <f t="shared" si="76"/>
        <v>0</v>
      </c>
      <c r="W224" s="27">
        <f t="shared" si="77"/>
        <v>89.5</v>
      </c>
      <c r="X224" s="24">
        <f t="shared" si="78"/>
        <v>463.44</v>
      </c>
      <c r="Y224" s="24">
        <f t="shared" si="79"/>
        <v>1571.609</v>
      </c>
      <c r="Z224" s="39"/>
      <c r="AA224" s="178" t="s">
        <v>29</v>
      </c>
      <c r="AD224" s="127"/>
    </row>
    <row r="225" s="9" customFormat="1" ht="20" customHeight="1" spans="1:30">
      <c r="A225" s="23">
        <f t="shared" si="64"/>
        <v>222</v>
      </c>
      <c r="B225" s="39" t="s">
        <v>143</v>
      </c>
      <c r="C225" s="29" t="s">
        <v>571</v>
      </c>
      <c r="D225" s="30" t="s">
        <v>572</v>
      </c>
      <c r="E225" s="24">
        <v>3245.4</v>
      </c>
      <c r="F225" s="24">
        <v>3245.4</v>
      </c>
      <c r="G225" s="24">
        <v>3245.4</v>
      </c>
      <c r="H225" s="27">
        <v>5228.42</v>
      </c>
      <c r="I225" s="27"/>
      <c r="J225" s="27">
        <v>1790</v>
      </c>
      <c r="K225" s="34">
        <f t="shared" si="65"/>
        <v>58.4172</v>
      </c>
      <c r="L225" s="35">
        <f t="shared" si="66"/>
        <v>519.264</v>
      </c>
      <c r="M225" s="24">
        <f t="shared" si="67"/>
        <v>22.7178</v>
      </c>
      <c r="N225" s="27">
        <f t="shared" si="68"/>
        <v>418.27</v>
      </c>
      <c r="O225" s="27">
        <f t="shared" si="69"/>
        <v>0</v>
      </c>
      <c r="P225" s="27">
        <f t="shared" si="70"/>
        <v>89.5</v>
      </c>
      <c r="Q225" s="27">
        <f t="shared" si="71"/>
        <v>1108.169</v>
      </c>
      <c r="R225" s="24">
        <f t="shared" si="72"/>
        <v>0</v>
      </c>
      <c r="S225" s="24">
        <f t="shared" si="73"/>
        <v>259.63</v>
      </c>
      <c r="T225" s="24">
        <f t="shared" si="74"/>
        <v>9.74</v>
      </c>
      <c r="U225" s="27">
        <f t="shared" si="75"/>
        <v>104.57</v>
      </c>
      <c r="V225" s="27">
        <f t="shared" si="76"/>
        <v>0</v>
      </c>
      <c r="W225" s="27">
        <f t="shared" si="77"/>
        <v>89.5</v>
      </c>
      <c r="X225" s="24">
        <f t="shared" si="78"/>
        <v>463.44</v>
      </c>
      <c r="Y225" s="24">
        <f t="shared" si="79"/>
        <v>1571.609</v>
      </c>
      <c r="Z225" s="39"/>
      <c r="AA225" s="178" t="s">
        <v>29</v>
      </c>
      <c r="AD225" s="127"/>
    </row>
    <row r="226" s="9" customFormat="1" ht="20" customHeight="1" spans="1:30">
      <c r="A226" s="23">
        <f t="shared" si="64"/>
        <v>223</v>
      </c>
      <c r="B226" s="39" t="s">
        <v>143</v>
      </c>
      <c r="C226" s="29" t="s">
        <v>573</v>
      </c>
      <c r="D226" s="30" t="s">
        <v>574</v>
      </c>
      <c r="E226" s="24">
        <v>3245.4</v>
      </c>
      <c r="F226" s="24">
        <f>VLOOKUP(C226,'[1]9月'!$B:$Q,16,0)</f>
        <v>3245.4</v>
      </c>
      <c r="G226" s="24">
        <v>3245.4</v>
      </c>
      <c r="H226" s="27">
        <v>5228.42</v>
      </c>
      <c r="I226" s="27"/>
      <c r="J226" s="27">
        <v>1790</v>
      </c>
      <c r="K226" s="34">
        <f t="shared" si="65"/>
        <v>58.4172</v>
      </c>
      <c r="L226" s="35">
        <f t="shared" si="66"/>
        <v>519.264</v>
      </c>
      <c r="M226" s="24">
        <f t="shared" si="67"/>
        <v>22.7178</v>
      </c>
      <c r="N226" s="27">
        <f t="shared" si="68"/>
        <v>418.27</v>
      </c>
      <c r="O226" s="27">
        <f t="shared" si="69"/>
        <v>0</v>
      </c>
      <c r="P226" s="27">
        <f t="shared" si="70"/>
        <v>89.5</v>
      </c>
      <c r="Q226" s="27">
        <f t="shared" si="71"/>
        <v>1108.169</v>
      </c>
      <c r="R226" s="24">
        <f t="shared" si="72"/>
        <v>0</v>
      </c>
      <c r="S226" s="24">
        <f t="shared" si="73"/>
        <v>259.63</v>
      </c>
      <c r="T226" s="24">
        <f t="shared" si="74"/>
        <v>9.74</v>
      </c>
      <c r="U226" s="27">
        <f t="shared" si="75"/>
        <v>104.57</v>
      </c>
      <c r="V226" s="27">
        <f t="shared" si="76"/>
        <v>0</v>
      </c>
      <c r="W226" s="27">
        <f t="shared" si="77"/>
        <v>89.5</v>
      </c>
      <c r="X226" s="24">
        <f t="shared" si="78"/>
        <v>463.44</v>
      </c>
      <c r="Y226" s="24">
        <f t="shared" si="79"/>
        <v>1571.609</v>
      </c>
      <c r="Z226" s="39"/>
      <c r="AA226" s="178" t="s">
        <v>29</v>
      </c>
      <c r="AD226" s="127"/>
    </row>
    <row r="227" spans="1:30">
      <c r="A227" s="160">
        <f t="shared" si="64"/>
        <v>224</v>
      </c>
      <c r="B227" s="63" t="s">
        <v>143</v>
      </c>
      <c r="C227" s="179" t="s">
        <v>575</v>
      </c>
      <c r="D227" s="180" t="s">
        <v>576</v>
      </c>
      <c r="E227" s="63">
        <v>3245.4</v>
      </c>
      <c r="F227" s="63">
        <f>VLOOKUP(C227,'[1]9月'!$B:$Q,16,0)</f>
        <v>3245.4</v>
      </c>
      <c r="G227" s="63">
        <v>3245.4</v>
      </c>
      <c r="H227" s="60">
        <v>5228.42</v>
      </c>
      <c r="I227" s="60"/>
      <c r="J227" s="60">
        <v>1790</v>
      </c>
      <c r="K227" s="61">
        <f t="shared" si="65"/>
        <v>58.4172</v>
      </c>
      <c r="L227" s="62">
        <f t="shared" si="66"/>
        <v>519.264</v>
      </c>
      <c r="M227" s="63">
        <f t="shared" si="67"/>
        <v>22.7178</v>
      </c>
      <c r="N227" s="60">
        <f t="shared" si="68"/>
        <v>418.27</v>
      </c>
      <c r="O227" s="60">
        <f t="shared" si="69"/>
        <v>0</v>
      </c>
      <c r="P227" s="60">
        <f t="shared" si="70"/>
        <v>89.5</v>
      </c>
      <c r="Q227" s="60">
        <f t="shared" si="71"/>
        <v>1108.169</v>
      </c>
      <c r="R227" s="63">
        <f t="shared" si="72"/>
        <v>0</v>
      </c>
      <c r="S227" s="63">
        <f t="shared" si="73"/>
        <v>259.63</v>
      </c>
      <c r="T227" s="63">
        <f t="shared" si="74"/>
        <v>9.74</v>
      </c>
      <c r="U227" s="60">
        <f t="shared" si="75"/>
        <v>104.57</v>
      </c>
      <c r="V227" s="60">
        <f t="shared" si="76"/>
        <v>0</v>
      </c>
      <c r="W227" s="60">
        <f t="shared" si="77"/>
        <v>89.5</v>
      </c>
      <c r="X227" s="63">
        <f t="shared" si="78"/>
        <v>463.44</v>
      </c>
      <c r="Y227" s="63">
        <f t="shared" si="79"/>
        <v>1571.609</v>
      </c>
      <c r="Z227" s="63"/>
      <c r="AA227" s="185" t="s">
        <v>29</v>
      </c>
      <c r="AD227" s="127"/>
    </row>
    <row r="228" s="9" customFormat="1" ht="20" customHeight="1" spans="1:30">
      <c r="A228" s="23">
        <f t="shared" si="64"/>
        <v>225</v>
      </c>
      <c r="B228" s="39" t="s">
        <v>143</v>
      </c>
      <c r="C228" s="29" t="s">
        <v>577</v>
      </c>
      <c r="D228" s="30" t="s">
        <v>578</v>
      </c>
      <c r="E228" s="24">
        <v>3245.4</v>
      </c>
      <c r="F228" s="24">
        <f>VLOOKUP(C228,'[1]9月'!$B:$Q,16,0)</f>
        <v>3245.4</v>
      </c>
      <c r="G228" s="24">
        <v>3245.4</v>
      </c>
      <c r="H228" s="27">
        <v>5228.42</v>
      </c>
      <c r="I228" s="27"/>
      <c r="J228" s="27">
        <v>1790</v>
      </c>
      <c r="K228" s="34">
        <f t="shared" si="65"/>
        <v>58.4172</v>
      </c>
      <c r="L228" s="35">
        <f t="shared" si="66"/>
        <v>519.264</v>
      </c>
      <c r="M228" s="24">
        <f t="shared" si="67"/>
        <v>22.7178</v>
      </c>
      <c r="N228" s="27">
        <f t="shared" si="68"/>
        <v>418.27</v>
      </c>
      <c r="O228" s="27">
        <f t="shared" si="69"/>
        <v>0</v>
      </c>
      <c r="P228" s="27">
        <f t="shared" si="70"/>
        <v>89.5</v>
      </c>
      <c r="Q228" s="27">
        <f t="shared" si="71"/>
        <v>1108.169</v>
      </c>
      <c r="R228" s="24">
        <f t="shared" si="72"/>
        <v>0</v>
      </c>
      <c r="S228" s="24">
        <f t="shared" si="73"/>
        <v>259.63</v>
      </c>
      <c r="T228" s="24">
        <f t="shared" si="74"/>
        <v>9.74</v>
      </c>
      <c r="U228" s="27">
        <f t="shared" si="75"/>
        <v>104.57</v>
      </c>
      <c r="V228" s="27">
        <f t="shared" si="76"/>
        <v>0</v>
      </c>
      <c r="W228" s="27">
        <f t="shared" si="77"/>
        <v>89.5</v>
      </c>
      <c r="X228" s="24">
        <f t="shared" si="78"/>
        <v>463.44</v>
      </c>
      <c r="Y228" s="24">
        <f t="shared" si="79"/>
        <v>1571.609</v>
      </c>
      <c r="Z228" s="39"/>
      <c r="AA228" s="178" t="s">
        <v>29</v>
      </c>
      <c r="AD228" s="127"/>
    </row>
    <row r="229" s="9" customFormat="1" ht="20" customHeight="1" spans="1:30">
      <c r="A229" s="23">
        <f t="shared" si="64"/>
        <v>226</v>
      </c>
      <c r="B229" s="39" t="s">
        <v>143</v>
      </c>
      <c r="C229" s="29" t="s">
        <v>579</v>
      </c>
      <c r="D229" s="28" t="s">
        <v>580</v>
      </c>
      <c r="E229" s="24">
        <v>3245.4</v>
      </c>
      <c r="F229" s="24">
        <f>VLOOKUP(C229,'[1]9月'!$B:$Q,16,0)</f>
        <v>3245.4</v>
      </c>
      <c r="G229" s="24">
        <v>3245.4</v>
      </c>
      <c r="H229" s="27">
        <v>5228.42</v>
      </c>
      <c r="I229" s="27"/>
      <c r="J229" s="27">
        <v>1790</v>
      </c>
      <c r="K229" s="34">
        <f t="shared" si="65"/>
        <v>58.4172</v>
      </c>
      <c r="L229" s="35">
        <f t="shared" si="66"/>
        <v>519.264</v>
      </c>
      <c r="M229" s="24">
        <f t="shared" si="67"/>
        <v>22.7178</v>
      </c>
      <c r="N229" s="27">
        <f t="shared" si="68"/>
        <v>418.27</v>
      </c>
      <c r="O229" s="27">
        <f t="shared" si="69"/>
        <v>0</v>
      </c>
      <c r="P229" s="27">
        <f t="shared" si="70"/>
        <v>89.5</v>
      </c>
      <c r="Q229" s="27">
        <f t="shared" si="71"/>
        <v>1108.169</v>
      </c>
      <c r="R229" s="24">
        <f t="shared" si="72"/>
        <v>0</v>
      </c>
      <c r="S229" s="24">
        <f t="shared" si="73"/>
        <v>259.63</v>
      </c>
      <c r="T229" s="24">
        <f t="shared" si="74"/>
        <v>9.74</v>
      </c>
      <c r="U229" s="27">
        <f t="shared" si="75"/>
        <v>104.57</v>
      </c>
      <c r="V229" s="27">
        <f t="shared" si="76"/>
        <v>0</v>
      </c>
      <c r="W229" s="27">
        <f t="shared" si="77"/>
        <v>89.5</v>
      </c>
      <c r="X229" s="24">
        <f t="shared" si="78"/>
        <v>463.44</v>
      </c>
      <c r="Y229" s="24">
        <f t="shared" si="79"/>
        <v>1571.609</v>
      </c>
      <c r="Z229" s="39"/>
      <c r="AA229" s="178" t="s">
        <v>29</v>
      </c>
      <c r="AD229" s="127"/>
    </row>
    <row r="230" s="9" customFormat="1" ht="20" customHeight="1" spans="1:30">
      <c r="A230" s="23">
        <f t="shared" si="64"/>
        <v>227</v>
      </c>
      <c r="B230" s="39" t="s">
        <v>143</v>
      </c>
      <c r="C230" s="29" t="s">
        <v>583</v>
      </c>
      <c r="D230" s="28" t="s">
        <v>584</v>
      </c>
      <c r="E230" s="24">
        <v>3245.4</v>
      </c>
      <c r="F230" s="24">
        <f>VLOOKUP(C230,'[1]9月'!$B:$Q,16,0)</f>
        <v>3245.4</v>
      </c>
      <c r="G230" s="24">
        <v>3245.4</v>
      </c>
      <c r="H230" s="27">
        <v>5228.42</v>
      </c>
      <c r="I230" s="27"/>
      <c r="J230" s="27">
        <v>0</v>
      </c>
      <c r="K230" s="34">
        <f t="shared" si="65"/>
        <v>58.4172</v>
      </c>
      <c r="L230" s="35">
        <f t="shared" si="66"/>
        <v>519.264</v>
      </c>
      <c r="M230" s="24">
        <f t="shared" si="67"/>
        <v>22.7178</v>
      </c>
      <c r="N230" s="27">
        <f t="shared" si="68"/>
        <v>418.27</v>
      </c>
      <c r="O230" s="27">
        <f t="shared" si="69"/>
        <v>0</v>
      </c>
      <c r="P230" s="27">
        <f t="shared" si="70"/>
        <v>0</v>
      </c>
      <c r="Q230" s="27">
        <f t="shared" si="71"/>
        <v>1018.669</v>
      </c>
      <c r="R230" s="24">
        <f t="shared" si="72"/>
        <v>0</v>
      </c>
      <c r="S230" s="24">
        <f t="shared" si="73"/>
        <v>259.63</v>
      </c>
      <c r="T230" s="24">
        <f t="shared" si="74"/>
        <v>9.74</v>
      </c>
      <c r="U230" s="27">
        <f t="shared" si="75"/>
        <v>104.57</v>
      </c>
      <c r="V230" s="27">
        <f t="shared" si="76"/>
        <v>0</v>
      </c>
      <c r="W230" s="27">
        <f t="shared" si="77"/>
        <v>0</v>
      </c>
      <c r="X230" s="24">
        <f t="shared" si="78"/>
        <v>373.94</v>
      </c>
      <c r="Y230" s="24">
        <f t="shared" si="79"/>
        <v>1392.609</v>
      </c>
      <c r="Z230" s="39"/>
      <c r="AA230" s="178" t="s">
        <v>29</v>
      </c>
      <c r="AD230" s="127"/>
    </row>
    <row r="231" s="9" customFormat="1" ht="20" customHeight="1" spans="1:30">
      <c r="A231" s="23">
        <f t="shared" si="64"/>
        <v>228</v>
      </c>
      <c r="B231" s="39" t="s">
        <v>143</v>
      </c>
      <c r="C231" s="29" t="s">
        <v>585</v>
      </c>
      <c r="D231" s="28" t="s">
        <v>586</v>
      </c>
      <c r="E231" s="24">
        <v>3245.4</v>
      </c>
      <c r="F231" s="24">
        <f>VLOOKUP(C231,'[1]9月'!$B:$Q,16,0)</f>
        <v>3245.4</v>
      </c>
      <c r="G231" s="24">
        <v>3245.4</v>
      </c>
      <c r="H231" s="27">
        <v>5228.42</v>
      </c>
      <c r="I231" s="27"/>
      <c r="J231" s="27">
        <v>1790</v>
      </c>
      <c r="K231" s="34">
        <f t="shared" si="65"/>
        <v>58.4172</v>
      </c>
      <c r="L231" s="35">
        <f t="shared" si="66"/>
        <v>519.264</v>
      </c>
      <c r="M231" s="24">
        <f t="shared" si="67"/>
        <v>22.7178</v>
      </c>
      <c r="N231" s="27">
        <f t="shared" si="68"/>
        <v>418.27</v>
      </c>
      <c r="O231" s="27">
        <f t="shared" si="69"/>
        <v>0</v>
      </c>
      <c r="P231" s="27">
        <f t="shared" si="70"/>
        <v>89.5</v>
      </c>
      <c r="Q231" s="27">
        <f t="shared" si="71"/>
        <v>1108.169</v>
      </c>
      <c r="R231" s="24">
        <f t="shared" si="72"/>
        <v>0</v>
      </c>
      <c r="S231" s="24">
        <f t="shared" si="73"/>
        <v>259.63</v>
      </c>
      <c r="T231" s="24">
        <f t="shared" si="74"/>
        <v>9.74</v>
      </c>
      <c r="U231" s="27">
        <f t="shared" si="75"/>
        <v>104.57</v>
      </c>
      <c r="V231" s="27">
        <f t="shared" si="76"/>
        <v>0</v>
      </c>
      <c r="W231" s="27">
        <f t="shared" si="77"/>
        <v>89.5</v>
      </c>
      <c r="X231" s="24">
        <f t="shared" si="78"/>
        <v>463.44</v>
      </c>
      <c r="Y231" s="24">
        <f t="shared" si="79"/>
        <v>1571.609</v>
      </c>
      <c r="Z231" s="39"/>
      <c r="AA231" s="178" t="s">
        <v>29</v>
      </c>
      <c r="AD231" s="127"/>
    </row>
    <row r="232" s="9" customFormat="1" ht="20" customHeight="1" spans="1:30">
      <c r="A232" s="23">
        <f t="shared" si="64"/>
        <v>229</v>
      </c>
      <c r="B232" s="39" t="s">
        <v>76</v>
      </c>
      <c r="C232" s="29" t="s">
        <v>589</v>
      </c>
      <c r="D232" s="28" t="s">
        <v>590</v>
      </c>
      <c r="E232" s="24">
        <v>3245.4</v>
      </c>
      <c r="F232" s="24">
        <v>3245.4</v>
      </c>
      <c r="G232" s="24">
        <v>3245.4</v>
      </c>
      <c r="H232" s="27">
        <v>5228.42</v>
      </c>
      <c r="I232" s="27"/>
      <c r="J232" s="27">
        <v>3180</v>
      </c>
      <c r="K232" s="34">
        <f t="shared" si="65"/>
        <v>58.4172</v>
      </c>
      <c r="L232" s="35">
        <f t="shared" si="66"/>
        <v>519.264</v>
      </c>
      <c r="M232" s="24">
        <f t="shared" si="67"/>
        <v>22.7178</v>
      </c>
      <c r="N232" s="27">
        <f t="shared" si="68"/>
        <v>418.27</v>
      </c>
      <c r="O232" s="27">
        <f t="shared" si="69"/>
        <v>0</v>
      </c>
      <c r="P232" s="27">
        <f t="shared" si="70"/>
        <v>159</v>
      </c>
      <c r="Q232" s="27">
        <f t="shared" si="71"/>
        <v>1177.669</v>
      </c>
      <c r="R232" s="24">
        <f t="shared" si="72"/>
        <v>0</v>
      </c>
      <c r="S232" s="24">
        <f t="shared" si="73"/>
        <v>259.63</v>
      </c>
      <c r="T232" s="24">
        <f t="shared" si="74"/>
        <v>9.74</v>
      </c>
      <c r="U232" s="27">
        <f t="shared" si="75"/>
        <v>104.57</v>
      </c>
      <c r="V232" s="27">
        <f t="shared" si="76"/>
        <v>0</v>
      </c>
      <c r="W232" s="27">
        <f t="shared" si="77"/>
        <v>159</v>
      </c>
      <c r="X232" s="24">
        <f t="shared" si="78"/>
        <v>532.94</v>
      </c>
      <c r="Y232" s="24">
        <f t="shared" si="79"/>
        <v>1710.609</v>
      </c>
      <c r="Z232" s="39"/>
      <c r="AA232" s="178" t="s">
        <v>31</v>
      </c>
      <c r="AD232" s="127"/>
    </row>
    <row r="233" s="9" customFormat="1" ht="20" customHeight="1" spans="1:30">
      <c r="A233" s="23">
        <f t="shared" si="64"/>
        <v>230</v>
      </c>
      <c r="B233" s="39" t="s">
        <v>146</v>
      </c>
      <c r="C233" s="29" t="s">
        <v>593</v>
      </c>
      <c r="D233" s="267" t="s">
        <v>594</v>
      </c>
      <c r="E233" s="24">
        <v>3245.4</v>
      </c>
      <c r="F233" s="24">
        <v>3245.4</v>
      </c>
      <c r="G233" s="24">
        <v>3245.4</v>
      </c>
      <c r="H233" s="27">
        <v>5228.42</v>
      </c>
      <c r="I233" s="27"/>
      <c r="J233" s="27">
        <v>3180</v>
      </c>
      <c r="K233" s="34">
        <f t="shared" si="65"/>
        <v>58.4172</v>
      </c>
      <c r="L233" s="35">
        <f t="shared" si="66"/>
        <v>519.264</v>
      </c>
      <c r="M233" s="24">
        <f t="shared" si="67"/>
        <v>22.7178</v>
      </c>
      <c r="N233" s="27">
        <f t="shared" si="68"/>
        <v>418.27</v>
      </c>
      <c r="O233" s="27">
        <f t="shared" si="69"/>
        <v>0</v>
      </c>
      <c r="P233" s="27">
        <f t="shared" si="70"/>
        <v>159</v>
      </c>
      <c r="Q233" s="27">
        <f t="shared" si="71"/>
        <v>1177.669</v>
      </c>
      <c r="R233" s="24">
        <f t="shared" si="72"/>
        <v>0</v>
      </c>
      <c r="S233" s="24">
        <f t="shared" si="73"/>
        <v>259.63</v>
      </c>
      <c r="T233" s="24">
        <f t="shared" si="74"/>
        <v>9.74</v>
      </c>
      <c r="U233" s="27">
        <f t="shared" si="75"/>
        <v>104.57</v>
      </c>
      <c r="V233" s="27">
        <f t="shared" si="76"/>
        <v>0</v>
      </c>
      <c r="W233" s="27">
        <f t="shared" si="77"/>
        <v>159</v>
      </c>
      <c r="X233" s="24">
        <f t="shared" si="78"/>
        <v>532.94</v>
      </c>
      <c r="Y233" s="24">
        <f t="shared" si="79"/>
        <v>1710.609</v>
      </c>
      <c r="Z233" s="39"/>
      <c r="AA233" s="178" t="s">
        <v>30</v>
      </c>
      <c r="AD233" s="127"/>
    </row>
    <row r="234" s="9" customFormat="1" ht="20" customHeight="1" spans="1:30">
      <c r="A234" s="23">
        <f t="shared" si="64"/>
        <v>231</v>
      </c>
      <c r="B234" s="39" t="s">
        <v>76</v>
      </c>
      <c r="C234" s="29" t="s">
        <v>595</v>
      </c>
      <c r="D234" s="47" t="s">
        <v>596</v>
      </c>
      <c r="E234" s="24">
        <v>3245.4</v>
      </c>
      <c r="F234" s="24">
        <v>3245.4</v>
      </c>
      <c r="G234" s="24">
        <v>3245.4</v>
      </c>
      <c r="H234" s="27">
        <v>5228.42</v>
      </c>
      <c r="I234" s="27"/>
      <c r="J234" s="27">
        <v>3180</v>
      </c>
      <c r="K234" s="34">
        <f t="shared" si="65"/>
        <v>58.4172</v>
      </c>
      <c r="L234" s="35">
        <f t="shared" si="66"/>
        <v>519.264</v>
      </c>
      <c r="M234" s="24">
        <f t="shared" si="67"/>
        <v>22.7178</v>
      </c>
      <c r="N234" s="27">
        <f t="shared" si="68"/>
        <v>418.27</v>
      </c>
      <c r="O234" s="27">
        <f t="shared" si="69"/>
        <v>0</v>
      </c>
      <c r="P234" s="27">
        <f t="shared" si="70"/>
        <v>159</v>
      </c>
      <c r="Q234" s="27">
        <f t="shared" si="71"/>
        <v>1177.669</v>
      </c>
      <c r="R234" s="24">
        <f t="shared" si="72"/>
        <v>0</v>
      </c>
      <c r="S234" s="24">
        <f t="shared" si="73"/>
        <v>259.63</v>
      </c>
      <c r="T234" s="24">
        <f t="shared" si="74"/>
        <v>9.74</v>
      </c>
      <c r="U234" s="27">
        <f t="shared" si="75"/>
        <v>104.57</v>
      </c>
      <c r="V234" s="27">
        <f t="shared" si="76"/>
        <v>0</v>
      </c>
      <c r="W234" s="27">
        <f t="shared" si="77"/>
        <v>159</v>
      </c>
      <c r="X234" s="24">
        <f t="shared" si="78"/>
        <v>532.94</v>
      </c>
      <c r="Y234" s="24">
        <f t="shared" si="79"/>
        <v>1710.609</v>
      </c>
      <c r="Z234" s="39"/>
      <c r="AA234" s="178" t="s">
        <v>31</v>
      </c>
      <c r="AD234" s="127"/>
    </row>
    <row r="235" s="9" customFormat="1" ht="20" customHeight="1" spans="1:30">
      <c r="A235" s="23">
        <f t="shared" si="64"/>
        <v>232</v>
      </c>
      <c r="B235" s="39" t="s">
        <v>293</v>
      </c>
      <c r="C235" s="29" t="s">
        <v>599</v>
      </c>
      <c r="D235" s="28" t="s">
        <v>600</v>
      </c>
      <c r="E235" s="24">
        <v>3245.4</v>
      </c>
      <c r="F235" s="24">
        <v>3245.4</v>
      </c>
      <c r="G235" s="24">
        <v>3245.4</v>
      </c>
      <c r="H235" s="27">
        <v>5228.42</v>
      </c>
      <c r="I235" s="27"/>
      <c r="J235" s="27">
        <v>1790</v>
      </c>
      <c r="K235" s="34">
        <f t="shared" si="65"/>
        <v>58.4172</v>
      </c>
      <c r="L235" s="35">
        <f t="shared" si="66"/>
        <v>519.264</v>
      </c>
      <c r="M235" s="24">
        <f t="shared" si="67"/>
        <v>22.7178</v>
      </c>
      <c r="N235" s="27">
        <f t="shared" si="68"/>
        <v>418.27</v>
      </c>
      <c r="O235" s="27">
        <f t="shared" si="69"/>
        <v>0</v>
      </c>
      <c r="P235" s="27">
        <f t="shared" si="70"/>
        <v>89.5</v>
      </c>
      <c r="Q235" s="27">
        <f t="shared" si="71"/>
        <v>1108.169</v>
      </c>
      <c r="R235" s="24">
        <f t="shared" si="72"/>
        <v>0</v>
      </c>
      <c r="S235" s="24">
        <f t="shared" si="73"/>
        <v>259.63</v>
      </c>
      <c r="T235" s="24">
        <f t="shared" si="74"/>
        <v>9.74</v>
      </c>
      <c r="U235" s="27">
        <f t="shared" si="75"/>
        <v>104.57</v>
      </c>
      <c r="V235" s="27">
        <f t="shared" si="76"/>
        <v>0</v>
      </c>
      <c r="W235" s="27">
        <f t="shared" si="77"/>
        <v>89.5</v>
      </c>
      <c r="X235" s="24">
        <f t="shared" si="78"/>
        <v>463.44</v>
      </c>
      <c r="Y235" s="24">
        <f t="shared" si="79"/>
        <v>1571.609</v>
      </c>
      <c r="Z235" s="39"/>
      <c r="AA235" s="178" t="s">
        <v>26</v>
      </c>
      <c r="AD235" s="127"/>
    </row>
    <row r="236" s="9" customFormat="1" ht="20" customHeight="1" spans="1:30">
      <c r="A236" s="23">
        <f t="shared" si="64"/>
        <v>233</v>
      </c>
      <c r="B236" s="39" t="s">
        <v>143</v>
      </c>
      <c r="C236" s="29" t="s">
        <v>601</v>
      </c>
      <c r="D236" s="28" t="s">
        <v>602</v>
      </c>
      <c r="E236" s="24">
        <v>3245.4</v>
      </c>
      <c r="F236" s="24">
        <v>3245.4</v>
      </c>
      <c r="G236" s="24">
        <v>3245.4</v>
      </c>
      <c r="H236" s="27">
        <v>5228.42</v>
      </c>
      <c r="I236" s="27"/>
      <c r="J236" s="27">
        <v>1790</v>
      </c>
      <c r="K236" s="34">
        <f t="shared" si="65"/>
        <v>58.4172</v>
      </c>
      <c r="L236" s="35">
        <f t="shared" si="66"/>
        <v>519.264</v>
      </c>
      <c r="M236" s="24">
        <f t="shared" si="67"/>
        <v>22.7178</v>
      </c>
      <c r="N236" s="27">
        <f t="shared" si="68"/>
        <v>418.27</v>
      </c>
      <c r="O236" s="27">
        <f t="shared" si="69"/>
        <v>0</v>
      </c>
      <c r="P236" s="27">
        <f t="shared" si="70"/>
        <v>89.5</v>
      </c>
      <c r="Q236" s="27">
        <f t="shared" si="71"/>
        <v>1108.169</v>
      </c>
      <c r="R236" s="24">
        <f t="shared" si="72"/>
        <v>0</v>
      </c>
      <c r="S236" s="24">
        <f t="shared" si="73"/>
        <v>259.63</v>
      </c>
      <c r="T236" s="24">
        <f t="shared" si="74"/>
        <v>9.74</v>
      </c>
      <c r="U236" s="27">
        <f t="shared" si="75"/>
        <v>104.57</v>
      </c>
      <c r="V236" s="27">
        <f t="shared" si="76"/>
        <v>0</v>
      </c>
      <c r="W236" s="27">
        <f t="shared" si="77"/>
        <v>89.5</v>
      </c>
      <c r="X236" s="24">
        <f t="shared" si="78"/>
        <v>463.44</v>
      </c>
      <c r="Y236" s="24">
        <f t="shared" si="79"/>
        <v>1571.609</v>
      </c>
      <c r="Z236" s="39"/>
      <c r="AA236" s="178" t="s">
        <v>29</v>
      </c>
      <c r="AD236" s="127"/>
    </row>
    <row r="237" s="9" customFormat="1" ht="20" customHeight="1" spans="1:34">
      <c r="A237" s="157">
        <f t="shared" si="64"/>
        <v>234</v>
      </c>
      <c r="B237" s="39" t="s">
        <v>190</v>
      </c>
      <c r="C237" s="54" t="s">
        <v>609</v>
      </c>
      <c r="D237" s="55" t="s">
        <v>610</v>
      </c>
      <c r="E237" s="27">
        <v>3820</v>
      </c>
      <c r="F237" s="27">
        <v>3820</v>
      </c>
      <c r="G237" s="27">
        <v>3820</v>
      </c>
      <c r="H237" s="27">
        <v>5228.42</v>
      </c>
      <c r="I237" s="27"/>
      <c r="J237" s="27">
        <v>4180</v>
      </c>
      <c r="K237" s="64">
        <f t="shared" si="65"/>
        <v>68.76</v>
      </c>
      <c r="L237" s="65">
        <f t="shared" si="66"/>
        <v>611.2</v>
      </c>
      <c r="M237" s="27">
        <f t="shared" si="67"/>
        <v>26.74</v>
      </c>
      <c r="N237" s="27">
        <f t="shared" si="68"/>
        <v>418.27</v>
      </c>
      <c r="O237" s="27">
        <f t="shared" si="69"/>
        <v>0</v>
      </c>
      <c r="P237" s="27">
        <f t="shared" si="70"/>
        <v>209</v>
      </c>
      <c r="Q237" s="27">
        <f t="shared" si="71"/>
        <v>1333.97</v>
      </c>
      <c r="R237" s="24">
        <f t="shared" si="72"/>
        <v>0</v>
      </c>
      <c r="S237" s="27">
        <f t="shared" si="73"/>
        <v>305.6</v>
      </c>
      <c r="T237" s="27">
        <f t="shared" si="74"/>
        <v>11.46</v>
      </c>
      <c r="U237" s="27">
        <f t="shared" si="75"/>
        <v>104.57</v>
      </c>
      <c r="V237" s="27">
        <f t="shared" si="76"/>
        <v>0</v>
      </c>
      <c r="W237" s="27">
        <f t="shared" si="77"/>
        <v>209</v>
      </c>
      <c r="X237" s="24">
        <f t="shared" si="78"/>
        <v>630.63</v>
      </c>
      <c r="Y237" s="27">
        <f t="shared" si="79"/>
        <v>1964.6</v>
      </c>
      <c r="Z237" s="68"/>
      <c r="AA237" s="186" t="s">
        <v>40</v>
      </c>
      <c r="AB237" s="11"/>
      <c r="AC237" s="11"/>
      <c r="AD237" s="127"/>
      <c r="AE237" s="11"/>
      <c r="AF237" s="11"/>
      <c r="AG237" s="11"/>
      <c r="AH237" s="11"/>
    </row>
    <row r="238" s="9" customFormat="1" ht="20" customHeight="1" spans="1:34">
      <c r="A238" s="157">
        <f t="shared" si="64"/>
        <v>235</v>
      </c>
      <c r="B238" s="39" t="s">
        <v>416</v>
      </c>
      <c r="C238" s="54" t="s">
        <v>611</v>
      </c>
      <c r="D238" s="56" t="s">
        <v>612</v>
      </c>
      <c r="E238" s="27">
        <v>3245.4</v>
      </c>
      <c r="F238" s="27">
        <v>3245.5</v>
      </c>
      <c r="G238" s="27">
        <v>3245.4</v>
      </c>
      <c r="H238" s="27">
        <v>5228.42</v>
      </c>
      <c r="I238" s="27"/>
      <c r="J238" s="27">
        <v>1790</v>
      </c>
      <c r="K238" s="64">
        <f t="shared" si="65"/>
        <v>58.4172</v>
      </c>
      <c r="L238" s="65">
        <f t="shared" si="66"/>
        <v>519.28</v>
      </c>
      <c r="M238" s="27">
        <f t="shared" si="67"/>
        <v>22.7178</v>
      </c>
      <c r="N238" s="27">
        <f t="shared" si="68"/>
        <v>418.27</v>
      </c>
      <c r="O238" s="27">
        <f t="shared" si="69"/>
        <v>0</v>
      </c>
      <c r="P238" s="27">
        <f t="shared" si="70"/>
        <v>89.5</v>
      </c>
      <c r="Q238" s="27">
        <f t="shared" si="71"/>
        <v>1108.185</v>
      </c>
      <c r="R238" s="24">
        <f t="shared" si="72"/>
        <v>0</v>
      </c>
      <c r="S238" s="27">
        <f t="shared" si="73"/>
        <v>259.64</v>
      </c>
      <c r="T238" s="27">
        <f t="shared" si="74"/>
        <v>9.74</v>
      </c>
      <c r="U238" s="27">
        <f t="shared" si="75"/>
        <v>104.57</v>
      </c>
      <c r="V238" s="27">
        <f t="shared" si="76"/>
        <v>0</v>
      </c>
      <c r="W238" s="27">
        <f t="shared" si="77"/>
        <v>89.5</v>
      </c>
      <c r="X238" s="24">
        <f t="shared" si="78"/>
        <v>463.45</v>
      </c>
      <c r="Y238" s="27">
        <f t="shared" si="79"/>
        <v>1571.635</v>
      </c>
      <c r="Z238" s="68"/>
      <c r="AA238" s="186" t="s">
        <v>20</v>
      </c>
      <c r="AB238" s="11"/>
      <c r="AC238" s="11"/>
      <c r="AD238" s="127"/>
      <c r="AE238" s="11"/>
      <c r="AF238" s="11"/>
      <c r="AG238" s="11"/>
      <c r="AH238" s="11"/>
    </row>
    <row r="239" s="9" customFormat="1" ht="20" customHeight="1" spans="1:34">
      <c r="A239" s="157">
        <f t="shared" si="64"/>
        <v>236</v>
      </c>
      <c r="B239" s="39" t="s">
        <v>211</v>
      </c>
      <c r="C239" s="54" t="s">
        <v>617</v>
      </c>
      <c r="D239" s="56" t="s">
        <v>618</v>
      </c>
      <c r="E239" s="27">
        <v>3245.4</v>
      </c>
      <c r="F239" s="27">
        <v>3245.5</v>
      </c>
      <c r="G239" s="27">
        <v>3245.4</v>
      </c>
      <c r="H239" s="27">
        <v>5228.42</v>
      </c>
      <c r="I239" s="27"/>
      <c r="J239" s="27">
        <v>1790</v>
      </c>
      <c r="K239" s="64">
        <f t="shared" si="65"/>
        <v>58.4172</v>
      </c>
      <c r="L239" s="65">
        <f t="shared" si="66"/>
        <v>519.28</v>
      </c>
      <c r="M239" s="27">
        <f t="shared" si="67"/>
        <v>22.7178</v>
      </c>
      <c r="N239" s="27">
        <f t="shared" si="68"/>
        <v>418.27</v>
      </c>
      <c r="O239" s="27">
        <f t="shared" si="69"/>
        <v>0</v>
      </c>
      <c r="P239" s="27">
        <f t="shared" si="70"/>
        <v>89.5</v>
      </c>
      <c r="Q239" s="27">
        <f t="shared" si="71"/>
        <v>1108.185</v>
      </c>
      <c r="R239" s="24">
        <f t="shared" si="72"/>
        <v>0</v>
      </c>
      <c r="S239" s="27">
        <f t="shared" si="73"/>
        <v>259.64</v>
      </c>
      <c r="T239" s="27">
        <f t="shared" si="74"/>
        <v>9.74</v>
      </c>
      <c r="U239" s="27">
        <f t="shared" si="75"/>
        <v>104.57</v>
      </c>
      <c r="V239" s="27">
        <f t="shared" si="76"/>
        <v>0</v>
      </c>
      <c r="W239" s="27">
        <f t="shared" si="77"/>
        <v>89.5</v>
      </c>
      <c r="X239" s="24">
        <f t="shared" si="78"/>
        <v>463.45</v>
      </c>
      <c r="Y239" s="27">
        <f t="shared" si="79"/>
        <v>1571.635</v>
      </c>
      <c r="Z239" s="68"/>
      <c r="AA239" s="186" t="s">
        <v>22</v>
      </c>
      <c r="AB239" s="11"/>
      <c r="AC239" s="11"/>
      <c r="AD239" s="127"/>
      <c r="AE239" s="11"/>
      <c r="AF239" s="11"/>
      <c r="AG239" s="11"/>
      <c r="AH239" s="11"/>
    </row>
    <row r="240" spans="1:34">
      <c r="A240" s="159">
        <f t="shared" si="64"/>
        <v>237</v>
      </c>
      <c r="B240" s="63" t="s">
        <v>293</v>
      </c>
      <c r="C240" s="181" t="s">
        <v>623</v>
      </c>
      <c r="D240" s="182" t="s">
        <v>624</v>
      </c>
      <c r="E240" s="60">
        <v>3245.4</v>
      </c>
      <c r="F240" s="60">
        <v>3245.5</v>
      </c>
      <c r="G240" s="60">
        <v>3245.4</v>
      </c>
      <c r="H240" s="60">
        <v>5228.42</v>
      </c>
      <c r="I240" s="60"/>
      <c r="J240" s="60">
        <v>1790</v>
      </c>
      <c r="K240" s="66">
        <f t="shared" si="65"/>
        <v>58.4172</v>
      </c>
      <c r="L240" s="67">
        <f t="shared" si="66"/>
        <v>519.28</v>
      </c>
      <c r="M240" s="60">
        <f t="shared" si="67"/>
        <v>22.7178</v>
      </c>
      <c r="N240" s="60">
        <f t="shared" si="68"/>
        <v>418.27</v>
      </c>
      <c r="O240" s="60">
        <f t="shared" si="69"/>
        <v>0</v>
      </c>
      <c r="P240" s="60">
        <f t="shared" si="70"/>
        <v>89.5</v>
      </c>
      <c r="Q240" s="60">
        <f t="shared" si="71"/>
        <v>1108.185</v>
      </c>
      <c r="R240" s="63">
        <f t="shared" si="72"/>
        <v>0</v>
      </c>
      <c r="S240" s="60">
        <f t="shared" si="73"/>
        <v>259.64</v>
      </c>
      <c r="T240" s="60">
        <f t="shared" si="74"/>
        <v>9.74</v>
      </c>
      <c r="U240" s="60">
        <f t="shared" si="75"/>
        <v>104.57</v>
      </c>
      <c r="V240" s="60">
        <f t="shared" si="76"/>
        <v>0</v>
      </c>
      <c r="W240" s="60">
        <f t="shared" si="77"/>
        <v>89.5</v>
      </c>
      <c r="X240" s="63">
        <f t="shared" si="78"/>
        <v>463.45</v>
      </c>
      <c r="Y240" s="60">
        <f t="shared" si="79"/>
        <v>1571.635</v>
      </c>
      <c r="Z240" s="60"/>
      <c r="AA240" s="187" t="s">
        <v>26</v>
      </c>
      <c r="AB240" s="11"/>
      <c r="AC240" s="11"/>
      <c r="AD240" s="127"/>
      <c r="AE240" s="11"/>
      <c r="AF240" s="11"/>
      <c r="AG240" s="11"/>
      <c r="AH240" s="11"/>
    </row>
    <row r="241" s="9" customFormat="1" ht="20" customHeight="1" spans="1:34">
      <c r="A241" s="157">
        <f t="shared" si="64"/>
        <v>238</v>
      </c>
      <c r="B241" s="39" t="s">
        <v>293</v>
      </c>
      <c r="C241" s="54" t="s">
        <v>625</v>
      </c>
      <c r="D241" s="55" t="s">
        <v>626</v>
      </c>
      <c r="E241" s="27">
        <v>3245.4</v>
      </c>
      <c r="F241" s="27">
        <v>3245.5</v>
      </c>
      <c r="G241" s="27">
        <v>3245.4</v>
      </c>
      <c r="H241" s="27">
        <v>5228.42</v>
      </c>
      <c r="I241" s="27"/>
      <c r="J241" s="27">
        <v>1790</v>
      </c>
      <c r="K241" s="64">
        <f t="shared" si="65"/>
        <v>58.4172</v>
      </c>
      <c r="L241" s="65">
        <f t="shared" si="66"/>
        <v>519.28</v>
      </c>
      <c r="M241" s="27">
        <f t="shared" si="67"/>
        <v>22.7178</v>
      </c>
      <c r="N241" s="27">
        <f t="shared" si="68"/>
        <v>418.27</v>
      </c>
      <c r="O241" s="27">
        <f t="shared" si="69"/>
        <v>0</v>
      </c>
      <c r="P241" s="27">
        <f t="shared" si="70"/>
        <v>89.5</v>
      </c>
      <c r="Q241" s="27">
        <f t="shared" si="71"/>
        <v>1108.185</v>
      </c>
      <c r="R241" s="24">
        <f t="shared" si="72"/>
        <v>0</v>
      </c>
      <c r="S241" s="27">
        <f t="shared" si="73"/>
        <v>259.64</v>
      </c>
      <c r="T241" s="27">
        <f t="shared" si="74"/>
        <v>9.74</v>
      </c>
      <c r="U241" s="27">
        <f t="shared" si="75"/>
        <v>104.57</v>
      </c>
      <c r="V241" s="27">
        <f t="shared" si="76"/>
        <v>0</v>
      </c>
      <c r="W241" s="27">
        <f t="shared" si="77"/>
        <v>89.5</v>
      </c>
      <c r="X241" s="24">
        <f t="shared" si="78"/>
        <v>463.45</v>
      </c>
      <c r="Y241" s="27">
        <f t="shared" si="79"/>
        <v>1571.635</v>
      </c>
      <c r="Z241" s="68"/>
      <c r="AA241" s="186" t="s">
        <v>26</v>
      </c>
      <c r="AB241" s="11"/>
      <c r="AC241" s="11"/>
      <c r="AD241" s="127"/>
      <c r="AE241" s="11"/>
      <c r="AF241" s="11"/>
      <c r="AG241" s="11"/>
      <c r="AH241" s="11"/>
    </row>
    <row r="242" s="9" customFormat="1" ht="20" customHeight="1" spans="1:34">
      <c r="A242" s="157">
        <f t="shared" si="64"/>
        <v>239</v>
      </c>
      <c r="B242" s="39" t="s">
        <v>293</v>
      </c>
      <c r="C242" s="54" t="s">
        <v>629</v>
      </c>
      <c r="D242" s="55" t="s">
        <v>630</v>
      </c>
      <c r="E242" s="27">
        <v>3245.4</v>
      </c>
      <c r="F242" s="27">
        <v>3245.5</v>
      </c>
      <c r="G242" s="27">
        <v>3245.4</v>
      </c>
      <c r="H242" s="27">
        <v>5228.42</v>
      </c>
      <c r="I242" s="27"/>
      <c r="J242" s="27">
        <v>1790</v>
      </c>
      <c r="K242" s="64">
        <f t="shared" si="65"/>
        <v>58.4172</v>
      </c>
      <c r="L242" s="65">
        <f t="shared" si="66"/>
        <v>519.28</v>
      </c>
      <c r="M242" s="27">
        <f t="shared" si="67"/>
        <v>22.7178</v>
      </c>
      <c r="N242" s="27">
        <f t="shared" si="68"/>
        <v>418.27</v>
      </c>
      <c r="O242" s="27">
        <f t="shared" si="69"/>
        <v>0</v>
      </c>
      <c r="P242" s="27">
        <f t="shared" si="70"/>
        <v>89.5</v>
      </c>
      <c r="Q242" s="27">
        <f t="shared" si="71"/>
        <v>1108.185</v>
      </c>
      <c r="R242" s="24">
        <f t="shared" si="72"/>
        <v>0</v>
      </c>
      <c r="S242" s="27">
        <f t="shared" si="73"/>
        <v>259.64</v>
      </c>
      <c r="T242" s="27">
        <f t="shared" si="74"/>
        <v>9.74</v>
      </c>
      <c r="U242" s="27">
        <f t="shared" si="75"/>
        <v>104.57</v>
      </c>
      <c r="V242" s="27">
        <f t="shared" si="76"/>
        <v>0</v>
      </c>
      <c r="W242" s="27">
        <f t="shared" si="77"/>
        <v>89.5</v>
      </c>
      <c r="X242" s="24">
        <f t="shared" si="78"/>
        <v>463.45</v>
      </c>
      <c r="Y242" s="27">
        <f t="shared" si="79"/>
        <v>1571.635</v>
      </c>
      <c r="Z242" s="68"/>
      <c r="AA242" s="186" t="s">
        <v>26</v>
      </c>
      <c r="AB242" s="11"/>
      <c r="AC242" s="11"/>
      <c r="AD242" s="127"/>
      <c r="AE242" s="11"/>
      <c r="AF242" s="11"/>
      <c r="AG242" s="11"/>
      <c r="AH242" s="11"/>
    </row>
    <row r="243" spans="1:34">
      <c r="A243" s="159">
        <f t="shared" si="64"/>
        <v>240</v>
      </c>
      <c r="B243" s="63" t="s">
        <v>143</v>
      </c>
      <c r="C243" s="181" t="s">
        <v>631</v>
      </c>
      <c r="D243" s="182" t="s">
        <v>632</v>
      </c>
      <c r="E243" s="60">
        <v>3245.4</v>
      </c>
      <c r="F243" s="60">
        <v>3245.5</v>
      </c>
      <c r="G243" s="60">
        <v>3245.4</v>
      </c>
      <c r="H243" s="60">
        <v>5228.42</v>
      </c>
      <c r="I243" s="60"/>
      <c r="J243" s="60">
        <v>1790</v>
      </c>
      <c r="K243" s="66">
        <f t="shared" si="65"/>
        <v>58.4172</v>
      </c>
      <c r="L243" s="67">
        <f t="shared" si="66"/>
        <v>519.28</v>
      </c>
      <c r="M243" s="60">
        <f t="shared" si="67"/>
        <v>22.7178</v>
      </c>
      <c r="N243" s="60">
        <f t="shared" si="68"/>
        <v>418.27</v>
      </c>
      <c r="O243" s="60">
        <f t="shared" si="69"/>
        <v>0</v>
      </c>
      <c r="P243" s="60">
        <f t="shared" si="70"/>
        <v>89.5</v>
      </c>
      <c r="Q243" s="60">
        <f t="shared" si="71"/>
        <v>1108.185</v>
      </c>
      <c r="R243" s="63">
        <f t="shared" si="72"/>
        <v>0</v>
      </c>
      <c r="S243" s="60">
        <f t="shared" si="73"/>
        <v>259.64</v>
      </c>
      <c r="T243" s="60">
        <f t="shared" si="74"/>
        <v>9.74</v>
      </c>
      <c r="U243" s="60">
        <f t="shared" si="75"/>
        <v>104.57</v>
      </c>
      <c r="V243" s="60">
        <f t="shared" si="76"/>
        <v>0</v>
      </c>
      <c r="W243" s="60">
        <f t="shared" si="77"/>
        <v>89.5</v>
      </c>
      <c r="X243" s="63">
        <f t="shared" si="78"/>
        <v>463.45</v>
      </c>
      <c r="Y243" s="60">
        <f t="shared" si="79"/>
        <v>1571.635</v>
      </c>
      <c r="Z243" s="60"/>
      <c r="AA243" s="187" t="s">
        <v>29</v>
      </c>
      <c r="AB243" s="11"/>
      <c r="AC243" s="11"/>
      <c r="AD243" s="127"/>
      <c r="AE243" s="11"/>
      <c r="AF243" s="11"/>
      <c r="AG243" s="11"/>
      <c r="AH243" s="11"/>
    </row>
    <row r="244" s="11" customFormat="1" ht="20" customHeight="1" spans="1:30">
      <c r="A244" s="157">
        <f t="shared" si="64"/>
        <v>241</v>
      </c>
      <c r="B244" s="39" t="s">
        <v>172</v>
      </c>
      <c r="C244" s="54" t="s">
        <v>637</v>
      </c>
      <c r="D244" s="183" t="s">
        <v>638</v>
      </c>
      <c r="E244" s="27">
        <v>3245.4</v>
      </c>
      <c r="F244" s="27">
        <v>3245.5</v>
      </c>
      <c r="G244" s="27">
        <v>3245.4</v>
      </c>
      <c r="H244" s="27">
        <v>5228.42</v>
      </c>
      <c r="I244" s="27"/>
      <c r="J244" s="27">
        <v>1790</v>
      </c>
      <c r="K244" s="64">
        <f t="shared" si="65"/>
        <v>58.4172</v>
      </c>
      <c r="L244" s="65">
        <f t="shared" si="66"/>
        <v>519.28</v>
      </c>
      <c r="M244" s="27">
        <f t="shared" si="67"/>
        <v>22.7178</v>
      </c>
      <c r="N244" s="27">
        <f t="shared" si="68"/>
        <v>418.27</v>
      </c>
      <c r="O244" s="27">
        <f t="shared" si="69"/>
        <v>0</v>
      </c>
      <c r="P244" s="27">
        <f t="shared" si="70"/>
        <v>89.5</v>
      </c>
      <c r="Q244" s="27">
        <f t="shared" si="71"/>
        <v>1108.185</v>
      </c>
      <c r="R244" s="24">
        <f t="shared" si="72"/>
        <v>0</v>
      </c>
      <c r="S244" s="27">
        <f t="shared" si="73"/>
        <v>259.64</v>
      </c>
      <c r="T244" s="27">
        <f t="shared" si="74"/>
        <v>9.74</v>
      </c>
      <c r="U244" s="27">
        <f t="shared" si="75"/>
        <v>104.57</v>
      </c>
      <c r="V244" s="27">
        <f t="shared" si="76"/>
        <v>0</v>
      </c>
      <c r="W244" s="27">
        <f t="shared" si="77"/>
        <v>89.5</v>
      </c>
      <c r="X244" s="24">
        <f t="shared" si="78"/>
        <v>463.45</v>
      </c>
      <c r="Y244" s="27">
        <f t="shared" si="79"/>
        <v>1571.635</v>
      </c>
      <c r="Z244" s="68"/>
      <c r="AA244" s="186" t="s">
        <v>30</v>
      </c>
      <c r="AD244" s="127"/>
    </row>
    <row r="245" s="11" customFormat="1" ht="20" customHeight="1" spans="1:30">
      <c r="A245" s="157">
        <f t="shared" si="64"/>
        <v>242</v>
      </c>
      <c r="B245" s="39" t="s">
        <v>172</v>
      </c>
      <c r="C245" s="54" t="s">
        <v>639</v>
      </c>
      <c r="D245" s="183" t="s">
        <v>640</v>
      </c>
      <c r="E245" s="27">
        <v>3245.4</v>
      </c>
      <c r="F245" s="27">
        <v>3245.5</v>
      </c>
      <c r="G245" s="27">
        <v>3245.4</v>
      </c>
      <c r="H245" s="27">
        <v>5228.42</v>
      </c>
      <c r="I245" s="27"/>
      <c r="J245" s="27">
        <v>3180</v>
      </c>
      <c r="K245" s="64">
        <f t="shared" si="65"/>
        <v>58.4172</v>
      </c>
      <c r="L245" s="65">
        <f t="shared" si="66"/>
        <v>519.28</v>
      </c>
      <c r="M245" s="27">
        <f t="shared" si="67"/>
        <v>22.7178</v>
      </c>
      <c r="N245" s="27">
        <f t="shared" si="68"/>
        <v>418.27</v>
      </c>
      <c r="O245" s="27">
        <f t="shared" si="69"/>
        <v>0</v>
      </c>
      <c r="P245" s="27">
        <f t="shared" si="70"/>
        <v>159</v>
      </c>
      <c r="Q245" s="27">
        <f t="shared" si="71"/>
        <v>1177.685</v>
      </c>
      <c r="R245" s="24">
        <f t="shared" si="72"/>
        <v>0</v>
      </c>
      <c r="S245" s="27">
        <f t="shared" si="73"/>
        <v>259.64</v>
      </c>
      <c r="T245" s="27">
        <f t="shared" si="74"/>
        <v>9.74</v>
      </c>
      <c r="U245" s="27">
        <f t="shared" si="75"/>
        <v>104.57</v>
      </c>
      <c r="V245" s="27">
        <f t="shared" si="76"/>
        <v>0</v>
      </c>
      <c r="W245" s="27">
        <f t="shared" si="77"/>
        <v>159</v>
      </c>
      <c r="X245" s="24">
        <f t="shared" si="78"/>
        <v>532.95</v>
      </c>
      <c r="Y245" s="27">
        <f t="shared" si="79"/>
        <v>1710.635</v>
      </c>
      <c r="Z245" s="68"/>
      <c r="AA245" s="186" t="s">
        <v>30</v>
      </c>
      <c r="AD245" s="127"/>
    </row>
    <row r="246" spans="1:34">
      <c r="A246" s="159">
        <f t="shared" si="64"/>
        <v>243</v>
      </c>
      <c r="B246" s="63" t="s">
        <v>172</v>
      </c>
      <c r="C246" s="181" t="s">
        <v>641</v>
      </c>
      <c r="D246" s="281" t="s">
        <v>642</v>
      </c>
      <c r="E246" s="60">
        <v>3245.4</v>
      </c>
      <c r="F246" s="60">
        <v>3245.5</v>
      </c>
      <c r="G246" s="60">
        <v>3245.4</v>
      </c>
      <c r="H246" s="60">
        <v>5228.42</v>
      </c>
      <c r="I246" s="60"/>
      <c r="J246" s="60">
        <v>1790</v>
      </c>
      <c r="K246" s="66">
        <f t="shared" si="65"/>
        <v>58.4172</v>
      </c>
      <c r="L246" s="67">
        <f t="shared" si="66"/>
        <v>519.28</v>
      </c>
      <c r="M246" s="60">
        <f t="shared" si="67"/>
        <v>22.7178</v>
      </c>
      <c r="N246" s="60">
        <f t="shared" si="68"/>
        <v>418.27</v>
      </c>
      <c r="O246" s="60">
        <f t="shared" si="69"/>
        <v>0</v>
      </c>
      <c r="P246" s="60">
        <f t="shared" si="70"/>
        <v>89.5</v>
      </c>
      <c r="Q246" s="60">
        <f t="shared" si="71"/>
        <v>1108.185</v>
      </c>
      <c r="R246" s="63">
        <f t="shared" si="72"/>
        <v>0</v>
      </c>
      <c r="S246" s="60">
        <f t="shared" si="73"/>
        <v>259.64</v>
      </c>
      <c r="T246" s="60">
        <f t="shared" si="74"/>
        <v>9.74</v>
      </c>
      <c r="U246" s="60">
        <f t="shared" si="75"/>
        <v>104.57</v>
      </c>
      <c r="V246" s="60">
        <f t="shared" si="76"/>
        <v>0</v>
      </c>
      <c r="W246" s="60">
        <f t="shared" si="77"/>
        <v>89.5</v>
      </c>
      <c r="X246" s="63">
        <f t="shared" si="78"/>
        <v>463.45</v>
      </c>
      <c r="Y246" s="60">
        <f t="shared" si="79"/>
        <v>1571.635</v>
      </c>
      <c r="Z246" s="60"/>
      <c r="AA246" s="187" t="s">
        <v>30</v>
      </c>
      <c r="AB246" s="11"/>
      <c r="AC246" s="11"/>
      <c r="AD246" s="127"/>
      <c r="AE246" s="11"/>
      <c r="AF246" s="11"/>
      <c r="AG246" s="11"/>
      <c r="AH246" s="11"/>
    </row>
    <row r="247" s="11" customFormat="1" ht="20" customHeight="1" spans="1:30">
      <c r="A247" s="157">
        <f t="shared" si="64"/>
        <v>244</v>
      </c>
      <c r="B247" s="39" t="s">
        <v>258</v>
      </c>
      <c r="C247" s="54" t="s">
        <v>645</v>
      </c>
      <c r="D247" s="183" t="s">
        <v>646</v>
      </c>
      <c r="E247" s="27">
        <v>3820</v>
      </c>
      <c r="F247" s="27">
        <v>3820</v>
      </c>
      <c r="G247" s="27">
        <v>3820</v>
      </c>
      <c r="H247" s="27">
        <v>5228.42</v>
      </c>
      <c r="I247" s="27"/>
      <c r="J247" s="27">
        <v>4180</v>
      </c>
      <c r="K247" s="64">
        <f t="shared" si="65"/>
        <v>68.76</v>
      </c>
      <c r="L247" s="65">
        <f t="shared" si="66"/>
        <v>611.2</v>
      </c>
      <c r="M247" s="27">
        <f t="shared" si="67"/>
        <v>26.74</v>
      </c>
      <c r="N247" s="27">
        <f t="shared" si="68"/>
        <v>418.27</v>
      </c>
      <c r="O247" s="27">
        <f t="shared" si="69"/>
        <v>0</v>
      </c>
      <c r="P247" s="27">
        <f t="shared" si="70"/>
        <v>209</v>
      </c>
      <c r="Q247" s="27">
        <f t="shared" si="71"/>
        <v>1333.97</v>
      </c>
      <c r="R247" s="24">
        <f t="shared" si="72"/>
        <v>0</v>
      </c>
      <c r="S247" s="27">
        <f t="shared" si="73"/>
        <v>305.6</v>
      </c>
      <c r="T247" s="27">
        <f t="shared" si="74"/>
        <v>11.46</v>
      </c>
      <c r="U247" s="27">
        <f t="shared" si="75"/>
        <v>104.57</v>
      </c>
      <c r="V247" s="27">
        <f t="shared" si="76"/>
        <v>0</v>
      </c>
      <c r="W247" s="27">
        <f t="shared" si="77"/>
        <v>209</v>
      </c>
      <c r="X247" s="24">
        <f t="shared" si="78"/>
        <v>630.63</v>
      </c>
      <c r="Y247" s="27">
        <f t="shared" si="79"/>
        <v>1964.6</v>
      </c>
      <c r="Z247" s="68"/>
      <c r="AA247" s="186" t="s">
        <v>40</v>
      </c>
      <c r="AD247" s="127"/>
    </row>
    <row r="248" s="11" customFormat="1" ht="20" customHeight="1" spans="1:34">
      <c r="A248" s="23">
        <f t="shared" si="64"/>
        <v>245</v>
      </c>
      <c r="B248" s="39" t="s">
        <v>157</v>
      </c>
      <c r="C248" s="58" t="s">
        <v>649</v>
      </c>
      <c r="D248" s="39" t="s">
        <v>650</v>
      </c>
      <c r="E248" s="24">
        <v>3245.4</v>
      </c>
      <c r="F248" s="24">
        <f>VLOOKUP(C248,'[1]9月'!$B:$Q,16,0)</f>
        <v>3245.4</v>
      </c>
      <c r="G248" s="24">
        <v>3245.4</v>
      </c>
      <c r="H248" s="27">
        <v>5228.42</v>
      </c>
      <c r="I248" s="27"/>
      <c r="J248" s="27">
        <v>3180</v>
      </c>
      <c r="K248" s="34">
        <f t="shared" si="65"/>
        <v>58.4172</v>
      </c>
      <c r="L248" s="35">
        <f t="shared" si="66"/>
        <v>519.264</v>
      </c>
      <c r="M248" s="24">
        <f t="shared" si="67"/>
        <v>22.7178</v>
      </c>
      <c r="N248" s="27">
        <f t="shared" si="68"/>
        <v>418.27</v>
      </c>
      <c r="O248" s="27">
        <f t="shared" si="69"/>
        <v>0</v>
      </c>
      <c r="P248" s="27">
        <f t="shared" si="70"/>
        <v>159</v>
      </c>
      <c r="Q248" s="27">
        <f t="shared" si="71"/>
        <v>1177.669</v>
      </c>
      <c r="R248" s="24">
        <f t="shared" si="72"/>
        <v>0</v>
      </c>
      <c r="S248" s="24">
        <f t="shared" si="73"/>
        <v>259.63</v>
      </c>
      <c r="T248" s="24">
        <f t="shared" si="74"/>
        <v>9.74</v>
      </c>
      <c r="U248" s="27">
        <f t="shared" si="75"/>
        <v>104.57</v>
      </c>
      <c r="V248" s="27">
        <f t="shared" si="76"/>
        <v>0</v>
      </c>
      <c r="W248" s="27">
        <f t="shared" si="77"/>
        <v>159</v>
      </c>
      <c r="X248" s="24">
        <f t="shared" si="78"/>
        <v>532.94</v>
      </c>
      <c r="Y248" s="24">
        <f t="shared" si="79"/>
        <v>1710.609</v>
      </c>
      <c r="Z248" s="39"/>
      <c r="AA248" s="178" t="s">
        <v>16</v>
      </c>
      <c r="AB248" s="9"/>
      <c r="AC248" s="9"/>
      <c r="AD248" s="127"/>
      <c r="AE248" s="9"/>
      <c r="AF248" s="9"/>
      <c r="AG248" s="9"/>
      <c r="AH248" s="9"/>
    </row>
    <row r="249" s="11" customFormat="1" ht="20" customHeight="1" spans="1:34">
      <c r="A249" s="23">
        <f t="shared" si="64"/>
        <v>246</v>
      </c>
      <c r="B249" s="39" t="s">
        <v>118</v>
      </c>
      <c r="C249" s="58" t="s">
        <v>651</v>
      </c>
      <c r="D249" s="39" t="s">
        <v>652</v>
      </c>
      <c r="E249" s="24">
        <v>3245.4</v>
      </c>
      <c r="F249" s="24">
        <f>VLOOKUP(C249,'[1]9月'!$B:$Q,16,0)</f>
        <v>3245.4</v>
      </c>
      <c r="G249" s="24">
        <v>3245.4</v>
      </c>
      <c r="H249" s="27">
        <v>5228.42</v>
      </c>
      <c r="I249" s="27"/>
      <c r="J249" s="27">
        <v>3180</v>
      </c>
      <c r="K249" s="34">
        <f t="shared" si="65"/>
        <v>58.4172</v>
      </c>
      <c r="L249" s="35">
        <f t="shared" si="66"/>
        <v>519.264</v>
      </c>
      <c r="M249" s="24">
        <f t="shared" si="67"/>
        <v>22.7178</v>
      </c>
      <c r="N249" s="27">
        <f t="shared" si="68"/>
        <v>418.27</v>
      </c>
      <c r="O249" s="27">
        <f t="shared" si="69"/>
        <v>0</v>
      </c>
      <c r="P249" s="27">
        <f t="shared" si="70"/>
        <v>159</v>
      </c>
      <c r="Q249" s="27">
        <f t="shared" si="71"/>
        <v>1177.669</v>
      </c>
      <c r="R249" s="24">
        <f t="shared" si="72"/>
        <v>0</v>
      </c>
      <c r="S249" s="24">
        <f t="shared" si="73"/>
        <v>259.63</v>
      </c>
      <c r="T249" s="24">
        <f t="shared" si="74"/>
        <v>9.74</v>
      </c>
      <c r="U249" s="27">
        <f t="shared" si="75"/>
        <v>104.57</v>
      </c>
      <c r="V249" s="27">
        <f t="shared" si="76"/>
        <v>0</v>
      </c>
      <c r="W249" s="27">
        <f t="shared" si="77"/>
        <v>159</v>
      </c>
      <c r="X249" s="24">
        <f t="shared" si="78"/>
        <v>532.94</v>
      </c>
      <c r="Y249" s="24">
        <f t="shared" si="79"/>
        <v>1710.609</v>
      </c>
      <c r="Z249" s="39"/>
      <c r="AA249" s="178" t="s">
        <v>18</v>
      </c>
      <c r="AB249" s="9"/>
      <c r="AC249" s="9"/>
      <c r="AD249" s="127"/>
      <c r="AE249" s="9"/>
      <c r="AF249" s="9"/>
      <c r="AG249" s="9"/>
      <c r="AH249" s="9"/>
    </row>
    <row r="250" s="11" customFormat="1" ht="20" customHeight="1" spans="1:34">
      <c r="A250" s="23">
        <f t="shared" si="64"/>
        <v>247</v>
      </c>
      <c r="B250" s="39" t="s">
        <v>76</v>
      </c>
      <c r="C250" s="31" t="s">
        <v>653</v>
      </c>
      <c r="D250" s="39" t="s">
        <v>654</v>
      </c>
      <c r="E250" s="24">
        <v>3245.4</v>
      </c>
      <c r="F250" s="24">
        <f>VLOOKUP(C250,'[1]9月'!$B:$Q,16,0)</f>
        <v>3245.4</v>
      </c>
      <c r="G250" s="24">
        <v>3245.4</v>
      </c>
      <c r="H250" s="27">
        <v>5228.42</v>
      </c>
      <c r="I250" s="27"/>
      <c r="J250" s="27">
        <v>3180</v>
      </c>
      <c r="K250" s="34">
        <f t="shared" si="65"/>
        <v>58.4172</v>
      </c>
      <c r="L250" s="35">
        <f t="shared" si="66"/>
        <v>519.264</v>
      </c>
      <c r="M250" s="24">
        <f t="shared" si="67"/>
        <v>22.7178</v>
      </c>
      <c r="N250" s="27">
        <f t="shared" si="68"/>
        <v>418.27</v>
      </c>
      <c r="O250" s="27">
        <f t="shared" si="69"/>
        <v>0</v>
      </c>
      <c r="P250" s="27">
        <f t="shared" si="70"/>
        <v>159</v>
      </c>
      <c r="Q250" s="27">
        <f t="shared" si="71"/>
        <v>1177.669</v>
      </c>
      <c r="R250" s="24">
        <f t="shared" si="72"/>
        <v>0</v>
      </c>
      <c r="S250" s="24">
        <f t="shared" si="73"/>
        <v>259.63</v>
      </c>
      <c r="T250" s="24">
        <f t="shared" si="74"/>
        <v>9.74</v>
      </c>
      <c r="U250" s="27">
        <f t="shared" si="75"/>
        <v>104.57</v>
      </c>
      <c r="V250" s="27">
        <f t="shared" si="76"/>
        <v>0</v>
      </c>
      <c r="W250" s="27">
        <f t="shared" si="77"/>
        <v>159</v>
      </c>
      <c r="X250" s="24">
        <f t="shared" si="78"/>
        <v>532.94</v>
      </c>
      <c r="Y250" s="24">
        <f t="shared" si="79"/>
        <v>1710.609</v>
      </c>
      <c r="Z250" s="39"/>
      <c r="AA250" s="178" t="s">
        <v>31</v>
      </c>
      <c r="AB250" s="9"/>
      <c r="AC250" s="9"/>
      <c r="AD250" s="127"/>
      <c r="AE250" s="9"/>
      <c r="AF250" s="9"/>
      <c r="AG250" s="9"/>
      <c r="AH250" s="9"/>
    </row>
    <row r="251" s="11" customFormat="1" ht="20" customHeight="1" spans="1:34">
      <c r="A251" s="23">
        <f t="shared" si="64"/>
        <v>248</v>
      </c>
      <c r="B251" s="39" t="s">
        <v>76</v>
      </c>
      <c r="C251" s="31" t="s">
        <v>655</v>
      </c>
      <c r="D251" s="39" t="s">
        <v>656</v>
      </c>
      <c r="E251" s="24">
        <v>3245.4</v>
      </c>
      <c r="F251" s="24">
        <f>VLOOKUP(C251,'[1]9月'!$B:$Q,16,0)</f>
        <v>3245.4</v>
      </c>
      <c r="G251" s="24">
        <v>3245.4</v>
      </c>
      <c r="H251" s="27">
        <v>5228.42</v>
      </c>
      <c r="I251" s="27"/>
      <c r="J251" s="27">
        <v>3180</v>
      </c>
      <c r="K251" s="34">
        <f t="shared" si="65"/>
        <v>58.4172</v>
      </c>
      <c r="L251" s="35">
        <f t="shared" si="66"/>
        <v>519.264</v>
      </c>
      <c r="M251" s="24">
        <f t="shared" si="67"/>
        <v>22.7178</v>
      </c>
      <c r="N251" s="27">
        <f t="shared" si="68"/>
        <v>418.27</v>
      </c>
      <c r="O251" s="27">
        <f t="shared" si="69"/>
        <v>0</v>
      </c>
      <c r="P251" s="27">
        <f t="shared" si="70"/>
        <v>159</v>
      </c>
      <c r="Q251" s="27">
        <f t="shared" si="71"/>
        <v>1177.669</v>
      </c>
      <c r="R251" s="24">
        <f t="shared" si="72"/>
        <v>0</v>
      </c>
      <c r="S251" s="24">
        <f t="shared" si="73"/>
        <v>259.63</v>
      </c>
      <c r="T251" s="24">
        <f t="shared" si="74"/>
        <v>9.74</v>
      </c>
      <c r="U251" s="27">
        <f t="shared" si="75"/>
        <v>104.57</v>
      </c>
      <c r="V251" s="27">
        <f t="shared" si="76"/>
        <v>0</v>
      </c>
      <c r="W251" s="27">
        <f t="shared" si="77"/>
        <v>159</v>
      </c>
      <c r="X251" s="24">
        <f t="shared" si="78"/>
        <v>532.94</v>
      </c>
      <c r="Y251" s="24">
        <f t="shared" si="79"/>
        <v>1710.609</v>
      </c>
      <c r="Z251" s="39"/>
      <c r="AA251" s="178" t="s">
        <v>31</v>
      </c>
      <c r="AB251" s="9"/>
      <c r="AC251" s="9"/>
      <c r="AD251" s="127"/>
      <c r="AE251" s="9"/>
      <c r="AF251" s="9"/>
      <c r="AG251" s="9"/>
      <c r="AH251" s="9"/>
    </row>
    <row r="252" s="11" customFormat="1" ht="20" customHeight="1" spans="1:34">
      <c r="A252" s="23">
        <f t="shared" si="64"/>
        <v>249</v>
      </c>
      <c r="B252" s="39" t="s">
        <v>657</v>
      </c>
      <c r="C252" s="31" t="s">
        <v>658</v>
      </c>
      <c r="D252" s="39" t="s">
        <v>659</v>
      </c>
      <c r="E252" s="24">
        <v>3245.4</v>
      </c>
      <c r="F252" s="24">
        <f>VLOOKUP(C252,'[1]9月'!$B:$Q,16,0)</f>
        <v>3245.4</v>
      </c>
      <c r="G252" s="24">
        <v>3245.4</v>
      </c>
      <c r="H252" s="27">
        <v>5228.42</v>
      </c>
      <c r="I252" s="27"/>
      <c r="J252" s="27">
        <v>3180</v>
      </c>
      <c r="K252" s="34">
        <f t="shared" si="65"/>
        <v>58.4172</v>
      </c>
      <c r="L252" s="35">
        <f t="shared" si="66"/>
        <v>519.264</v>
      </c>
      <c r="M252" s="24">
        <f t="shared" si="67"/>
        <v>22.7178</v>
      </c>
      <c r="N252" s="27">
        <f t="shared" si="68"/>
        <v>418.27</v>
      </c>
      <c r="O252" s="27">
        <f t="shared" si="69"/>
        <v>0</v>
      </c>
      <c r="P252" s="27">
        <f t="shared" si="70"/>
        <v>159</v>
      </c>
      <c r="Q252" s="27">
        <f t="shared" si="71"/>
        <v>1177.669</v>
      </c>
      <c r="R252" s="24">
        <f t="shared" si="72"/>
        <v>0</v>
      </c>
      <c r="S252" s="24">
        <f t="shared" si="73"/>
        <v>259.63</v>
      </c>
      <c r="T252" s="24">
        <f t="shared" si="74"/>
        <v>9.74</v>
      </c>
      <c r="U252" s="27">
        <f t="shared" si="75"/>
        <v>104.57</v>
      </c>
      <c r="V252" s="27">
        <f t="shared" si="76"/>
        <v>0</v>
      </c>
      <c r="W252" s="27">
        <f t="shared" si="77"/>
        <v>159</v>
      </c>
      <c r="X252" s="24">
        <f t="shared" si="78"/>
        <v>532.94</v>
      </c>
      <c r="Y252" s="24">
        <f t="shared" si="79"/>
        <v>1710.609</v>
      </c>
      <c r="Z252" s="39"/>
      <c r="AA252" s="178" t="s">
        <v>27</v>
      </c>
      <c r="AB252" s="9"/>
      <c r="AC252" s="9"/>
      <c r="AD252" s="127"/>
      <c r="AE252" s="9"/>
      <c r="AF252" s="9"/>
      <c r="AG252" s="9"/>
      <c r="AH252" s="9"/>
    </row>
    <row r="253" s="11" customFormat="1" ht="20" customHeight="1" spans="1:34">
      <c r="A253" s="23">
        <f t="shared" si="64"/>
        <v>250</v>
      </c>
      <c r="B253" s="39" t="s">
        <v>258</v>
      </c>
      <c r="C253" s="31" t="s">
        <v>660</v>
      </c>
      <c r="D253" s="39" t="s">
        <v>661</v>
      </c>
      <c r="E253" s="24">
        <v>3245.4</v>
      </c>
      <c r="F253" s="24">
        <f>VLOOKUP(C253,'[1]9月'!$B:$Q,16,0)</f>
        <v>3245.4</v>
      </c>
      <c r="G253" s="24">
        <v>3245.4</v>
      </c>
      <c r="H253" s="27">
        <v>5228.42</v>
      </c>
      <c r="I253" s="27"/>
      <c r="J253" s="27">
        <v>3180</v>
      </c>
      <c r="K253" s="34">
        <f t="shared" si="65"/>
        <v>58.4172</v>
      </c>
      <c r="L253" s="35">
        <f t="shared" si="66"/>
        <v>519.264</v>
      </c>
      <c r="M253" s="24">
        <f t="shared" si="67"/>
        <v>22.7178</v>
      </c>
      <c r="N253" s="27">
        <f t="shared" si="68"/>
        <v>418.27</v>
      </c>
      <c r="O253" s="27">
        <f t="shared" si="69"/>
        <v>0</v>
      </c>
      <c r="P253" s="27">
        <f t="shared" si="70"/>
        <v>159</v>
      </c>
      <c r="Q253" s="27">
        <f t="shared" si="71"/>
        <v>1177.669</v>
      </c>
      <c r="R253" s="24">
        <f t="shared" si="72"/>
        <v>0</v>
      </c>
      <c r="S253" s="24">
        <f t="shared" si="73"/>
        <v>259.63</v>
      </c>
      <c r="T253" s="24">
        <f t="shared" si="74"/>
        <v>9.74</v>
      </c>
      <c r="U253" s="27">
        <f t="shared" si="75"/>
        <v>104.57</v>
      </c>
      <c r="V253" s="27">
        <f t="shared" si="76"/>
        <v>0</v>
      </c>
      <c r="W253" s="27">
        <f t="shared" si="77"/>
        <v>159</v>
      </c>
      <c r="X253" s="24">
        <f t="shared" si="78"/>
        <v>532.94</v>
      </c>
      <c r="Y253" s="24">
        <f t="shared" si="79"/>
        <v>1710.609</v>
      </c>
      <c r="Z253" s="39"/>
      <c r="AA253" s="178" t="s">
        <v>36</v>
      </c>
      <c r="AB253" s="9"/>
      <c r="AC253" s="9"/>
      <c r="AD253" s="127"/>
      <c r="AE253" s="9"/>
      <c r="AF253" s="9"/>
      <c r="AG253" s="9"/>
      <c r="AH253" s="9"/>
    </row>
    <row r="254" s="11" customFormat="1" ht="20" customHeight="1" spans="1:34">
      <c r="A254" s="23">
        <f t="shared" si="64"/>
        <v>251</v>
      </c>
      <c r="B254" s="39" t="s">
        <v>140</v>
      </c>
      <c r="C254" s="31" t="s">
        <v>662</v>
      </c>
      <c r="D254" s="39" t="s">
        <v>663</v>
      </c>
      <c r="E254" s="24">
        <v>3245.4</v>
      </c>
      <c r="F254" s="24">
        <f>VLOOKUP(C254,'[1]9月'!$B:$Q,16,0)</f>
        <v>3245.4</v>
      </c>
      <c r="G254" s="24">
        <v>3245.4</v>
      </c>
      <c r="H254" s="27">
        <v>5228.42</v>
      </c>
      <c r="I254" s="27"/>
      <c r="J254" s="27">
        <v>1790</v>
      </c>
      <c r="K254" s="34">
        <f t="shared" si="65"/>
        <v>58.4172</v>
      </c>
      <c r="L254" s="35">
        <f t="shared" si="66"/>
        <v>519.264</v>
      </c>
      <c r="M254" s="24">
        <f t="shared" si="67"/>
        <v>22.7178</v>
      </c>
      <c r="N254" s="27">
        <f t="shared" si="68"/>
        <v>418.27</v>
      </c>
      <c r="O254" s="27">
        <f t="shared" si="69"/>
        <v>0</v>
      </c>
      <c r="P254" s="27">
        <f t="shared" si="70"/>
        <v>89.5</v>
      </c>
      <c r="Q254" s="27">
        <f t="shared" si="71"/>
        <v>1108.169</v>
      </c>
      <c r="R254" s="24">
        <f t="shared" si="72"/>
        <v>0</v>
      </c>
      <c r="S254" s="24">
        <f t="shared" si="73"/>
        <v>259.63</v>
      </c>
      <c r="T254" s="24">
        <f t="shared" si="74"/>
        <v>9.74</v>
      </c>
      <c r="U254" s="27">
        <f t="shared" si="75"/>
        <v>104.57</v>
      </c>
      <c r="V254" s="27">
        <f t="shared" si="76"/>
        <v>0</v>
      </c>
      <c r="W254" s="27">
        <f t="shared" si="77"/>
        <v>89.5</v>
      </c>
      <c r="X254" s="24">
        <f t="shared" si="78"/>
        <v>463.44</v>
      </c>
      <c r="Y254" s="24">
        <f t="shared" si="79"/>
        <v>1571.609</v>
      </c>
      <c r="Z254" s="39"/>
      <c r="AA254" s="178" t="s">
        <v>17</v>
      </c>
      <c r="AB254" s="9"/>
      <c r="AC254" s="9"/>
      <c r="AD254" s="127"/>
      <c r="AE254" s="9"/>
      <c r="AF254" s="9"/>
      <c r="AG254" s="9"/>
      <c r="AH254" s="9"/>
    </row>
    <row r="255" s="11" customFormat="1" ht="20" customHeight="1" spans="1:34">
      <c r="A255" s="23">
        <f t="shared" si="64"/>
        <v>252</v>
      </c>
      <c r="B255" s="39" t="s">
        <v>137</v>
      </c>
      <c r="C255" s="31" t="s">
        <v>664</v>
      </c>
      <c r="D255" s="39" t="s">
        <v>665</v>
      </c>
      <c r="E255" s="24">
        <v>3245.4</v>
      </c>
      <c r="F255" s="24">
        <f>VLOOKUP(C255,'[1]9月'!$B:$Q,16,0)</f>
        <v>3245.4</v>
      </c>
      <c r="G255" s="24">
        <v>3245.4</v>
      </c>
      <c r="H255" s="27">
        <v>5228.42</v>
      </c>
      <c r="I255" s="27"/>
      <c r="J255" s="27">
        <v>3180</v>
      </c>
      <c r="K255" s="34">
        <f t="shared" si="65"/>
        <v>58.4172</v>
      </c>
      <c r="L255" s="35">
        <f t="shared" si="66"/>
        <v>519.264</v>
      </c>
      <c r="M255" s="24">
        <f t="shared" si="67"/>
        <v>22.7178</v>
      </c>
      <c r="N255" s="27">
        <f t="shared" si="68"/>
        <v>418.27</v>
      </c>
      <c r="O255" s="27">
        <f t="shared" si="69"/>
        <v>0</v>
      </c>
      <c r="P255" s="27">
        <f t="shared" si="70"/>
        <v>159</v>
      </c>
      <c r="Q255" s="27">
        <f t="shared" si="71"/>
        <v>1177.669</v>
      </c>
      <c r="R255" s="24">
        <f t="shared" si="72"/>
        <v>0</v>
      </c>
      <c r="S255" s="24">
        <f t="shared" si="73"/>
        <v>259.63</v>
      </c>
      <c r="T255" s="24">
        <f t="shared" si="74"/>
        <v>9.74</v>
      </c>
      <c r="U255" s="27">
        <f t="shared" si="75"/>
        <v>104.57</v>
      </c>
      <c r="V255" s="27">
        <f t="shared" si="76"/>
        <v>0</v>
      </c>
      <c r="W255" s="27">
        <f t="shared" si="77"/>
        <v>159</v>
      </c>
      <c r="X255" s="24">
        <f t="shared" si="78"/>
        <v>532.94</v>
      </c>
      <c r="Y255" s="24">
        <f t="shared" si="79"/>
        <v>1710.609</v>
      </c>
      <c r="Z255" s="39"/>
      <c r="AA255" s="178" t="s">
        <v>30</v>
      </c>
      <c r="AB255" s="9"/>
      <c r="AC255" s="9"/>
      <c r="AD255" s="127"/>
      <c r="AE255" s="9"/>
      <c r="AF255" s="9"/>
      <c r="AG255" s="9"/>
      <c r="AH255" s="9"/>
    </row>
    <row r="256" ht="20" customHeight="1" spans="1:30">
      <c r="A256" s="23">
        <f t="shared" si="64"/>
        <v>253</v>
      </c>
      <c r="B256" s="39" t="s">
        <v>140</v>
      </c>
      <c r="C256" s="31" t="s">
        <v>666</v>
      </c>
      <c r="D256" s="24" t="s">
        <v>667</v>
      </c>
      <c r="E256" s="24">
        <v>3342.69</v>
      </c>
      <c r="F256" s="24">
        <v>3342.69</v>
      </c>
      <c r="G256" s="24">
        <v>3342.69</v>
      </c>
      <c r="H256" s="27">
        <v>5228.42</v>
      </c>
      <c r="I256" s="27"/>
      <c r="J256" s="27">
        <v>3180</v>
      </c>
      <c r="K256" s="34">
        <f t="shared" si="65"/>
        <v>60.16842</v>
      </c>
      <c r="L256" s="35">
        <f t="shared" si="66"/>
        <v>534.8304</v>
      </c>
      <c r="M256" s="24">
        <f t="shared" si="67"/>
        <v>23.39883</v>
      </c>
      <c r="N256" s="27">
        <f t="shared" si="68"/>
        <v>418.27</v>
      </c>
      <c r="O256" s="27">
        <f t="shared" si="69"/>
        <v>0</v>
      </c>
      <c r="P256" s="27">
        <f t="shared" si="70"/>
        <v>159</v>
      </c>
      <c r="Q256" s="27">
        <f t="shared" si="71"/>
        <v>1195.66765</v>
      </c>
      <c r="R256" s="24">
        <f t="shared" si="72"/>
        <v>0</v>
      </c>
      <c r="S256" s="24">
        <f t="shared" si="73"/>
        <v>267.42</v>
      </c>
      <c r="T256" s="24">
        <f t="shared" si="74"/>
        <v>10.03</v>
      </c>
      <c r="U256" s="27">
        <f t="shared" si="75"/>
        <v>104.57</v>
      </c>
      <c r="V256" s="27">
        <f t="shared" si="76"/>
        <v>0</v>
      </c>
      <c r="W256" s="27">
        <f t="shared" si="77"/>
        <v>159</v>
      </c>
      <c r="X256" s="24">
        <f t="shared" si="78"/>
        <v>541.02</v>
      </c>
      <c r="Y256" s="24">
        <f t="shared" si="79"/>
        <v>1736.68765</v>
      </c>
      <c r="Z256" s="39"/>
      <c r="AA256" s="178" t="s">
        <v>17</v>
      </c>
      <c r="AD256" s="127"/>
    </row>
    <row r="257" ht="20" customHeight="1" spans="1:30">
      <c r="A257" s="23">
        <f t="shared" si="64"/>
        <v>254</v>
      </c>
      <c r="B257" s="39" t="s">
        <v>140</v>
      </c>
      <c r="C257" s="31" t="s">
        <v>668</v>
      </c>
      <c r="D257" s="24" t="s">
        <v>669</v>
      </c>
      <c r="E257" s="24">
        <v>3245.4</v>
      </c>
      <c r="F257" s="24">
        <f>VLOOKUP(C257,'[1]9月'!$B:$Q,16,0)</f>
        <v>3245.4</v>
      </c>
      <c r="G257" s="24">
        <v>3245.4</v>
      </c>
      <c r="H257" s="27">
        <v>5228.42</v>
      </c>
      <c r="I257" s="27"/>
      <c r="J257" s="27">
        <v>3180</v>
      </c>
      <c r="K257" s="34">
        <f t="shared" si="65"/>
        <v>58.4172</v>
      </c>
      <c r="L257" s="35">
        <f t="shared" si="66"/>
        <v>519.264</v>
      </c>
      <c r="M257" s="24">
        <f t="shared" si="67"/>
        <v>22.7178</v>
      </c>
      <c r="N257" s="27">
        <f t="shared" si="68"/>
        <v>418.27</v>
      </c>
      <c r="O257" s="27">
        <f t="shared" si="69"/>
        <v>0</v>
      </c>
      <c r="P257" s="27">
        <f t="shared" si="70"/>
        <v>159</v>
      </c>
      <c r="Q257" s="27">
        <f t="shared" si="71"/>
        <v>1177.669</v>
      </c>
      <c r="R257" s="24">
        <f t="shared" si="72"/>
        <v>0</v>
      </c>
      <c r="S257" s="24">
        <f t="shared" si="73"/>
        <v>259.63</v>
      </c>
      <c r="T257" s="24">
        <f t="shared" si="74"/>
        <v>9.74</v>
      </c>
      <c r="U257" s="27">
        <f t="shared" si="75"/>
        <v>104.57</v>
      </c>
      <c r="V257" s="27">
        <f t="shared" si="76"/>
        <v>0</v>
      </c>
      <c r="W257" s="27">
        <f t="shared" si="77"/>
        <v>159</v>
      </c>
      <c r="X257" s="24">
        <f t="shared" si="78"/>
        <v>532.94</v>
      </c>
      <c r="Y257" s="24">
        <f t="shared" si="79"/>
        <v>1710.609</v>
      </c>
      <c r="Z257" s="39"/>
      <c r="AA257" s="178" t="s">
        <v>17</v>
      </c>
      <c r="AD257" s="127"/>
    </row>
    <row r="258" ht="20" customHeight="1" spans="1:30">
      <c r="A258" s="23">
        <f t="shared" si="64"/>
        <v>255</v>
      </c>
      <c r="B258" s="39" t="s">
        <v>140</v>
      </c>
      <c r="C258" s="31" t="s">
        <v>670</v>
      </c>
      <c r="D258" s="24" t="s">
        <v>671</v>
      </c>
      <c r="E258" s="24">
        <v>3820</v>
      </c>
      <c r="F258" s="24">
        <f>VLOOKUP(C258,'[1]9月'!$B:$Q,16,0)</f>
        <v>3820</v>
      </c>
      <c r="G258" s="24">
        <v>3820</v>
      </c>
      <c r="H258" s="27">
        <v>5228.42</v>
      </c>
      <c r="I258" s="27"/>
      <c r="J258" s="27">
        <v>4180</v>
      </c>
      <c r="K258" s="34">
        <f t="shared" si="65"/>
        <v>68.76</v>
      </c>
      <c r="L258" s="35">
        <f t="shared" si="66"/>
        <v>611.2</v>
      </c>
      <c r="M258" s="24">
        <f t="shared" si="67"/>
        <v>26.74</v>
      </c>
      <c r="N258" s="27">
        <f t="shared" si="68"/>
        <v>418.27</v>
      </c>
      <c r="O258" s="27">
        <f t="shared" si="69"/>
        <v>0</v>
      </c>
      <c r="P258" s="27">
        <f t="shared" si="70"/>
        <v>209</v>
      </c>
      <c r="Q258" s="27">
        <f t="shared" si="71"/>
        <v>1333.97</v>
      </c>
      <c r="R258" s="24">
        <f t="shared" si="72"/>
        <v>0</v>
      </c>
      <c r="S258" s="24">
        <f t="shared" si="73"/>
        <v>305.6</v>
      </c>
      <c r="T258" s="24">
        <f t="shared" si="74"/>
        <v>11.46</v>
      </c>
      <c r="U258" s="27">
        <f t="shared" si="75"/>
        <v>104.57</v>
      </c>
      <c r="V258" s="27">
        <f t="shared" si="76"/>
        <v>0</v>
      </c>
      <c r="W258" s="27">
        <f t="shared" si="77"/>
        <v>209</v>
      </c>
      <c r="X258" s="24">
        <f t="shared" si="78"/>
        <v>630.63</v>
      </c>
      <c r="Y258" s="24">
        <f t="shared" si="79"/>
        <v>1964.6</v>
      </c>
      <c r="Z258" s="39"/>
      <c r="AA258" s="178" t="s">
        <v>17</v>
      </c>
      <c r="AD258" s="127"/>
    </row>
    <row r="259" ht="20" customHeight="1" spans="1:30">
      <c r="A259" s="23">
        <f t="shared" si="64"/>
        <v>256</v>
      </c>
      <c r="B259" s="39" t="s">
        <v>140</v>
      </c>
      <c r="C259" s="31" t="s">
        <v>672</v>
      </c>
      <c r="D259" s="24" t="s">
        <v>673</v>
      </c>
      <c r="E259" s="24">
        <v>3245.4</v>
      </c>
      <c r="F259" s="24">
        <f>VLOOKUP(C259,'[1]9月'!$B:$Q,16,0)</f>
        <v>3245.4</v>
      </c>
      <c r="G259" s="24">
        <v>3245.4</v>
      </c>
      <c r="H259" s="27">
        <v>5228.42</v>
      </c>
      <c r="I259" s="27"/>
      <c r="J259" s="27">
        <v>3180</v>
      </c>
      <c r="K259" s="34">
        <f t="shared" si="65"/>
        <v>58.4172</v>
      </c>
      <c r="L259" s="35">
        <f t="shared" si="66"/>
        <v>519.264</v>
      </c>
      <c r="M259" s="24">
        <f t="shared" si="67"/>
        <v>22.7178</v>
      </c>
      <c r="N259" s="27">
        <f t="shared" si="68"/>
        <v>418.27</v>
      </c>
      <c r="O259" s="27">
        <f t="shared" si="69"/>
        <v>0</v>
      </c>
      <c r="P259" s="27">
        <f t="shared" si="70"/>
        <v>159</v>
      </c>
      <c r="Q259" s="27">
        <f t="shared" si="71"/>
        <v>1177.669</v>
      </c>
      <c r="R259" s="24">
        <f t="shared" si="72"/>
        <v>0</v>
      </c>
      <c r="S259" s="24">
        <f t="shared" si="73"/>
        <v>259.63</v>
      </c>
      <c r="T259" s="24">
        <f t="shared" si="74"/>
        <v>9.74</v>
      </c>
      <c r="U259" s="27">
        <f t="shared" si="75"/>
        <v>104.57</v>
      </c>
      <c r="V259" s="27">
        <f t="shared" si="76"/>
        <v>0</v>
      </c>
      <c r="W259" s="27">
        <f t="shared" si="77"/>
        <v>159</v>
      </c>
      <c r="X259" s="24">
        <f t="shared" si="78"/>
        <v>532.94</v>
      </c>
      <c r="Y259" s="24">
        <f t="shared" si="79"/>
        <v>1710.609</v>
      </c>
      <c r="Z259" s="39"/>
      <c r="AA259" s="178" t="s">
        <v>17</v>
      </c>
      <c r="AD259" s="127"/>
    </row>
    <row r="260" ht="20" customHeight="1" spans="1:30">
      <c r="A260" s="23">
        <f t="shared" si="64"/>
        <v>257</v>
      </c>
      <c r="B260" s="39" t="s">
        <v>172</v>
      </c>
      <c r="C260" s="31" t="s">
        <v>674</v>
      </c>
      <c r="D260" s="24" t="s">
        <v>675</v>
      </c>
      <c r="E260" s="24">
        <v>3820</v>
      </c>
      <c r="F260" s="24">
        <f>VLOOKUP(C260,'[1]9月'!$B:$Q,16,0)</f>
        <v>3820</v>
      </c>
      <c r="G260" s="24">
        <v>3820</v>
      </c>
      <c r="H260" s="27">
        <v>5228.42</v>
      </c>
      <c r="I260" s="27"/>
      <c r="J260" s="27">
        <v>4180</v>
      </c>
      <c r="K260" s="34">
        <f t="shared" si="65"/>
        <v>68.76</v>
      </c>
      <c r="L260" s="35">
        <f t="shared" si="66"/>
        <v>611.2</v>
      </c>
      <c r="M260" s="24">
        <f t="shared" si="67"/>
        <v>26.74</v>
      </c>
      <c r="N260" s="27">
        <f t="shared" si="68"/>
        <v>418.27</v>
      </c>
      <c r="O260" s="27">
        <f t="shared" si="69"/>
        <v>0</v>
      </c>
      <c r="P260" s="27">
        <f t="shared" si="70"/>
        <v>209</v>
      </c>
      <c r="Q260" s="27">
        <f t="shared" si="71"/>
        <v>1333.97</v>
      </c>
      <c r="R260" s="24">
        <f t="shared" si="72"/>
        <v>0</v>
      </c>
      <c r="S260" s="24">
        <f t="shared" si="73"/>
        <v>305.6</v>
      </c>
      <c r="T260" s="24">
        <f t="shared" si="74"/>
        <v>11.46</v>
      </c>
      <c r="U260" s="27">
        <f t="shared" si="75"/>
        <v>104.57</v>
      </c>
      <c r="V260" s="27">
        <f t="shared" si="76"/>
        <v>0</v>
      </c>
      <c r="W260" s="27">
        <f t="shared" si="77"/>
        <v>209</v>
      </c>
      <c r="X260" s="24">
        <f t="shared" si="78"/>
        <v>630.63</v>
      </c>
      <c r="Y260" s="24">
        <f t="shared" si="79"/>
        <v>1964.6</v>
      </c>
      <c r="Z260" s="39"/>
      <c r="AA260" s="178" t="s">
        <v>17</v>
      </c>
      <c r="AD260" s="127"/>
    </row>
    <row r="261" ht="20" customHeight="1" spans="1:30">
      <c r="A261" s="23">
        <f t="shared" si="64"/>
        <v>258</v>
      </c>
      <c r="B261" s="39" t="s">
        <v>146</v>
      </c>
      <c r="C261" s="31" t="s">
        <v>676</v>
      </c>
      <c r="D261" s="24" t="s">
        <v>677</v>
      </c>
      <c r="E261" s="24">
        <v>3245.4</v>
      </c>
      <c r="F261" s="24">
        <f>VLOOKUP(C261,'[1]9月'!$B:$Q,16,0)</f>
        <v>3245.4</v>
      </c>
      <c r="G261" s="24">
        <v>3245.4</v>
      </c>
      <c r="H261" s="27">
        <v>5228.42</v>
      </c>
      <c r="I261" s="27"/>
      <c r="J261" s="27">
        <v>3180</v>
      </c>
      <c r="K261" s="34">
        <f t="shared" si="65"/>
        <v>58.4172</v>
      </c>
      <c r="L261" s="35">
        <f t="shared" si="66"/>
        <v>519.264</v>
      </c>
      <c r="M261" s="24">
        <f t="shared" si="67"/>
        <v>22.7178</v>
      </c>
      <c r="N261" s="27">
        <f t="shared" si="68"/>
        <v>418.27</v>
      </c>
      <c r="O261" s="27">
        <f t="shared" si="69"/>
        <v>0</v>
      </c>
      <c r="P261" s="27">
        <f t="shared" si="70"/>
        <v>159</v>
      </c>
      <c r="Q261" s="27">
        <f t="shared" si="71"/>
        <v>1177.669</v>
      </c>
      <c r="R261" s="24">
        <f t="shared" si="72"/>
        <v>0</v>
      </c>
      <c r="S261" s="24">
        <f t="shared" si="73"/>
        <v>259.63</v>
      </c>
      <c r="T261" s="24">
        <f t="shared" si="74"/>
        <v>9.74</v>
      </c>
      <c r="U261" s="27">
        <f t="shared" si="75"/>
        <v>104.57</v>
      </c>
      <c r="V261" s="27">
        <f t="shared" si="76"/>
        <v>0</v>
      </c>
      <c r="W261" s="27">
        <f t="shared" si="77"/>
        <v>159</v>
      </c>
      <c r="X261" s="24">
        <f t="shared" si="78"/>
        <v>532.94</v>
      </c>
      <c r="Y261" s="24">
        <f t="shared" si="79"/>
        <v>1710.609</v>
      </c>
      <c r="Z261" s="39"/>
      <c r="AA261" s="178" t="s">
        <v>30</v>
      </c>
      <c r="AD261" s="127"/>
    </row>
    <row r="262" ht="20" customHeight="1" spans="1:30">
      <c r="A262" s="23">
        <f t="shared" si="64"/>
        <v>259</v>
      </c>
      <c r="B262" s="39" t="s">
        <v>146</v>
      </c>
      <c r="C262" s="31" t="s">
        <v>678</v>
      </c>
      <c r="D262" s="24" t="s">
        <v>679</v>
      </c>
      <c r="E262" s="24">
        <v>3245.4</v>
      </c>
      <c r="F262" s="24">
        <f>VLOOKUP(C262,'[1]9月'!$B:$Q,16,0)</f>
        <v>3245.4</v>
      </c>
      <c r="G262" s="24">
        <v>3245.4</v>
      </c>
      <c r="H262" s="27">
        <v>5228.42</v>
      </c>
      <c r="I262" s="27"/>
      <c r="J262" s="27">
        <v>3180</v>
      </c>
      <c r="K262" s="34">
        <f t="shared" si="65"/>
        <v>58.4172</v>
      </c>
      <c r="L262" s="35">
        <f t="shared" si="66"/>
        <v>519.264</v>
      </c>
      <c r="M262" s="24">
        <f t="shared" si="67"/>
        <v>22.7178</v>
      </c>
      <c r="N262" s="27">
        <f t="shared" si="68"/>
        <v>418.27</v>
      </c>
      <c r="O262" s="27">
        <f t="shared" si="69"/>
        <v>0</v>
      </c>
      <c r="P262" s="27">
        <f t="shared" si="70"/>
        <v>159</v>
      </c>
      <c r="Q262" s="27">
        <f t="shared" si="71"/>
        <v>1177.669</v>
      </c>
      <c r="R262" s="24">
        <f t="shared" si="72"/>
        <v>0</v>
      </c>
      <c r="S262" s="24">
        <f t="shared" si="73"/>
        <v>259.63</v>
      </c>
      <c r="T262" s="24">
        <f t="shared" si="74"/>
        <v>9.74</v>
      </c>
      <c r="U262" s="27">
        <f t="shared" si="75"/>
        <v>104.57</v>
      </c>
      <c r="V262" s="27">
        <f t="shared" si="76"/>
        <v>0</v>
      </c>
      <c r="W262" s="27">
        <f t="shared" si="77"/>
        <v>159</v>
      </c>
      <c r="X262" s="24">
        <f t="shared" si="78"/>
        <v>532.94</v>
      </c>
      <c r="Y262" s="24">
        <f t="shared" si="79"/>
        <v>1710.609</v>
      </c>
      <c r="Z262" s="39"/>
      <c r="AA262" s="178" t="s">
        <v>30</v>
      </c>
      <c r="AD262" s="127"/>
    </row>
    <row r="263" ht="20" customHeight="1" spans="1:30">
      <c r="A263" s="23">
        <f t="shared" si="64"/>
        <v>260</v>
      </c>
      <c r="B263" s="39" t="s">
        <v>137</v>
      </c>
      <c r="C263" s="31" t="s">
        <v>680</v>
      </c>
      <c r="D263" s="24" t="s">
        <v>681</v>
      </c>
      <c r="E263" s="24">
        <v>3245.4</v>
      </c>
      <c r="F263" s="24">
        <f>VLOOKUP(C263,'[1]9月'!$B:$Q,16,0)</f>
        <v>3245.4</v>
      </c>
      <c r="G263" s="24">
        <v>3245.4</v>
      </c>
      <c r="H263" s="27">
        <v>5228.42</v>
      </c>
      <c r="I263" s="27"/>
      <c r="J263" s="27">
        <v>3180</v>
      </c>
      <c r="K263" s="34">
        <f t="shared" si="65"/>
        <v>58.4172</v>
      </c>
      <c r="L263" s="35">
        <f t="shared" si="66"/>
        <v>519.264</v>
      </c>
      <c r="M263" s="24">
        <f t="shared" si="67"/>
        <v>22.7178</v>
      </c>
      <c r="N263" s="27">
        <f t="shared" si="68"/>
        <v>418.27</v>
      </c>
      <c r="O263" s="27">
        <f t="shared" si="69"/>
        <v>0</v>
      </c>
      <c r="P263" s="27">
        <f t="shared" si="70"/>
        <v>159</v>
      </c>
      <c r="Q263" s="27">
        <f t="shared" si="71"/>
        <v>1177.669</v>
      </c>
      <c r="R263" s="24">
        <f t="shared" si="72"/>
        <v>0</v>
      </c>
      <c r="S263" s="24">
        <f t="shared" si="73"/>
        <v>259.63</v>
      </c>
      <c r="T263" s="24">
        <f t="shared" si="74"/>
        <v>9.74</v>
      </c>
      <c r="U263" s="27">
        <f t="shared" si="75"/>
        <v>104.57</v>
      </c>
      <c r="V263" s="27">
        <f t="shared" si="76"/>
        <v>0</v>
      </c>
      <c r="W263" s="27">
        <f t="shared" si="77"/>
        <v>159</v>
      </c>
      <c r="X263" s="24">
        <f t="shared" si="78"/>
        <v>532.94</v>
      </c>
      <c r="Y263" s="24">
        <f t="shared" si="79"/>
        <v>1710.609</v>
      </c>
      <c r="Z263" s="39"/>
      <c r="AA263" s="178" t="s">
        <v>30</v>
      </c>
      <c r="AD263" s="127"/>
    </row>
    <row r="264" ht="20" customHeight="1" spans="1:30">
      <c r="A264" s="23">
        <f t="shared" si="64"/>
        <v>261</v>
      </c>
      <c r="B264" s="39" t="s">
        <v>76</v>
      </c>
      <c r="C264" s="31" t="s">
        <v>682</v>
      </c>
      <c r="D264" s="24" t="s">
        <v>683</v>
      </c>
      <c r="E264" s="24">
        <v>3245.4</v>
      </c>
      <c r="F264" s="24">
        <f>VLOOKUP(C264,'[1]9月'!$B:$Q,16,0)</f>
        <v>3245.4</v>
      </c>
      <c r="G264" s="24">
        <v>3245.4</v>
      </c>
      <c r="H264" s="27">
        <v>5228.42</v>
      </c>
      <c r="I264" s="27"/>
      <c r="J264" s="27">
        <v>3180</v>
      </c>
      <c r="K264" s="34">
        <f t="shared" si="65"/>
        <v>58.4172</v>
      </c>
      <c r="L264" s="35">
        <f t="shared" si="66"/>
        <v>519.264</v>
      </c>
      <c r="M264" s="24">
        <f t="shared" si="67"/>
        <v>22.7178</v>
      </c>
      <c r="N264" s="27">
        <f t="shared" si="68"/>
        <v>418.27</v>
      </c>
      <c r="O264" s="27">
        <f t="shared" si="69"/>
        <v>0</v>
      </c>
      <c r="P264" s="27">
        <f t="shared" si="70"/>
        <v>159</v>
      </c>
      <c r="Q264" s="27">
        <f t="shared" si="71"/>
        <v>1177.669</v>
      </c>
      <c r="R264" s="24">
        <f t="shared" si="72"/>
        <v>0</v>
      </c>
      <c r="S264" s="24">
        <f t="shared" si="73"/>
        <v>259.63</v>
      </c>
      <c r="T264" s="24">
        <f t="shared" si="74"/>
        <v>9.74</v>
      </c>
      <c r="U264" s="27">
        <f t="shared" si="75"/>
        <v>104.57</v>
      </c>
      <c r="V264" s="27">
        <f t="shared" si="76"/>
        <v>0</v>
      </c>
      <c r="W264" s="27">
        <f t="shared" si="77"/>
        <v>159</v>
      </c>
      <c r="X264" s="24">
        <f t="shared" si="78"/>
        <v>532.94</v>
      </c>
      <c r="Y264" s="24">
        <f t="shared" si="79"/>
        <v>1710.609</v>
      </c>
      <c r="Z264" s="39"/>
      <c r="AA264" s="178" t="s">
        <v>31</v>
      </c>
      <c r="AD264" s="127"/>
    </row>
    <row r="265" ht="20" customHeight="1" spans="1:30">
      <c r="A265" s="23">
        <f t="shared" si="64"/>
        <v>262</v>
      </c>
      <c r="B265" s="39" t="s">
        <v>258</v>
      </c>
      <c r="C265" s="31" t="s">
        <v>684</v>
      </c>
      <c r="D265" s="24" t="s">
        <v>685</v>
      </c>
      <c r="E265" s="24">
        <v>3245.4</v>
      </c>
      <c r="F265" s="24">
        <f>VLOOKUP(C265,'[1]9月'!$B:$Q,16,0)</f>
        <v>3245.4</v>
      </c>
      <c r="G265" s="24">
        <v>3245.4</v>
      </c>
      <c r="H265" s="27">
        <v>5228.42</v>
      </c>
      <c r="I265" s="27"/>
      <c r="J265" s="27">
        <v>4180</v>
      </c>
      <c r="K265" s="34">
        <f t="shared" si="65"/>
        <v>58.4172</v>
      </c>
      <c r="L265" s="35">
        <f t="shared" si="66"/>
        <v>519.264</v>
      </c>
      <c r="M265" s="24">
        <f t="shared" si="67"/>
        <v>22.7178</v>
      </c>
      <c r="N265" s="27">
        <f t="shared" si="68"/>
        <v>418.27</v>
      </c>
      <c r="O265" s="27">
        <f t="shared" si="69"/>
        <v>0</v>
      </c>
      <c r="P265" s="27">
        <f t="shared" si="70"/>
        <v>209</v>
      </c>
      <c r="Q265" s="27">
        <f t="shared" si="71"/>
        <v>1227.669</v>
      </c>
      <c r="R265" s="24">
        <f t="shared" si="72"/>
        <v>0</v>
      </c>
      <c r="S265" s="24">
        <f t="shared" si="73"/>
        <v>259.63</v>
      </c>
      <c r="T265" s="24">
        <f t="shared" si="74"/>
        <v>9.74</v>
      </c>
      <c r="U265" s="27">
        <f t="shared" si="75"/>
        <v>104.57</v>
      </c>
      <c r="V265" s="27">
        <f t="shared" si="76"/>
        <v>0</v>
      </c>
      <c r="W265" s="27">
        <f t="shared" si="77"/>
        <v>209</v>
      </c>
      <c r="X265" s="24">
        <f t="shared" si="78"/>
        <v>582.94</v>
      </c>
      <c r="Y265" s="24">
        <f t="shared" si="79"/>
        <v>1810.609</v>
      </c>
      <c r="Z265" s="39"/>
      <c r="AA265" s="178" t="s">
        <v>39</v>
      </c>
      <c r="AD265" s="127"/>
    </row>
    <row r="266" ht="20" customHeight="1" spans="1:30">
      <c r="A266" s="23">
        <f t="shared" si="64"/>
        <v>263</v>
      </c>
      <c r="B266" s="39" t="s">
        <v>76</v>
      </c>
      <c r="C266" s="31" t="s">
        <v>686</v>
      </c>
      <c r="D266" s="266" t="s">
        <v>687</v>
      </c>
      <c r="E266" s="24">
        <v>3245.4</v>
      </c>
      <c r="F266" s="24">
        <f>VLOOKUP(C266,'[1]9月'!$B:$Q,16,0)</f>
        <v>3245.4</v>
      </c>
      <c r="G266" s="24">
        <v>3245.4</v>
      </c>
      <c r="H266" s="27">
        <v>5228.42</v>
      </c>
      <c r="I266" s="27"/>
      <c r="J266" s="27">
        <v>4180</v>
      </c>
      <c r="K266" s="34">
        <f t="shared" si="65"/>
        <v>58.4172</v>
      </c>
      <c r="L266" s="35">
        <f t="shared" si="66"/>
        <v>519.264</v>
      </c>
      <c r="M266" s="24">
        <f t="shared" si="67"/>
        <v>22.7178</v>
      </c>
      <c r="N266" s="27">
        <f t="shared" si="68"/>
        <v>418.27</v>
      </c>
      <c r="O266" s="27">
        <f t="shared" si="69"/>
        <v>0</v>
      </c>
      <c r="P266" s="27">
        <f t="shared" si="70"/>
        <v>209</v>
      </c>
      <c r="Q266" s="27">
        <f t="shared" si="71"/>
        <v>1227.669</v>
      </c>
      <c r="R266" s="24">
        <f t="shared" si="72"/>
        <v>0</v>
      </c>
      <c r="S266" s="24">
        <f t="shared" si="73"/>
        <v>259.63</v>
      </c>
      <c r="T266" s="24">
        <f t="shared" si="74"/>
        <v>9.74</v>
      </c>
      <c r="U266" s="27">
        <f t="shared" si="75"/>
        <v>104.57</v>
      </c>
      <c r="V266" s="27">
        <f t="shared" si="76"/>
        <v>0</v>
      </c>
      <c r="W266" s="27">
        <f t="shared" si="77"/>
        <v>209</v>
      </c>
      <c r="X266" s="24">
        <f t="shared" si="78"/>
        <v>582.94</v>
      </c>
      <c r="Y266" s="24">
        <f t="shared" si="79"/>
        <v>1810.609</v>
      </c>
      <c r="Z266" s="39"/>
      <c r="AA266" s="178" t="s">
        <v>31</v>
      </c>
      <c r="AD266" s="127"/>
    </row>
    <row r="267" ht="20" customHeight="1" spans="1:30">
      <c r="A267" s="23">
        <f t="shared" si="64"/>
        <v>264</v>
      </c>
      <c r="B267" s="39" t="s">
        <v>688</v>
      </c>
      <c r="C267" s="31" t="s">
        <v>689</v>
      </c>
      <c r="D267" s="24" t="s">
        <v>690</v>
      </c>
      <c r="E267" s="24">
        <v>3245.4</v>
      </c>
      <c r="F267" s="24">
        <f>VLOOKUP(C267,'[1]9月'!$B:$Q,16,0)</f>
        <v>3245.4</v>
      </c>
      <c r="G267" s="24">
        <v>3245.4</v>
      </c>
      <c r="H267" s="27">
        <v>5228.42</v>
      </c>
      <c r="I267" s="27"/>
      <c r="J267" s="27">
        <v>1790</v>
      </c>
      <c r="K267" s="34">
        <f t="shared" si="65"/>
        <v>58.4172</v>
      </c>
      <c r="L267" s="35">
        <f t="shared" si="66"/>
        <v>519.264</v>
      </c>
      <c r="M267" s="24">
        <f t="shared" si="67"/>
        <v>22.7178</v>
      </c>
      <c r="N267" s="27">
        <f t="shared" si="68"/>
        <v>418.27</v>
      </c>
      <c r="O267" s="27">
        <f t="shared" si="69"/>
        <v>0</v>
      </c>
      <c r="P267" s="27">
        <f t="shared" si="70"/>
        <v>89.5</v>
      </c>
      <c r="Q267" s="27">
        <f t="shared" si="71"/>
        <v>1108.169</v>
      </c>
      <c r="R267" s="24">
        <f t="shared" si="72"/>
        <v>0</v>
      </c>
      <c r="S267" s="24">
        <f t="shared" si="73"/>
        <v>259.63</v>
      </c>
      <c r="T267" s="24">
        <f t="shared" si="74"/>
        <v>9.74</v>
      </c>
      <c r="U267" s="27">
        <f t="shared" si="75"/>
        <v>104.57</v>
      </c>
      <c r="V267" s="27">
        <f t="shared" si="76"/>
        <v>0</v>
      </c>
      <c r="W267" s="27">
        <f t="shared" si="77"/>
        <v>89.5</v>
      </c>
      <c r="X267" s="24">
        <f t="shared" si="78"/>
        <v>463.44</v>
      </c>
      <c r="Y267" s="24">
        <f t="shared" si="79"/>
        <v>1571.609</v>
      </c>
      <c r="Z267" s="39"/>
      <c r="AA267" s="178" t="s">
        <v>25</v>
      </c>
      <c r="AD267" s="127"/>
    </row>
    <row r="268" ht="20" customHeight="1" spans="1:30">
      <c r="A268" s="23">
        <f t="shared" si="64"/>
        <v>265</v>
      </c>
      <c r="B268" s="39" t="s">
        <v>688</v>
      </c>
      <c r="C268" s="31" t="s">
        <v>691</v>
      </c>
      <c r="D268" s="24" t="s">
        <v>692</v>
      </c>
      <c r="E268" s="24">
        <v>3245.4</v>
      </c>
      <c r="F268" s="24">
        <f>VLOOKUP(C268,'[1]9月'!$B:$Q,16,0)</f>
        <v>3245.4</v>
      </c>
      <c r="G268" s="24">
        <v>3245.4</v>
      </c>
      <c r="H268" s="27">
        <v>5228.42</v>
      </c>
      <c r="I268" s="27"/>
      <c r="J268" s="27">
        <v>1790</v>
      </c>
      <c r="K268" s="34">
        <f t="shared" si="65"/>
        <v>58.4172</v>
      </c>
      <c r="L268" s="35">
        <f t="shared" si="66"/>
        <v>519.264</v>
      </c>
      <c r="M268" s="24">
        <f t="shared" si="67"/>
        <v>22.7178</v>
      </c>
      <c r="N268" s="27">
        <f t="shared" si="68"/>
        <v>418.27</v>
      </c>
      <c r="O268" s="27">
        <f t="shared" si="69"/>
        <v>0</v>
      </c>
      <c r="P268" s="27">
        <f t="shared" si="70"/>
        <v>89.5</v>
      </c>
      <c r="Q268" s="27">
        <f t="shared" si="71"/>
        <v>1108.169</v>
      </c>
      <c r="R268" s="24">
        <f t="shared" si="72"/>
        <v>0</v>
      </c>
      <c r="S268" s="24">
        <f t="shared" si="73"/>
        <v>259.63</v>
      </c>
      <c r="T268" s="24">
        <f t="shared" si="74"/>
        <v>9.74</v>
      </c>
      <c r="U268" s="27">
        <f t="shared" si="75"/>
        <v>104.57</v>
      </c>
      <c r="V268" s="27">
        <f t="shared" si="76"/>
        <v>0</v>
      </c>
      <c r="W268" s="27">
        <f t="shared" si="77"/>
        <v>89.5</v>
      </c>
      <c r="X268" s="24">
        <f t="shared" si="78"/>
        <v>463.44</v>
      </c>
      <c r="Y268" s="24">
        <f t="shared" si="79"/>
        <v>1571.609</v>
      </c>
      <c r="Z268" s="39"/>
      <c r="AA268" s="178" t="s">
        <v>25</v>
      </c>
      <c r="AD268" s="127"/>
    </row>
    <row r="269" ht="20" customHeight="1" spans="1:30">
      <c r="A269" s="23">
        <f t="shared" si="64"/>
        <v>266</v>
      </c>
      <c r="B269" s="39" t="s">
        <v>688</v>
      </c>
      <c r="C269" s="31" t="s">
        <v>693</v>
      </c>
      <c r="D269" s="24" t="s">
        <v>694</v>
      </c>
      <c r="E269" s="24">
        <v>3245.4</v>
      </c>
      <c r="F269" s="24">
        <f>VLOOKUP(C269,'[1]9月'!$B:$Q,16,0)</f>
        <v>3245.4</v>
      </c>
      <c r="G269" s="24">
        <v>3245.4</v>
      </c>
      <c r="H269" s="27">
        <v>5228.42</v>
      </c>
      <c r="I269" s="27"/>
      <c r="J269" s="27">
        <v>3180</v>
      </c>
      <c r="K269" s="34">
        <f t="shared" si="65"/>
        <v>58.4172</v>
      </c>
      <c r="L269" s="35">
        <f t="shared" si="66"/>
        <v>519.264</v>
      </c>
      <c r="M269" s="24">
        <f t="shared" si="67"/>
        <v>22.7178</v>
      </c>
      <c r="N269" s="27">
        <f t="shared" si="68"/>
        <v>418.27</v>
      </c>
      <c r="O269" s="27">
        <f t="shared" si="69"/>
        <v>0</v>
      </c>
      <c r="P269" s="27">
        <f t="shared" si="70"/>
        <v>159</v>
      </c>
      <c r="Q269" s="27">
        <f t="shared" si="71"/>
        <v>1177.669</v>
      </c>
      <c r="R269" s="24">
        <f t="shared" si="72"/>
        <v>0</v>
      </c>
      <c r="S269" s="24">
        <f t="shared" si="73"/>
        <v>259.63</v>
      </c>
      <c r="T269" s="24">
        <f t="shared" si="74"/>
        <v>9.74</v>
      </c>
      <c r="U269" s="27">
        <f t="shared" si="75"/>
        <v>104.57</v>
      </c>
      <c r="V269" s="27">
        <f t="shared" si="76"/>
        <v>0</v>
      </c>
      <c r="W269" s="27">
        <f t="shared" si="77"/>
        <v>159</v>
      </c>
      <c r="X269" s="24">
        <f t="shared" si="78"/>
        <v>532.94</v>
      </c>
      <c r="Y269" s="24">
        <f t="shared" si="79"/>
        <v>1710.609</v>
      </c>
      <c r="Z269" s="39"/>
      <c r="AA269" s="178" t="s">
        <v>25</v>
      </c>
      <c r="AD269" s="127"/>
    </row>
    <row r="270" ht="20" customHeight="1" spans="1:30">
      <c r="A270" s="23">
        <f t="shared" si="64"/>
        <v>267</v>
      </c>
      <c r="B270" s="39" t="s">
        <v>688</v>
      </c>
      <c r="C270" s="31" t="s">
        <v>695</v>
      </c>
      <c r="D270" s="24" t="s">
        <v>696</v>
      </c>
      <c r="E270" s="24">
        <v>3245.4</v>
      </c>
      <c r="F270" s="24">
        <f>VLOOKUP(C270,'[1]9月'!$B:$Q,16,0)</f>
        <v>3245.4</v>
      </c>
      <c r="G270" s="24">
        <v>3245.4</v>
      </c>
      <c r="H270" s="27">
        <v>5228.42</v>
      </c>
      <c r="I270" s="27"/>
      <c r="J270" s="27">
        <v>1790</v>
      </c>
      <c r="K270" s="34">
        <f t="shared" si="65"/>
        <v>58.4172</v>
      </c>
      <c r="L270" s="35">
        <f t="shared" si="66"/>
        <v>519.264</v>
      </c>
      <c r="M270" s="24">
        <f t="shared" si="67"/>
        <v>22.7178</v>
      </c>
      <c r="N270" s="27">
        <f t="shared" si="68"/>
        <v>418.27</v>
      </c>
      <c r="O270" s="27">
        <f t="shared" si="69"/>
        <v>0</v>
      </c>
      <c r="P270" s="27">
        <f t="shared" si="70"/>
        <v>89.5</v>
      </c>
      <c r="Q270" s="27">
        <f t="shared" si="71"/>
        <v>1108.169</v>
      </c>
      <c r="R270" s="24">
        <f t="shared" si="72"/>
        <v>0</v>
      </c>
      <c r="S270" s="24">
        <f t="shared" si="73"/>
        <v>259.63</v>
      </c>
      <c r="T270" s="24">
        <f t="shared" si="74"/>
        <v>9.74</v>
      </c>
      <c r="U270" s="27">
        <f t="shared" si="75"/>
        <v>104.57</v>
      </c>
      <c r="V270" s="27">
        <f t="shared" si="76"/>
        <v>0</v>
      </c>
      <c r="W270" s="27">
        <f t="shared" si="77"/>
        <v>89.5</v>
      </c>
      <c r="X270" s="24">
        <f t="shared" si="78"/>
        <v>463.44</v>
      </c>
      <c r="Y270" s="24">
        <f t="shared" si="79"/>
        <v>1571.609</v>
      </c>
      <c r="Z270" s="39"/>
      <c r="AA270" s="178" t="s">
        <v>25</v>
      </c>
      <c r="AD270" s="127"/>
    </row>
    <row r="271" ht="20" customHeight="1" spans="1:30">
      <c r="A271" s="23">
        <f t="shared" si="64"/>
        <v>268</v>
      </c>
      <c r="B271" s="39" t="s">
        <v>688</v>
      </c>
      <c r="C271" s="31" t="s">
        <v>697</v>
      </c>
      <c r="D271" s="24" t="s">
        <v>698</v>
      </c>
      <c r="E271" s="24">
        <v>3245.4</v>
      </c>
      <c r="F271" s="24">
        <f>VLOOKUP(C271,'[1]9月'!$B:$Q,16,0)</f>
        <v>3245.4</v>
      </c>
      <c r="G271" s="24">
        <v>3245.4</v>
      </c>
      <c r="H271" s="27">
        <v>5228.42</v>
      </c>
      <c r="I271" s="27"/>
      <c r="J271" s="27">
        <v>3180</v>
      </c>
      <c r="K271" s="34">
        <f t="shared" si="65"/>
        <v>58.4172</v>
      </c>
      <c r="L271" s="35">
        <f t="shared" si="66"/>
        <v>519.264</v>
      </c>
      <c r="M271" s="24">
        <f t="shared" si="67"/>
        <v>22.7178</v>
      </c>
      <c r="N271" s="27">
        <f t="shared" si="68"/>
        <v>418.27</v>
      </c>
      <c r="O271" s="27">
        <f t="shared" si="69"/>
        <v>0</v>
      </c>
      <c r="P271" s="27">
        <f t="shared" si="70"/>
        <v>159</v>
      </c>
      <c r="Q271" s="27">
        <f t="shared" si="71"/>
        <v>1177.669</v>
      </c>
      <c r="R271" s="24">
        <f t="shared" si="72"/>
        <v>0</v>
      </c>
      <c r="S271" s="24">
        <f t="shared" si="73"/>
        <v>259.63</v>
      </c>
      <c r="T271" s="24">
        <f t="shared" si="74"/>
        <v>9.74</v>
      </c>
      <c r="U271" s="27">
        <f t="shared" si="75"/>
        <v>104.57</v>
      </c>
      <c r="V271" s="27">
        <f t="shared" si="76"/>
        <v>0</v>
      </c>
      <c r="W271" s="27">
        <f t="shared" si="77"/>
        <v>159</v>
      </c>
      <c r="X271" s="24">
        <f t="shared" si="78"/>
        <v>532.94</v>
      </c>
      <c r="Y271" s="24">
        <f t="shared" si="79"/>
        <v>1710.609</v>
      </c>
      <c r="Z271" s="39"/>
      <c r="AA271" s="178" t="s">
        <v>25</v>
      </c>
      <c r="AD271" s="127"/>
    </row>
    <row r="272" ht="20" customHeight="1" spans="1:30">
      <c r="A272" s="23">
        <f t="shared" si="64"/>
        <v>269</v>
      </c>
      <c r="B272" s="39" t="s">
        <v>688</v>
      </c>
      <c r="C272" s="31" t="s">
        <v>699</v>
      </c>
      <c r="D272" s="24" t="s">
        <v>700</v>
      </c>
      <c r="E272" s="24">
        <v>3245.4</v>
      </c>
      <c r="F272" s="24">
        <f>VLOOKUP(C272,'[1]9月'!$B:$Q,16,0)</f>
        <v>3245.4</v>
      </c>
      <c r="G272" s="24">
        <v>3245.4</v>
      </c>
      <c r="H272" s="27">
        <v>5228.42</v>
      </c>
      <c r="I272" s="27"/>
      <c r="J272" s="27">
        <v>1790</v>
      </c>
      <c r="K272" s="34">
        <f t="shared" si="65"/>
        <v>58.4172</v>
      </c>
      <c r="L272" s="35">
        <f t="shared" si="66"/>
        <v>519.264</v>
      </c>
      <c r="M272" s="24">
        <f t="shared" si="67"/>
        <v>22.7178</v>
      </c>
      <c r="N272" s="27">
        <f t="shared" si="68"/>
        <v>418.27</v>
      </c>
      <c r="O272" s="27">
        <f t="shared" si="69"/>
        <v>0</v>
      </c>
      <c r="P272" s="27">
        <f t="shared" si="70"/>
        <v>89.5</v>
      </c>
      <c r="Q272" s="27">
        <f t="shared" si="71"/>
        <v>1108.169</v>
      </c>
      <c r="R272" s="24">
        <f t="shared" si="72"/>
        <v>0</v>
      </c>
      <c r="S272" s="24">
        <f t="shared" si="73"/>
        <v>259.63</v>
      </c>
      <c r="T272" s="24">
        <f t="shared" si="74"/>
        <v>9.74</v>
      </c>
      <c r="U272" s="27">
        <f t="shared" si="75"/>
        <v>104.57</v>
      </c>
      <c r="V272" s="27">
        <f t="shared" si="76"/>
        <v>0</v>
      </c>
      <c r="W272" s="27">
        <f t="shared" si="77"/>
        <v>89.5</v>
      </c>
      <c r="X272" s="24">
        <f t="shared" si="78"/>
        <v>463.44</v>
      </c>
      <c r="Y272" s="24">
        <f t="shared" si="79"/>
        <v>1571.609</v>
      </c>
      <c r="Z272" s="39"/>
      <c r="AA272" s="178" t="s">
        <v>25</v>
      </c>
      <c r="AD272" s="127"/>
    </row>
    <row r="273" ht="20" customHeight="1" spans="1:30">
      <c r="A273" s="23">
        <f t="shared" si="64"/>
        <v>270</v>
      </c>
      <c r="B273" s="39" t="s">
        <v>258</v>
      </c>
      <c r="C273" s="31" t="s">
        <v>703</v>
      </c>
      <c r="D273" s="24" t="s">
        <v>704</v>
      </c>
      <c r="E273" s="24">
        <v>3245.4</v>
      </c>
      <c r="F273" s="24">
        <f>VLOOKUP(C273,'[1]9月'!$B:$Q,16,0)</f>
        <v>3245.4</v>
      </c>
      <c r="G273" s="24">
        <v>3245.4</v>
      </c>
      <c r="H273" s="27">
        <v>5228.42</v>
      </c>
      <c r="I273" s="27"/>
      <c r="J273" s="27">
        <v>3180</v>
      </c>
      <c r="K273" s="34">
        <f t="shared" si="65"/>
        <v>58.4172</v>
      </c>
      <c r="L273" s="35">
        <f t="shared" si="66"/>
        <v>519.264</v>
      </c>
      <c r="M273" s="24">
        <f t="shared" si="67"/>
        <v>22.7178</v>
      </c>
      <c r="N273" s="27">
        <f t="shared" si="68"/>
        <v>418.27</v>
      </c>
      <c r="O273" s="27">
        <f t="shared" si="69"/>
        <v>0</v>
      </c>
      <c r="P273" s="27">
        <f t="shared" si="70"/>
        <v>159</v>
      </c>
      <c r="Q273" s="27">
        <f t="shared" si="71"/>
        <v>1177.669</v>
      </c>
      <c r="R273" s="24">
        <f t="shared" si="72"/>
        <v>0</v>
      </c>
      <c r="S273" s="24">
        <f t="shared" si="73"/>
        <v>259.63</v>
      </c>
      <c r="T273" s="24">
        <f t="shared" si="74"/>
        <v>9.74</v>
      </c>
      <c r="U273" s="27">
        <f t="shared" si="75"/>
        <v>104.57</v>
      </c>
      <c r="V273" s="27">
        <f t="shared" si="76"/>
        <v>0</v>
      </c>
      <c r="W273" s="27">
        <f t="shared" si="77"/>
        <v>159</v>
      </c>
      <c r="X273" s="24">
        <f t="shared" si="78"/>
        <v>532.94</v>
      </c>
      <c r="Y273" s="24">
        <f t="shared" si="79"/>
        <v>1710.609</v>
      </c>
      <c r="Z273" s="39"/>
      <c r="AA273" s="178" t="s">
        <v>38</v>
      </c>
      <c r="AD273" s="127"/>
    </row>
    <row r="274" ht="20" customHeight="1" spans="1:30">
      <c r="A274" s="23">
        <f t="shared" si="64"/>
        <v>271</v>
      </c>
      <c r="B274" s="39" t="s">
        <v>657</v>
      </c>
      <c r="C274" s="70" t="s">
        <v>705</v>
      </c>
      <c r="D274" s="24" t="s">
        <v>706</v>
      </c>
      <c r="E274" s="24">
        <v>3245.4</v>
      </c>
      <c r="F274" s="24">
        <f>VLOOKUP(C274,'[1]9月'!$B:$Q,16,0)</f>
        <v>3245.4</v>
      </c>
      <c r="G274" s="24">
        <v>3245.4</v>
      </c>
      <c r="H274" s="27">
        <v>5228.42</v>
      </c>
      <c r="I274" s="27"/>
      <c r="J274" s="27">
        <v>1790</v>
      </c>
      <c r="K274" s="34">
        <f t="shared" si="65"/>
        <v>58.4172</v>
      </c>
      <c r="L274" s="35">
        <f t="shared" si="66"/>
        <v>519.264</v>
      </c>
      <c r="M274" s="24">
        <f t="shared" si="67"/>
        <v>22.7178</v>
      </c>
      <c r="N274" s="27">
        <f t="shared" si="68"/>
        <v>418.27</v>
      </c>
      <c r="O274" s="27">
        <f t="shared" si="69"/>
        <v>0</v>
      </c>
      <c r="P274" s="27">
        <f t="shared" si="70"/>
        <v>89.5</v>
      </c>
      <c r="Q274" s="27">
        <f t="shared" si="71"/>
        <v>1108.169</v>
      </c>
      <c r="R274" s="24">
        <f t="shared" si="72"/>
        <v>0</v>
      </c>
      <c r="S274" s="24">
        <f t="shared" si="73"/>
        <v>259.63</v>
      </c>
      <c r="T274" s="24">
        <f t="shared" si="74"/>
        <v>9.74</v>
      </c>
      <c r="U274" s="27">
        <f t="shared" si="75"/>
        <v>104.57</v>
      </c>
      <c r="V274" s="27">
        <f t="shared" si="76"/>
        <v>0</v>
      </c>
      <c r="W274" s="27">
        <f t="shared" si="77"/>
        <v>89.5</v>
      </c>
      <c r="X274" s="24">
        <f t="shared" si="78"/>
        <v>463.44</v>
      </c>
      <c r="Y274" s="24">
        <f t="shared" si="79"/>
        <v>1571.609</v>
      </c>
      <c r="Z274" s="39"/>
      <c r="AA274" s="178" t="s">
        <v>27</v>
      </c>
      <c r="AD274" s="127"/>
    </row>
    <row r="275" ht="20" customHeight="1" spans="1:30">
      <c r="A275" s="23">
        <f t="shared" si="64"/>
        <v>272</v>
      </c>
      <c r="B275" s="39" t="s">
        <v>657</v>
      </c>
      <c r="C275" s="31" t="s">
        <v>707</v>
      </c>
      <c r="D275" s="24" t="s">
        <v>708</v>
      </c>
      <c r="E275" s="24">
        <v>3245.4</v>
      </c>
      <c r="F275" s="24">
        <f>VLOOKUP(C275,'[1]9月'!$B:$Q,16,0)</f>
        <v>3245.4</v>
      </c>
      <c r="G275" s="24">
        <v>3245.4</v>
      </c>
      <c r="H275" s="27">
        <v>5228.42</v>
      </c>
      <c r="I275" s="27"/>
      <c r="J275" s="27">
        <v>1790</v>
      </c>
      <c r="K275" s="34">
        <f t="shared" si="65"/>
        <v>58.4172</v>
      </c>
      <c r="L275" s="35">
        <f t="shared" si="66"/>
        <v>519.264</v>
      </c>
      <c r="M275" s="24">
        <f t="shared" si="67"/>
        <v>22.7178</v>
      </c>
      <c r="N275" s="27">
        <f t="shared" si="68"/>
        <v>418.27</v>
      </c>
      <c r="O275" s="27">
        <f t="shared" si="69"/>
        <v>0</v>
      </c>
      <c r="P275" s="27">
        <f t="shared" si="70"/>
        <v>89.5</v>
      </c>
      <c r="Q275" s="27">
        <f t="shared" si="71"/>
        <v>1108.169</v>
      </c>
      <c r="R275" s="24">
        <f t="shared" si="72"/>
        <v>0</v>
      </c>
      <c r="S275" s="24">
        <f t="shared" si="73"/>
        <v>259.63</v>
      </c>
      <c r="T275" s="24">
        <f t="shared" si="74"/>
        <v>9.74</v>
      </c>
      <c r="U275" s="27">
        <f t="shared" si="75"/>
        <v>104.57</v>
      </c>
      <c r="V275" s="27">
        <f t="shared" si="76"/>
        <v>0</v>
      </c>
      <c r="W275" s="27">
        <f t="shared" si="77"/>
        <v>89.5</v>
      </c>
      <c r="X275" s="24">
        <f t="shared" si="78"/>
        <v>463.44</v>
      </c>
      <c r="Y275" s="24">
        <f t="shared" si="79"/>
        <v>1571.609</v>
      </c>
      <c r="Z275" s="39"/>
      <c r="AA275" s="178" t="s">
        <v>27</v>
      </c>
      <c r="AD275" s="127"/>
    </row>
    <row r="276" ht="20" customHeight="1" spans="1:30">
      <c r="A276" s="23">
        <f t="shared" si="64"/>
        <v>273</v>
      </c>
      <c r="B276" s="39" t="s">
        <v>711</v>
      </c>
      <c r="C276" s="31" t="s">
        <v>712</v>
      </c>
      <c r="D276" s="24" t="s">
        <v>713</v>
      </c>
      <c r="E276" s="24">
        <v>3245.4</v>
      </c>
      <c r="F276" s="24">
        <f>VLOOKUP(C276,'[1]9月'!$B:$Q,16,0)</f>
        <v>3245.4</v>
      </c>
      <c r="G276" s="24">
        <v>3245.4</v>
      </c>
      <c r="H276" s="27">
        <v>5228.42</v>
      </c>
      <c r="I276" s="27"/>
      <c r="J276" s="27">
        <v>1790</v>
      </c>
      <c r="K276" s="34">
        <f t="shared" si="65"/>
        <v>58.4172</v>
      </c>
      <c r="L276" s="35">
        <f t="shared" si="66"/>
        <v>519.264</v>
      </c>
      <c r="M276" s="24">
        <f t="shared" si="67"/>
        <v>22.7178</v>
      </c>
      <c r="N276" s="27">
        <f t="shared" si="68"/>
        <v>418.27</v>
      </c>
      <c r="O276" s="27">
        <f t="shared" si="69"/>
        <v>0</v>
      </c>
      <c r="P276" s="27">
        <f t="shared" si="70"/>
        <v>89.5</v>
      </c>
      <c r="Q276" s="27">
        <f t="shared" si="71"/>
        <v>1108.169</v>
      </c>
      <c r="R276" s="24">
        <f t="shared" si="72"/>
        <v>0</v>
      </c>
      <c r="S276" s="24">
        <f t="shared" si="73"/>
        <v>259.63</v>
      </c>
      <c r="T276" s="24">
        <f t="shared" si="74"/>
        <v>9.74</v>
      </c>
      <c r="U276" s="27">
        <f t="shared" si="75"/>
        <v>104.57</v>
      </c>
      <c r="V276" s="27">
        <f t="shared" si="76"/>
        <v>0</v>
      </c>
      <c r="W276" s="27">
        <f t="shared" si="77"/>
        <v>89.5</v>
      </c>
      <c r="X276" s="24">
        <f t="shared" si="78"/>
        <v>463.44</v>
      </c>
      <c r="Y276" s="24">
        <f t="shared" si="79"/>
        <v>1571.609</v>
      </c>
      <c r="Z276" s="39"/>
      <c r="AA276" s="178" t="s">
        <v>28</v>
      </c>
      <c r="AD276" s="127"/>
    </row>
    <row r="277" ht="20" customHeight="1" spans="1:30">
      <c r="A277" s="23">
        <f t="shared" si="64"/>
        <v>274</v>
      </c>
      <c r="B277" s="39" t="s">
        <v>711</v>
      </c>
      <c r="C277" s="31" t="s">
        <v>714</v>
      </c>
      <c r="D277" s="24" t="s">
        <v>715</v>
      </c>
      <c r="E277" s="24">
        <v>3245.4</v>
      </c>
      <c r="F277" s="24">
        <f>VLOOKUP(C277,'[1]9月'!$B:$Q,16,0)</f>
        <v>3245.4</v>
      </c>
      <c r="G277" s="24">
        <v>3245.4</v>
      </c>
      <c r="H277" s="27">
        <v>5228.42</v>
      </c>
      <c r="I277" s="27"/>
      <c r="J277" s="27">
        <v>1790</v>
      </c>
      <c r="K277" s="34">
        <f t="shared" si="65"/>
        <v>58.4172</v>
      </c>
      <c r="L277" s="35">
        <f t="shared" si="66"/>
        <v>519.264</v>
      </c>
      <c r="M277" s="24">
        <f t="shared" si="67"/>
        <v>22.7178</v>
      </c>
      <c r="N277" s="27">
        <f t="shared" si="68"/>
        <v>418.27</v>
      </c>
      <c r="O277" s="27">
        <f t="shared" si="69"/>
        <v>0</v>
      </c>
      <c r="P277" s="27">
        <f t="shared" si="70"/>
        <v>89.5</v>
      </c>
      <c r="Q277" s="27">
        <f t="shared" si="71"/>
        <v>1108.169</v>
      </c>
      <c r="R277" s="24">
        <f t="shared" si="72"/>
        <v>0</v>
      </c>
      <c r="S277" s="24">
        <f t="shared" si="73"/>
        <v>259.63</v>
      </c>
      <c r="T277" s="24">
        <f t="shared" si="74"/>
        <v>9.74</v>
      </c>
      <c r="U277" s="27">
        <f t="shared" si="75"/>
        <v>104.57</v>
      </c>
      <c r="V277" s="27">
        <f t="shared" si="76"/>
        <v>0</v>
      </c>
      <c r="W277" s="27">
        <f t="shared" si="77"/>
        <v>89.5</v>
      </c>
      <c r="X277" s="24">
        <f t="shared" si="78"/>
        <v>463.44</v>
      </c>
      <c r="Y277" s="24">
        <f t="shared" si="79"/>
        <v>1571.609</v>
      </c>
      <c r="Z277" s="39"/>
      <c r="AA277" s="178" t="s">
        <v>28</v>
      </c>
      <c r="AD277" s="127"/>
    </row>
    <row r="278" ht="20" customHeight="1" spans="1:30">
      <c r="A278" s="23">
        <f t="shared" ref="A278:A341" si="80">ROW()-3</f>
        <v>275</v>
      </c>
      <c r="B278" s="39" t="s">
        <v>711</v>
      </c>
      <c r="C278" s="31" t="s">
        <v>716</v>
      </c>
      <c r="D278" s="24" t="s">
        <v>717</v>
      </c>
      <c r="E278" s="24">
        <v>3245.4</v>
      </c>
      <c r="F278" s="24">
        <f>VLOOKUP(C278,'[1]9月'!$B:$Q,16,0)</f>
        <v>3245.4</v>
      </c>
      <c r="G278" s="24">
        <v>3245.4</v>
      </c>
      <c r="H278" s="27">
        <v>5228.42</v>
      </c>
      <c r="I278" s="27"/>
      <c r="J278" s="27">
        <v>1790</v>
      </c>
      <c r="K278" s="34">
        <f t="shared" ref="K278:K341" si="81">E278*0.018</f>
        <v>58.4172</v>
      </c>
      <c r="L278" s="35">
        <f t="shared" ref="L278:L341" si="82">F278*0.16</f>
        <v>519.264</v>
      </c>
      <c r="M278" s="24">
        <f t="shared" ref="M278:M341" si="83">G278*0.007</f>
        <v>22.7178</v>
      </c>
      <c r="N278" s="27">
        <f t="shared" ref="N278:N341" si="84">ROUND(H278*0.08,2)</f>
        <v>418.27</v>
      </c>
      <c r="O278" s="27">
        <f t="shared" ref="O278:O341" si="85">I278*50%</f>
        <v>0</v>
      </c>
      <c r="P278" s="27">
        <f t="shared" ref="P278:P341" si="86">J278*5%</f>
        <v>89.5</v>
      </c>
      <c r="Q278" s="27">
        <f t="shared" ref="Q278:Q341" si="87">SUM(K278:P278)</f>
        <v>1108.169</v>
      </c>
      <c r="R278" s="24">
        <f t="shared" ref="R278:R341" si="88">E278*0</f>
        <v>0</v>
      </c>
      <c r="S278" s="24">
        <f t="shared" ref="S278:S341" si="89">ROUND(F278*0.08,2)</f>
        <v>259.63</v>
      </c>
      <c r="T278" s="24">
        <f t="shared" ref="T278:T341" si="90">ROUND(G278*0.003,2)</f>
        <v>9.74</v>
      </c>
      <c r="U278" s="27">
        <f t="shared" ref="U278:U341" si="91">ROUND(H278*0.02,2)</f>
        <v>104.57</v>
      </c>
      <c r="V278" s="27">
        <f t="shared" ref="V278:V341" si="92">I278*50%</f>
        <v>0</v>
      </c>
      <c r="W278" s="27">
        <f t="shared" ref="W278:W341" si="93">J278*5%</f>
        <v>89.5</v>
      </c>
      <c r="X278" s="24">
        <f t="shared" ref="X278:X341" si="94">SUM(R278:W278)</f>
        <v>463.44</v>
      </c>
      <c r="Y278" s="24">
        <f t="shared" ref="Y278:Y341" si="95">Q278+X278</f>
        <v>1571.609</v>
      </c>
      <c r="Z278" s="39"/>
      <c r="AA278" s="178" t="s">
        <v>28</v>
      </c>
      <c r="AD278" s="127"/>
    </row>
    <row r="279" ht="20" customHeight="1" spans="1:30">
      <c r="A279" s="23">
        <f t="shared" si="80"/>
        <v>276</v>
      </c>
      <c r="B279" s="39" t="s">
        <v>711</v>
      </c>
      <c r="C279" s="31" t="s">
        <v>718</v>
      </c>
      <c r="D279" s="24" t="s">
        <v>719</v>
      </c>
      <c r="E279" s="24">
        <v>3245.4</v>
      </c>
      <c r="F279" s="24">
        <f>VLOOKUP(C279,'[1]9月'!$B:$Q,16,0)</f>
        <v>3245.4</v>
      </c>
      <c r="G279" s="24">
        <v>3245.4</v>
      </c>
      <c r="H279" s="27">
        <v>5228.42</v>
      </c>
      <c r="I279" s="27"/>
      <c r="J279" s="27">
        <v>1790</v>
      </c>
      <c r="K279" s="34">
        <f t="shared" si="81"/>
        <v>58.4172</v>
      </c>
      <c r="L279" s="35">
        <f t="shared" si="82"/>
        <v>519.264</v>
      </c>
      <c r="M279" s="24">
        <f t="shared" si="83"/>
        <v>22.7178</v>
      </c>
      <c r="N279" s="27">
        <f t="shared" si="84"/>
        <v>418.27</v>
      </c>
      <c r="O279" s="27">
        <f t="shared" si="85"/>
        <v>0</v>
      </c>
      <c r="P279" s="27">
        <f t="shared" si="86"/>
        <v>89.5</v>
      </c>
      <c r="Q279" s="27">
        <f t="shared" si="87"/>
        <v>1108.169</v>
      </c>
      <c r="R279" s="24">
        <f t="shared" si="88"/>
        <v>0</v>
      </c>
      <c r="S279" s="24">
        <f t="shared" si="89"/>
        <v>259.63</v>
      </c>
      <c r="T279" s="24">
        <f t="shared" si="90"/>
        <v>9.74</v>
      </c>
      <c r="U279" s="27">
        <f t="shared" si="91"/>
        <v>104.57</v>
      </c>
      <c r="V279" s="27">
        <f t="shared" si="92"/>
        <v>0</v>
      </c>
      <c r="W279" s="27">
        <f t="shared" si="93"/>
        <v>89.5</v>
      </c>
      <c r="X279" s="24">
        <f t="shared" si="94"/>
        <v>463.44</v>
      </c>
      <c r="Y279" s="24">
        <f t="shared" si="95"/>
        <v>1571.609</v>
      </c>
      <c r="Z279" s="39"/>
      <c r="AA279" s="178" t="s">
        <v>28</v>
      </c>
      <c r="AD279" s="127"/>
    </row>
    <row r="280" ht="20" customHeight="1" spans="1:30">
      <c r="A280" s="23">
        <f t="shared" si="80"/>
        <v>277</v>
      </c>
      <c r="B280" s="39" t="s">
        <v>711</v>
      </c>
      <c r="C280" s="31" t="s">
        <v>720</v>
      </c>
      <c r="D280" s="24" t="s">
        <v>721</v>
      </c>
      <c r="E280" s="24">
        <v>3245.4</v>
      </c>
      <c r="F280" s="24">
        <f>VLOOKUP(C280,'[1]9月'!$B:$Q,16,0)</f>
        <v>3245.4</v>
      </c>
      <c r="G280" s="24">
        <v>3245.4</v>
      </c>
      <c r="H280" s="27">
        <v>5228.42</v>
      </c>
      <c r="I280" s="27"/>
      <c r="J280" s="27">
        <v>1790</v>
      </c>
      <c r="K280" s="34">
        <f t="shared" si="81"/>
        <v>58.4172</v>
      </c>
      <c r="L280" s="35">
        <f t="shared" si="82"/>
        <v>519.264</v>
      </c>
      <c r="M280" s="24">
        <f t="shared" si="83"/>
        <v>22.7178</v>
      </c>
      <c r="N280" s="27">
        <f t="shared" si="84"/>
        <v>418.27</v>
      </c>
      <c r="O280" s="27">
        <f t="shared" si="85"/>
        <v>0</v>
      </c>
      <c r="P280" s="27">
        <f t="shared" si="86"/>
        <v>89.5</v>
      </c>
      <c r="Q280" s="27">
        <f t="shared" si="87"/>
        <v>1108.169</v>
      </c>
      <c r="R280" s="24">
        <f t="shared" si="88"/>
        <v>0</v>
      </c>
      <c r="S280" s="24">
        <f t="shared" si="89"/>
        <v>259.63</v>
      </c>
      <c r="T280" s="24">
        <f t="shared" si="90"/>
        <v>9.74</v>
      </c>
      <c r="U280" s="27">
        <f t="shared" si="91"/>
        <v>104.57</v>
      </c>
      <c r="V280" s="27">
        <f t="shared" si="92"/>
        <v>0</v>
      </c>
      <c r="W280" s="27">
        <f t="shared" si="93"/>
        <v>89.5</v>
      </c>
      <c r="X280" s="24">
        <f t="shared" si="94"/>
        <v>463.44</v>
      </c>
      <c r="Y280" s="24">
        <f t="shared" si="95"/>
        <v>1571.609</v>
      </c>
      <c r="Z280" s="39"/>
      <c r="AA280" s="178" t="s">
        <v>28</v>
      </c>
      <c r="AD280" s="127"/>
    </row>
    <row r="281" ht="19" customHeight="1" spans="1:30">
      <c r="A281" s="160">
        <f t="shared" si="80"/>
        <v>278</v>
      </c>
      <c r="B281" s="63" t="s">
        <v>711</v>
      </c>
      <c r="C281" s="161" t="s">
        <v>722</v>
      </c>
      <c r="D281" s="63" t="s">
        <v>723</v>
      </c>
      <c r="E281" s="63">
        <v>3245.4</v>
      </c>
      <c r="F281" s="63">
        <f>VLOOKUP(C281,'[1]9月'!$B:$Q,16,0)</f>
        <v>3245.4</v>
      </c>
      <c r="G281" s="63">
        <v>3245.4</v>
      </c>
      <c r="H281" s="60">
        <v>5228.42</v>
      </c>
      <c r="I281" s="60"/>
      <c r="J281" s="60">
        <v>1790</v>
      </c>
      <c r="K281" s="61">
        <f t="shared" si="81"/>
        <v>58.4172</v>
      </c>
      <c r="L281" s="62">
        <f t="shared" si="82"/>
        <v>519.264</v>
      </c>
      <c r="M281" s="63">
        <f t="shared" si="83"/>
        <v>22.7178</v>
      </c>
      <c r="N281" s="60">
        <f t="shared" si="84"/>
        <v>418.27</v>
      </c>
      <c r="O281" s="60">
        <f t="shared" si="85"/>
        <v>0</v>
      </c>
      <c r="P281" s="60">
        <f t="shared" si="86"/>
        <v>89.5</v>
      </c>
      <c r="Q281" s="60">
        <f t="shared" si="87"/>
        <v>1108.169</v>
      </c>
      <c r="R281" s="63">
        <f t="shared" si="88"/>
        <v>0</v>
      </c>
      <c r="S281" s="63">
        <f t="shared" si="89"/>
        <v>259.63</v>
      </c>
      <c r="T281" s="63">
        <f t="shared" si="90"/>
        <v>9.74</v>
      </c>
      <c r="U281" s="60">
        <f t="shared" si="91"/>
        <v>104.57</v>
      </c>
      <c r="V281" s="60">
        <f t="shared" si="92"/>
        <v>0</v>
      </c>
      <c r="W281" s="60">
        <f t="shared" si="93"/>
        <v>89.5</v>
      </c>
      <c r="X281" s="63">
        <f t="shared" si="94"/>
        <v>463.44</v>
      </c>
      <c r="Y281" s="63">
        <f t="shared" si="95"/>
        <v>1571.609</v>
      </c>
      <c r="Z281" s="63"/>
      <c r="AA281" s="185" t="s">
        <v>28</v>
      </c>
      <c r="AD281" s="127"/>
    </row>
    <row r="282" ht="20" customHeight="1" spans="1:30">
      <c r="A282" s="23">
        <f t="shared" si="80"/>
        <v>279</v>
      </c>
      <c r="B282" s="39" t="s">
        <v>711</v>
      </c>
      <c r="C282" s="31" t="s">
        <v>724</v>
      </c>
      <c r="D282" s="24" t="s">
        <v>725</v>
      </c>
      <c r="E282" s="24">
        <v>3245.4</v>
      </c>
      <c r="F282" s="24">
        <f>VLOOKUP(C282,'[1]9月'!$B:$Q,16,0)</f>
        <v>3245.4</v>
      </c>
      <c r="G282" s="24">
        <v>3245.4</v>
      </c>
      <c r="H282" s="27">
        <v>5228.42</v>
      </c>
      <c r="I282" s="27"/>
      <c r="J282" s="27">
        <v>1790</v>
      </c>
      <c r="K282" s="34">
        <f t="shared" si="81"/>
        <v>58.4172</v>
      </c>
      <c r="L282" s="35">
        <f t="shared" si="82"/>
        <v>519.264</v>
      </c>
      <c r="M282" s="24">
        <f t="shared" si="83"/>
        <v>22.7178</v>
      </c>
      <c r="N282" s="27">
        <f t="shared" si="84"/>
        <v>418.27</v>
      </c>
      <c r="O282" s="27">
        <f t="shared" si="85"/>
        <v>0</v>
      </c>
      <c r="P282" s="27">
        <f t="shared" si="86"/>
        <v>89.5</v>
      </c>
      <c r="Q282" s="27">
        <f t="shared" si="87"/>
        <v>1108.169</v>
      </c>
      <c r="R282" s="24">
        <f t="shared" si="88"/>
        <v>0</v>
      </c>
      <c r="S282" s="24">
        <f t="shared" si="89"/>
        <v>259.63</v>
      </c>
      <c r="T282" s="24">
        <f t="shared" si="90"/>
        <v>9.74</v>
      </c>
      <c r="U282" s="27">
        <f t="shared" si="91"/>
        <v>104.57</v>
      </c>
      <c r="V282" s="27">
        <f t="shared" si="92"/>
        <v>0</v>
      </c>
      <c r="W282" s="27">
        <f t="shared" si="93"/>
        <v>89.5</v>
      </c>
      <c r="X282" s="24">
        <f t="shared" si="94"/>
        <v>463.44</v>
      </c>
      <c r="Y282" s="24">
        <f t="shared" si="95"/>
        <v>1571.609</v>
      </c>
      <c r="Z282" s="39"/>
      <c r="AA282" s="178" t="s">
        <v>28</v>
      </c>
      <c r="AD282" s="127"/>
    </row>
    <row r="283" ht="20" customHeight="1" spans="1:30">
      <c r="A283" s="23">
        <f t="shared" si="80"/>
        <v>280</v>
      </c>
      <c r="B283" s="39" t="s">
        <v>711</v>
      </c>
      <c r="C283" s="31" t="s">
        <v>726</v>
      </c>
      <c r="D283" s="24" t="s">
        <v>727</v>
      </c>
      <c r="E283" s="24">
        <v>3245.4</v>
      </c>
      <c r="F283" s="24">
        <f>VLOOKUP(C283,'[1]9月'!$B:$Q,16,0)</f>
        <v>3245.4</v>
      </c>
      <c r="G283" s="24">
        <v>3245.4</v>
      </c>
      <c r="H283" s="27">
        <v>5228.42</v>
      </c>
      <c r="I283" s="27"/>
      <c r="J283" s="27">
        <v>1790</v>
      </c>
      <c r="K283" s="34">
        <f t="shared" si="81"/>
        <v>58.4172</v>
      </c>
      <c r="L283" s="35">
        <f t="shared" si="82"/>
        <v>519.264</v>
      </c>
      <c r="M283" s="24">
        <f t="shared" si="83"/>
        <v>22.7178</v>
      </c>
      <c r="N283" s="27">
        <f t="shared" si="84"/>
        <v>418.27</v>
      </c>
      <c r="O283" s="27">
        <f t="shared" si="85"/>
        <v>0</v>
      </c>
      <c r="P283" s="27">
        <f t="shared" si="86"/>
        <v>89.5</v>
      </c>
      <c r="Q283" s="27">
        <f t="shared" si="87"/>
        <v>1108.169</v>
      </c>
      <c r="R283" s="24">
        <f t="shared" si="88"/>
        <v>0</v>
      </c>
      <c r="S283" s="24">
        <f t="shared" si="89"/>
        <v>259.63</v>
      </c>
      <c r="T283" s="24">
        <f t="shared" si="90"/>
        <v>9.74</v>
      </c>
      <c r="U283" s="27">
        <f t="shared" si="91"/>
        <v>104.57</v>
      </c>
      <c r="V283" s="27">
        <f t="shared" si="92"/>
        <v>0</v>
      </c>
      <c r="W283" s="27">
        <f t="shared" si="93"/>
        <v>89.5</v>
      </c>
      <c r="X283" s="24">
        <f t="shared" si="94"/>
        <v>463.44</v>
      </c>
      <c r="Y283" s="24">
        <f t="shared" si="95"/>
        <v>1571.609</v>
      </c>
      <c r="Z283" s="39"/>
      <c r="AA283" s="178" t="s">
        <v>28</v>
      </c>
      <c r="AD283" s="127"/>
    </row>
    <row r="284" ht="20" customHeight="1" spans="1:30">
      <c r="A284" s="23">
        <f t="shared" si="80"/>
        <v>281</v>
      </c>
      <c r="B284" s="39" t="s">
        <v>711</v>
      </c>
      <c r="C284" s="31" t="s">
        <v>728</v>
      </c>
      <c r="D284" s="24" t="s">
        <v>729</v>
      </c>
      <c r="E284" s="24">
        <v>3245.4</v>
      </c>
      <c r="F284" s="24">
        <f>VLOOKUP(C284,'[1]9月'!$B:$Q,16,0)</f>
        <v>3245.4</v>
      </c>
      <c r="G284" s="24">
        <v>3245.4</v>
      </c>
      <c r="H284" s="27">
        <v>5228.42</v>
      </c>
      <c r="I284" s="27"/>
      <c r="J284" s="27">
        <v>1790</v>
      </c>
      <c r="K284" s="34">
        <f t="shared" si="81"/>
        <v>58.4172</v>
      </c>
      <c r="L284" s="35">
        <f t="shared" si="82"/>
        <v>519.264</v>
      </c>
      <c r="M284" s="24">
        <f t="shared" si="83"/>
        <v>22.7178</v>
      </c>
      <c r="N284" s="27">
        <f t="shared" si="84"/>
        <v>418.27</v>
      </c>
      <c r="O284" s="27">
        <f t="shared" si="85"/>
        <v>0</v>
      </c>
      <c r="P284" s="27">
        <f t="shared" si="86"/>
        <v>89.5</v>
      </c>
      <c r="Q284" s="27">
        <f t="shared" si="87"/>
        <v>1108.169</v>
      </c>
      <c r="R284" s="24">
        <f t="shared" si="88"/>
        <v>0</v>
      </c>
      <c r="S284" s="24">
        <f t="shared" si="89"/>
        <v>259.63</v>
      </c>
      <c r="T284" s="24">
        <f t="shared" si="90"/>
        <v>9.74</v>
      </c>
      <c r="U284" s="27">
        <f t="shared" si="91"/>
        <v>104.57</v>
      </c>
      <c r="V284" s="27">
        <f t="shared" si="92"/>
        <v>0</v>
      </c>
      <c r="W284" s="27">
        <f t="shared" si="93"/>
        <v>89.5</v>
      </c>
      <c r="X284" s="24">
        <f t="shared" si="94"/>
        <v>463.44</v>
      </c>
      <c r="Y284" s="24">
        <f t="shared" si="95"/>
        <v>1571.609</v>
      </c>
      <c r="Z284" s="39"/>
      <c r="AA284" s="178" t="s">
        <v>28</v>
      </c>
      <c r="AD284" s="127"/>
    </row>
    <row r="285" ht="20" customHeight="1" spans="1:30">
      <c r="A285" s="23">
        <f t="shared" si="80"/>
        <v>282</v>
      </c>
      <c r="B285" s="39" t="s">
        <v>143</v>
      </c>
      <c r="C285" s="31" t="s">
        <v>730</v>
      </c>
      <c r="D285" s="24" t="s">
        <v>731</v>
      </c>
      <c r="E285" s="24">
        <v>3245.4</v>
      </c>
      <c r="F285" s="24">
        <f>VLOOKUP(C285,'[1]9月'!$B:$Q,16,0)</f>
        <v>3245.4</v>
      </c>
      <c r="G285" s="24">
        <v>3245.4</v>
      </c>
      <c r="H285" s="27">
        <v>5228.42</v>
      </c>
      <c r="I285" s="27"/>
      <c r="J285" s="27">
        <v>3180</v>
      </c>
      <c r="K285" s="34">
        <f t="shared" si="81"/>
        <v>58.4172</v>
      </c>
      <c r="L285" s="35">
        <f t="shared" si="82"/>
        <v>519.264</v>
      </c>
      <c r="M285" s="24">
        <f t="shared" si="83"/>
        <v>22.7178</v>
      </c>
      <c r="N285" s="27">
        <f t="shared" si="84"/>
        <v>418.27</v>
      </c>
      <c r="O285" s="27">
        <f t="shared" si="85"/>
        <v>0</v>
      </c>
      <c r="P285" s="27">
        <f t="shared" si="86"/>
        <v>159</v>
      </c>
      <c r="Q285" s="27">
        <f t="shared" si="87"/>
        <v>1177.669</v>
      </c>
      <c r="R285" s="24">
        <f t="shared" si="88"/>
        <v>0</v>
      </c>
      <c r="S285" s="24">
        <f t="shared" si="89"/>
        <v>259.63</v>
      </c>
      <c r="T285" s="24">
        <f t="shared" si="90"/>
        <v>9.74</v>
      </c>
      <c r="U285" s="27">
        <f t="shared" si="91"/>
        <v>104.57</v>
      </c>
      <c r="V285" s="27">
        <f t="shared" si="92"/>
        <v>0</v>
      </c>
      <c r="W285" s="27">
        <f t="shared" si="93"/>
        <v>159</v>
      </c>
      <c r="X285" s="24">
        <f t="shared" si="94"/>
        <v>532.94</v>
      </c>
      <c r="Y285" s="24">
        <f t="shared" si="95"/>
        <v>1710.609</v>
      </c>
      <c r="Z285" s="39"/>
      <c r="AA285" s="178" t="s">
        <v>29</v>
      </c>
      <c r="AD285" s="127"/>
    </row>
    <row r="286" ht="20" customHeight="1" spans="1:30">
      <c r="A286" s="23">
        <f t="shared" si="80"/>
        <v>283</v>
      </c>
      <c r="B286" s="39" t="s">
        <v>711</v>
      </c>
      <c r="C286" s="31" t="s">
        <v>732</v>
      </c>
      <c r="D286" s="24" t="s">
        <v>733</v>
      </c>
      <c r="E286" s="24">
        <v>3245.4</v>
      </c>
      <c r="F286" s="24">
        <f>VLOOKUP(C286,'[1]9月'!$B:$Q,16,0)</f>
        <v>3245.4</v>
      </c>
      <c r="G286" s="24">
        <v>3245.4</v>
      </c>
      <c r="H286" s="27">
        <v>5228.42</v>
      </c>
      <c r="I286" s="27"/>
      <c r="J286" s="27">
        <v>1790</v>
      </c>
      <c r="K286" s="34">
        <f t="shared" si="81"/>
        <v>58.4172</v>
      </c>
      <c r="L286" s="35">
        <f t="shared" si="82"/>
        <v>519.264</v>
      </c>
      <c r="M286" s="24">
        <f t="shared" si="83"/>
        <v>22.7178</v>
      </c>
      <c r="N286" s="27">
        <f t="shared" si="84"/>
        <v>418.27</v>
      </c>
      <c r="O286" s="27">
        <f t="shared" si="85"/>
        <v>0</v>
      </c>
      <c r="P286" s="27">
        <f t="shared" si="86"/>
        <v>89.5</v>
      </c>
      <c r="Q286" s="27">
        <f t="shared" si="87"/>
        <v>1108.169</v>
      </c>
      <c r="R286" s="24">
        <f t="shared" si="88"/>
        <v>0</v>
      </c>
      <c r="S286" s="24">
        <f t="shared" si="89"/>
        <v>259.63</v>
      </c>
      <c r="T286" s="24">
        <f t="shared" si="90"/>
        <v>9.74</v>
      </c>
      <c r="U286" s="27">
        <f t="shared" si="91"/>
        <v>104.57</v>
      </c>
      <c r="V286" s="27">
        <f t="shared" si="92"/>
        <v>0</v>
      </c>
      <c r="W286" s="27">
        <f t="shared" si="93"/>
        <v>89.5</v>
      </c>
      <c r="X286" s="24">
        <f t="shared" si="94"/>
        <v>463.44</v>
      </c>
      <c r="Y286" s="24">
        <f t="shared" si="95"/>
        <v>1571.609</v>
      </c>
      <c r="Z286" s="39"/>
      <c r="AA286" s="178" t="s">
        <v>28</v>
      </c>
      <c r="AD286" s="127"/>
    </row>
    <row r="287" ht="20" customHeight="1" spans="1:30">
      <c r="A287" s="23">
        <f t="shared" si="80"/>
        <v>284</v>
      </c>
      <c r="B287" s="39" t="s">
        <v>711</v>
      </c>
      <c r="C287" s="31" t="s">
        <v>734</v>
      </c>
      <c r="D287" s="24" t="s">
        <v>735</v>
      </c>
      <c r="E287" s="24">
        <v>3245.4</v>
      </c>
      <c r="F287" s="24">
        <f>VLOOKUP(C287,'[1]9月'!$B:$Q,16,0)</f>
        <v>3245.4</v>
      </c>
      <c r="G287" s="24">
        <v>3245.4</v>
      </c>
      <c r="H287" s="27">
        <v>5228.42</v>
      </c>
      <c r="I287" s="27"/>
      <c r="J287" s="27">
        <v>1790</v>
      </c>
      <c r="K287" s="34">
        <f t="shared" si="81"/>
        <v>58.4172</v>
      </c>
      <c r="L287" s="35">
        <f t="shared" si="82"/>
        <v>519.264</v>
      </c>
      <c r="M287" s="24">
        <f t="shared" si="83"/>
        <v>22.7178</v>
      </c>
      <c r="N287" s="27">
        <f t="shared" si="84"/>
        <v>418.27</v>
      </c>
      <c r="O287" s="27">
        <f t="shared" si="85"/>
        <v>0</v>
      </c>
      <c r="P287" s="27">
        <f t="shared" si="86"/>
        <v>89.5</v>
      </c>
      <c r="Q287" s="27">
        <f t="shared" si="87"/>
        <v>1108.169</v>
      </c>
      <c r="R287" s="24">
        <f t="shared" si="88"/>
        <v>0</v>
      </c>
      <c r="S287" s="24">
        <f t="shared" si="89"/>
        <v>259.63</v>
      </c>
      <c r="T287" s="24">
        <f t="shared" si="90"/>
        <v>9.74</v>
      </c>
      <c r="U287" s="27">
        <f t="shared" si="91"/>
        <v>104.57</v>
      </c>
      <c r="V287" s="27">
        <f t="shared" si="92"/>
        <v>0</v>
      </c>
      <c r="W287" s="27">
        <f t="shared" si="93"/>
        <v>89.5</v>
      </c>
      <c r="X287" s="24">
        <f t="shared" si="94"/>
        <v>463.44</v>
      </c>
      <c r="Y287" s="24">
        <f t="shared" si="95"/>
        <v>1571.609</v>
      </c>
      <c r="Z287" s="39"/>
      <c r="AA287" s="178" t="s">
        <v>28</v>
      </c>
      <c r="AD287" s="127"/>
    </row>
    <row r="288" ht="20" customHeight="1" spans="1:30">
      <c r="A288" s="23">
        <f t="shared" si="80"/>
        <v>285</v>
      </c>
      <c r="B288" s="39" t="s">
        <v>711</v>
      </c>
      <c r="C288" s="31" t="s">
        <v>736</v>
      </c>
      <c r="D288" s="24" t="s">
        <v>737</v>
      </c>
      <c r="E288" s="24">
        <v>3245.4</v>
      </c>
      <c r="F288" s="24">
        <f>VLOOKUP(C288,'[1]9月'!$B:$Q,16,0)</f>
        <v>3245.4</v>
      </c>
      <c r="G288" s="24">
        <v>3245.4</v>
      </c>
      <c r="H288" s="27">
        <v>5228.42</v>
      </c>
      <c r="I288" s="27"/>
      <c r="J288" s="27">
        <v>1790</v>
      </c>
      <c r="K288" s="34">
        <f t="shared" si="81"/>
        <v>58.4172</v>
      </c>
      <c r="L288" s="35">
        <f t="shared" si="82"/>
        <v>519.264</v>
      </c>
      <c r="M288" s="24">
        <f t="shared" si="83"/>
        <v>22.7178</v>
      </c>
      <c r="N288" s="27">
        <f t="shared" si="84"/>
        <v>418.27</v>
      </c>
      <c r="O288" s="27">
        <f t="shared" si="85"/>
        <v>0</v>
      </c>
      <c r="P288" s="27">
        <f t="shared" si="86"/>
        <v>89.5</v>
      </c>
      <c r="Q288" s="27">
        <f t="shared" si="87"/>
        <v>1108.169</v>
      </c>
      <c r="R288" s="24">
        <f t="shared" si="88"/>
        <v>0</v>
      </c>
      <c r="S288" s="24">
        <f t="shared" si="89"/>
        <v>259.63</v>
      </c>
      <c r="T288" s="24">
        <f t="shared" si="90"/>
        <v>9.74</v>
      </c>
      <c r="U288" s="27">
        <f t="shared" si="91"/>
        <v>104.57</v>
      </c>
      <c r="V288" s="27">
        <f t="shared" si="92"/>
        <v>0</v>
      </c>
      <c r="W288" s="27">
        <f t="shared" si="93"/>
        <v>89.5</v>
      </c>
      <c r="X288" s="24">
        <f t="shared" si="94"/>
        <v>463.44</v>
      </c>
      <c r="Y288" s="24">
        <f t="shared" si="95"/>
        <v>1571.609</v>
      </c>
      <c r="Z288" s="39"/>
      <c r="AA288" s="178" t="s">
        <v>28</v>
      </c>
      <c r="AD288" s="127"/>
    </row>
    <row r="289" ht="20" customHeight="1" spans="1:30">
      <c r="A289" s="23">
        <f t="shared" si="80"/>
        <v>286</v>
      </c>
      <c r="B289" s="39" t="s">
        <v>711</v>
      </c>
      <c r="C289" s="31" t="s">
        <v>738</v>
      </c>
      <c r="D289" s="24" t="s">
        <v>739</v>
      </c>
      <c r="E289" s="24">
        <v>3245.4</v>
      </c>
      <c r="F289" s="24">
        <f>VLOOKUP(C289,'[1]9月'!$B:$Q,16,0)</f>
        <v>3245.4</v>
      </c>
      <c r="G289" s="24">
        <v>3245.4</v>
      </c>
      <c r="H289" s="27">
        <v>5228.42</v>
      </c>
      <c r="I289" s="27"/>
      <c r="J289" s="27">
        <v>1790</v>
      </c>
      <c r="K289" s="34">
        <f t="shared" si="81"/>
        <v>58.4172</v>
      </c>
      <c r="L289" s="35">
        <f t="shared" si="82"/>
        <v>519.264</v>
      </c>
      <c r="M289" s="24">
        <f t="shared" si="83"/>
        <v>22.7178</v>
      </c>
      <c r="N289" s="27">
        <f t="shared" si="84"/>
        <v>418.27</v>
      </c>
      <c r="O289" s="27">
        <f t="shared" si="85"/>
        <v>0</v>
      </c>
      <c r="P289" s="27">
        <f t="shared" si="86"/>
        <v>89.5</v>
      </c>
      <c r="Q289" s="27">
        <f t="shared" si="87"/>
        <v>1108.169</v>
      </c>
      <c r="R289" s="24">
        <f t="shared" si="88"/>
        <v>0</v>
      </c>
      <c r="S289" s="24">
        <f t="shared" si="89"/>
        <v>259.63</v>
      </c>
      <c r="T289" s="24">
        <f t="shared" si="90"/>
        <v>9.74</v>
      </c>
      <c r="U289" s="27">
        <f t="shared" si="91"/>
        <v>104.57</v>
      </c>
      <c r="V289" s="27">
        <f t="shared" si="92"/>
        <v>0</v>
      </c>
      <c r="W289" s="27">
        <f t="shared" si="93"/>
        <v>89.5</v>
      </c>
      <c r="X289" s="24">
        <f t="shared" si="94"/>
        <v>463.44</v>
      </c>
      <c r="Y289" s="24">
        <f t="shared" si="95"/>
        <v>1571.609</v>
      </c>
      <c r="Z289" s="39"/>
      <c r="AA289" s="178" t="s">
        <v>28</v>
      </c>
      <c r="AD289" s="127"/>
    </row>
    <row r="290" ht="20" customHeight="1" spans="1:30">
      <c r="A290" s="23">
        <f t="shared" si="80"/>
        <v>287</v>
      </c>
      <c r="B290" s="39" t="s">
        <v>711</v>
      </c>
      <c r="C290" s="31" t="s">
        <v>740</v>
      </c>
      <c r="D290" s="24" t="s">
        <v>741</v>
      </c>
      <c r="E290" s="24">
        <v>3245.4</v>
      </c>
      <c r="F290" s="24">
        <f>VLOOKUP(C290,'[1]9月'!$B:$Q,16,0)</f>
        <v>3245.4</v>
      </c>
      <c r="G290" s="24">
        <v>3245.4</v>
      </c>
      <c r="H290" s="27">
        <v>5228.42</v>
      </c>
      <c r="I290" s="27"/>
      <c r="J290" s="27">
        <v>1790</v>
      </c>
      <c r="K290" s="34">
        <f t="shared" si="81"/>
        <v>58.4172</v>
      </c>
      <c r="L290" s="35">
        <f t="shared" si="82"/>
        <v>519.264</v>
      </c>
      <c r="M290" s="24">
        <f t="shared" si="83"/>
        <v>22.7178</v>
      </c>
      <c r="N290" s="27">
        <f t="shared" si="84"/>
        <v>418.27</v>
      </c>
      <c r="O290" s="27">
        <f t="shared" si="85"/>
        <v>0</v>
      </c>
      <c r="P290" s="27">
        <f t="shared" si="86"/>
        <v>89.5</v>
      </c>
      <c r="Q290" s="27">
        <f t="shared" si="87"/>
        <v>1108.169</v>
      </c>
      <c r="R290" s="24">
        <f t="shared" si="88"/>
        <v>0</v>
      </c>
      <c r="S290" s="24">
        <f t="shared" si="89"/>
        <v>259.63</v>
      </c>
      <c r="T290" s="24">
        <f t="shared" si="90"/>
        <v>9.74</v>
      </c>
      <c r="U290" s="27">
        <f t="shared" si="91"/>
        <v>104.57</v>
      </c>
      <c r="V290" s="27">
        <f t="shared" si="92"/>
        <v>0</v>
      </c>
      <c r="W290" s="27">
        <f t="shared" si="93"/>
        <v>89.5</v>
      </c>
      <c r="X290" s="24">
        <f t="shared" si="94"/>
        <v>463.44</v>
      </c>
      <c r="Y290" s="24">
        <f t="shared" si="95"/>
        <v>1571.609</v>
      </c>
      <c r="Z290" s="39"/>
      <c r="AA290" s="178" t="s">
        <v>28</v>
      </c>
      <c r="AD290" s="127"/>
    </row>
    <row r="291" ht="20" customHeight="1" spans="1:30">
      <c r="A291" s="23">
        <f t="shared" si="80"/>
        <v>288</v>
      </c>
      <c r="B291" s="39" t="s">
        <v>711</v>
      </c>
      <c r="C291" s="31" t="s">
        <v>743</v>
      </c>
      <c r="D291" s="24" t="s">
        <v>744</v>
      </c>
      <c r="E291" s="24">
        <v>3245.4</v>
      </c>
      <c r="F291" s="24">
        <f>VLOOKUP(C291,'[1]9月'!$B:$Q,16,0)</f>
        <v>3245.4</v>
      </c>
      <c r="G291" s="24">
        <v>3245.4</v>
      </c>
      <c r="H291" s="27">
        <v>5228.42</v>
      </c>
      <c r="I291" s="27"/>
      <c r="J291" s="27">
        <v>1790</v>
      </c>
      <c r="K291" s="34">
        <f t="shared" si="81"/>
        <v>58.4172</v>
      </c>
      <c r="L291" s="35">
        <f t="shared" si="82"/>
        <v>519.264</v>
      </c>
      <c r="M291" s="24">
        <f t="shared" si="83"/>
        <v>22.7178</v>
      </c>
      <c r="N291" s="27">
        <f t="shared" si="84"/>
        <v>418.27</v>
      </c>
      <c r="O291" s="27">
        <f t="shared" si="85"/>
        <v>0</v>
      </c>
      <c r="P291" s="27">
        <f t="shared" si="86"/>
        <v>89.5</v>
      </c>
      <c r="Q291" s="27">
        <f t="shared" si="87"/>
        <v>1108.169</v>
      </c>
      <c r="R291" s="24">
        <f t="shared" si="88"/>
        <v>0</v>
      </c>
      <c r="S291" s="24">
        <f t="shared" si="89"/>
        <v>259.63</v>
      </c>
      <c r="T291" s="24">
        <f t="shared" si="90"/>
        <v>9.74</v>
      </c>
      <c r="U291" s="27">
        <f t="shared" si="91"/>
        <v>104.57</v>
      </c>
      <c r="V291" s="27">
        <f t="shared" si="92"/>
        <v>0</v>
      </c>
      <c r="W291" s="27">
        <f t="shared" si="93"/>
        <v>89.5</v>
      </c>
      <c r="X291" s="24">
        <f t="shared" si="94"/>
        <v>463.44</v>
      </c>
      <c r="Y291" s="24">
        <f t="shared" si="95"/>
        <v>1571.609</v>
      </c>
      <c r="Z291" s="39"/>
      <c r="AA291" s="178" t="s">
        <v>28</v>
      </c>
      <c r="AD291" s="127"/>
    </row>
    <row r="292" ht="20" customHeight="1" spans="1:30">
      <c r="A292" s="23">
        <f t="shared" si="80"/>
        <v>289</v>
      </c>
      <c r="B292" s="39" t="s">
        <v>886</v>
      </c>
      <c r="C292" s="31" t="s">
        <v>746</v>
      </c>
      <c r="D292" s="24" t="s">
        <v>747</v>
      </c>
      <c r="E292" s="24">
        <v>3245.4</v>
      </c>
      <c r="F292" s="24">
        <f>VLOOKUP(C292,'[1]9月'!$B:$Q,16,0)</f>
        <v>3245.4</v>
      </c>
      <c r="G292" s="24">
        <v>3245.4</v>
      </c>
      <c r="H292" s="27">
        <v>5228.42</v>
      </c>
      <c r="I292" s="27"/>
      <c r="J292" s="27">
        <v>0</v>
      </c>
      <c r="K292" s="34">
        <f t="shared" si="81"/>
        <v>58.4172</v>
      </c>
      <c r="L292" s="35">
        <f t="shared" si="82"/>
        <v>519.264</v>
      </c>
      <c r="M292" s="24">
        <f t="shared" si="83"/>
        <v>22.7178</v>
      </c>
      <c r="N292" s="27">
        <f t="shared" si="84"/>
        <v>418.27</v>
      </c>
      <c r="O292" s="27">
        <f t="shared" si="85"/>
        <v>0</v>
      </c>
      <c r="P292" s="27">
        <f t="shared" si="86"/>
        <v>0</v>
      </c>
      <c r="Q292" s="27">
        <f t="shared" si="87"/>
        <v>1018.669</v>
      </c>
      <c r="R292" s="24">
        <f t="shared" si="88"/>
        <v>0</v>
      </c>
      <c r="S292" s="24">
        <f t="shared" si="89"/>
        <v>259.63</v>
      </c>
      <c r="T292" s="24">
        <f t="shared" si="90"/>
        <v>9.74</v>
      </c>
      <c r="U292" s="27">
        <f t="shared" si="91"/>
        <v>104.57</v>
      </c>
      <c r="V292" s="27">
        <f t="shared" si="92"/>
        <v>0</v>
      </c>
      <c r="W292" s="27">
        <f t="shared" si="93"/>
        <v>0</v>
      </c>
      <c r="X292" s="24">
        <f t="shared" si="94"/>
        <v>373.94</v>
      </c>
      <c r="Y292" s="24">
        <f t="shared" si="95"/>
        <v>1392.609</v>
      </c>
      <c r="Z292" s="39"/>
      <c r="AA292" s="178" t="s">
        <v>28</v>
      </c>
      <c r="AD292" s="127"/>
    </row>
    <row r="293" ht="20" customHeight="1" spans="1:30">
      <c r="A293" s="23">
        <f t="shared" si="80"/>
        <v>290</v>
      </c>
      <c r="B293" s="39" t="s">
        <v>886</v>
      </c>
      <c r="C293" s="31" t="s">
        <v>749</v>
      </c>
      <c r="D293" s="24" t="s">
        <v>750</v>
      </c>
      <c r="E293" s="24">
        <v>3245.4</v>
      </c>
      <c r="F293" s="24">
        <f>VLOOKUP(C293,'[1]9月'!$B:$Q,16,0)</f>
        <v>3245.4</v>
      </c>
      <c r="G293" s="24">
        <v>3245.4</v>
      </c>
      <c r="H293" s="27">
        <v>5228.42</v>
      </c>
      <c r="I293" s="27"/>
      <c r="J293" s="27">
        <v>0</v>
      </c>
      <c r="K293" s="34">
        <f t="shared" si="81"/>
        <v>58.4172</v>
      </c>
      <c r="L293" s="35">
        <f t="shared" si="82"/>
        <v>519.264</v>
      </c>
      <c r="M293" s="24">
        <f t="shared" si="83"/>
        <v>22.7178</v>
      </c>
      <c r="N293" s="27">
        <f t="shared" si="84"/>
        <v>418.27</v>
      </c>
      <c r="O293" s="27">
        <f t="shared" si="85"/>
        <v>0</v>
      </c>
      <c r="P293" s="27">
        <f t="shared" si="86"/>
        <v>0</v>
      </c>
      <c r="Q293" s="27">
        <f t="shared" si="87"/>
        <v>1018.669</v>
      </c>
      <c r="R293" s="24">
        <f t="shared" si="88"/>
        <v>0</v>
      </c>
      <c r="S293" s="24">
        <f t="shared" si="89"/>
        <v>259.63</v>
      </c>
      <c r="T293" s="24">
        <f t="shared" si="90"/>
        <v>9.74</v>
      </c>
      <c r="U293" s="27">
        <f t="shared" si="91"/>
        <v>104.57</v>
      </c>
      <c r="V293" s="27">
        <f t="shared" si="92"/>
        <v>0</v>
      </c>
      <c r="W293" s="27">
        <f t="shared" si="93"/>
        <v>0</v>
      </c>
      <c r="X293" s="24">
        <f t="shared" si="94"/>
        <v>373.94</v>
      </c>
      <c r="Y293" s="24">
        <f t="shared" si="95"/>
        <v>1392.609</v>
      </c>
      <c r="Z293" s="39"/>
      <c r="AA293" s="178" t="s">
        <v>28</v>
      </c>
      <c r="AD293" s="127"/>
    </row>
    <row r="294" ht="20" customHeight="1" spans="1:30">
      <c r="A294" s="23">
        <f t="shared" si="80"/>
        <v>291</v>
      </c>
      <c r="B294" s="39" t="s">
        <v>711</v>
      </c>
      <c r="C294" s="31" t="s">
        <v>752</v>
      </c>
      <c r="D294" s="24" t="s">
        <v>753</v>
      </c>
      <c r="E294" s="24">
        <v>3245.4</v>
      </c>
      <c r="F294" s="24">
        <f>VLOOKUP(C294,'[1]9月'!$B:$Q,16,0)</f>
        <v>3245.4</v>
      </c>
      <c r="G294" s="24">
        <v>3245.4</v>
      </c>
      <c r="H294" s="27">
        <v>5228.42</v>
      </c>
      <c r="I294" s="27"/>
      <c r="J294" s="27">
        <v>1790</v>
      </c>
      <c r="K294" s="34">
        <f t="shared" si="81"/>
        <v>58.4172</v>
      </c>
      <c r="L294" s="35">
        <f t="shared" si="82"/>
        <v>519.264</v>
      </c>
      <c r="M294" s="24">
        <f t="shared" si="83"/>
        <v>22.7178</v>
      </c>
      <c r="N294" s="27">
        <f t="shared" si="84"/>
        <v>418.27</v>
      </c>
      <c r="O294" s="27">
        <f t="shared" si="85"/>
        <v>0</v>
      </c>
      <c r="P294" s="27">
        <f t="shared" si="86"/>
        <v>89.5</v>
      </c>
      <c r="Q294" s="27">
        <f t="shared" si="87"/>
        <v>1108.169</v>
      </c>
      <c r="R294" s="24">
        <f t="shared" si="88"/>
        <v>0</v>
      </c>
      <c r="S294" s="24">
        <f t="shared" si="89"/>
        <v>259.63</v>
      </c>
      <c r="T294" s="24">
        <f t="shared" si="90"/>
        <v>9.74</v>
      </c>
      <c r="U294" s="27">
        <f t="shared" si="91"/>
        <v>104.57</v>
      </c>
      <c r="V294" s="27">
        <f t="shared" si="92"/>
        <v>0</v>
      </c>
      <c r="W294" s="27">
        <f t="shared" si="93"/>
        <v>89.5</v>
      </c>
      <c r="X294" s="24">
        <f t="shared" si="94"/>
        <v>463.44</v>
      </c>
      <c r="Y294" s="24">
        <f t="shared" si="95"/>
        <v>1571.609</v>
      </c>
      <c r="Z294" s="39"/>
      <c r="AA294" s="178" t="s">
        <v>28</v>
      </c>
      <c r="AD294" s="127"/>
    </row>
    <row r="295" ht="20" customHeight="1" spans="1:30">
      <c r="A295" s="23">
        <f t="shared" si="80"/>
        <v>292</v>
      </c>
      <c r="B295" s="39" t="s">
        <v>711</v>
      </c>
      <c r="C295" s="31" t="s">
        <v>755</v>
      </c>
      <c r="D295" s="24" t="s">
        <v>756</v>
      </c>
      <c r="E295" s="24">
        <v>3245.4</v>
      </c>
      <c r="F295" s="24">
        <f>VLOOKUP(C295,'[1]9月'!$B:$Q,16,0)</f>
        <v>3245.4</v>
      </c>
      <c r="G295" s="24">
        <v>3245.4</v>
      </c>
      <c r="H295" s="27">
        <v>5228.42</v>
      </c>
      <c r="I295" s="27"/>
      <c r="J295" s="27">
        <v>1790</v>
      </c>
      <c r="K295" s="34">
        <f t="shared" si="81"/>
        <v>58.4172</v>
      </c>
      <c r="L295" s="35">
        <f t="shared" si="82"/>
        <v>519.264</v>
      </c>
      <c r="M295" s="24">
        <f t="shared" si="83"/>
        <v>22.7178</v>
      </c>
      <c r="N295" s="27">
        <f t="shared" si="84"/>
        <v>418.27</v>
      </c>
      <c r="O295" s="27">
        <f t="shared" si="85"/>
        <v>0</v>
      </c>
      <c r="P295" s="27">
        <f t="shared" si="86"/>
        <v>89.5</v>
      </c>
      <c r="Q295" s="27">
        <f t="shared" si="87"/>
        <v>1108.169</v>
      </c>
      <c r="R295" s="24">
        <f t="shared" si="88"/>
        <v>0</v>
      </c>
      <c r="S295" s="24">
        <f t="shared" si="89"/>
        <v>259.63</v>
      </c>
      <c r="T295" s="24">
        <f t="shared" si="90"/>
        <v>9.74</v>
      </c>
      <c r="U295" s="27">
        <f t="shared" si="91"/>
        <v>104.57</v>
      </c>
      <c r="V295" s="27">
        <f t="shared" si="92"/>
        <v>0</v>
      </c>
      <c r="W295" s="27">
        <f t="shared" si="93"/>
        <v>89.5</v>
      </c>
      <c r="X295" s="24">
        <f t="shared" si="94"/>
        <v>463.44</v>
      </c>
      <c r="Y295" s="24">
        <f t="shared" si="95"/>
        <v>1571.609</v>
      </c>
      <c r="Z295" s="39"/>
      <c r="AA295" s="178" t="s">
        <v>28</v>
      </c>
      <c r="AD295" s="127"/>
    </row>
    <row r="296" ht="20" customHeight="1" spans="1:30">
      <c r="A296" s="23">
        <f t="shared" si="80"/>
        <v>293</v>
      </c>
      <c r="B296" s="39" t="s">
        <v>711</v>
      </c>
      <c r="C296" s="31" t="s">
        <v>758</v>
      </c>
      <c r="D296" s="24" t="s">
        <v>759</v>
      </c>
      <c r="E296" s="24">
        <v>3245.4</v>
      </c>
      <c r="F296" s="24">
        <f>VLOOKUP(C296,'[1]9月'!$B:$Q,16,0)</f>
        <v>3245.4</v>
      </c>
      <c r="G296" s="24">
        <v>3245.4</v>
      </c>
      <c r="H296" s="27">
        <v>5228.42</v>
      </c>
      <c r="I296" s="27"/>
      <c r="J296" s="27">
        <v>1790</v>
      </c>
      <c r="K296" s="34">
        <f t="shared" si="81"/>
        <v>58.4172</v>
      </c>
      <c r="L296" s="35">
        <f t="shared" si="82"/>
        <v>519.264</v>
      </c>
      <c r="M296" s="24">
        <f t="shared" si="83"/>
        <v>22.7178</v>
      </c>
      <c r="N296" s="27">
        <f t="shared" si="84"/>
        <v>418.27</v>
      </c>
      <c r="O296" s="27">
        <f t="shared" si="85"/>
        <v>0</v>
      </c>
      <c r="P296" s="27">
        <f t="shared" si="86"/>
        <v>89.5</v>
      </c>
      <c r="Q296" s="27">
        <f t="shared" si="87"/>
        <v>1108.169</v>
      </c>
      <c r="R296" s="24">
        <f t="shared" si="88"/>
        <v>0</v>
      </c>
      <c r="S296" s="24">
        <f t="shared" si="89"/>
        <v>259.63</v>
      </c>
      <c r="T296" s="24">
        <f t="shared" si="90"/>
        <v>9.74</v>
      </c>
      <c r="U296" s="27">
        <f t="shared" si="91"/>
        <v>104.57</v>
      </c>
      <c r="V296" s="27">
        <f t="shared" si="92"/>
        <v>0</v>
      </c>
      <c r="W296" s="27">
        <f t="shared" si="93"/>
        <v>89.5</v>
      </c>
      <c r="X296" s="24">
        <f t="shared" si="94"/>
        <v>463.44</v>
      </c>
      <c r="Y296" s="24">
        <f t="shared" si="95"/>
        <v>1571.609</v>
      </c>
      <c r="Z296" s="39"/>
      <c r="AA296" s="178" t="s">
        <v>28</v>
      </c>
      <c r="AD296" s="127"/>
    </row>
    <row r="297" ht="20" customHeight="1" spans="1:30">
      <c r="A297" s="23">
        <f t="shared" si="80"/>
        <v>294</v>
      </c>
      <c r="B297" s="39" t="s">
        <v>711</v>
      </c>
      <c r="C297" s="31" t="s">
        <v>761</v>
      </c>
      <c r="D297" s="24" t="s">
        <v>762</v>
      </c>
      <c r="E297" s="24">
        <v>3245.4</v>
      </c>
      <c r="F297" s="24">
        <f>VLOOKUP(C297,'[1]9月'!$B:$Q,16,0)</f>
        <v>3245.4</v>
      </c>
      <c r="G297" s="24">
        <v>3245.4</v>
      </c>
      <c r="H297" s="27">
        <v>5228.42</v>
      </c>
      <c r="I297" s="27"/>
      <c r="J297" s="27">
        <v>1790</v>
      </c>
      <c r="K297" s="34">
        <f t="shared" si="81"/>
        <v>58.4172</v>
      </c>
      <c r="L297" s="35">
        <f t="shared" si="82"/>
        <v>519.264</v>
      </c>
      <c r="M297" s="24">
        <f t="shared" si="83"/>
        <v>22.7178</v>
      </c>
      <c r="N297" s="27">
        <f t="shared" si="84"/>
        <v>418.27</v>
      </c>
      <c r="O297" s="27">
        <f t="shared" si="85"/>
        <v>0</v>
      </c>
      <c r="P297" s="27">
        <f t="shared" si="86"/>
        <v>89.5</v>
      </c>
      <c r="Q297" s="27">
        <f t="shared" si="87"/>
        <v>1108.169</v>
      </c>
      <c r="R297" s="24">
        <f t="shared" si="88"/>
        <v>0</v>
      </c>
      <c r="S297" s="24">
        <f t="shared" si="89"/>
        <v>259.63</v>
      </c>
      <c r="T297" s="24">
        <f t="shared" si="90"/>
        <v>9.74</v>
      </c>
      <c r="U297" s="27">
        <f t="shared" si="91"/>
        <v>104.57</v>
      </c>
      <c r="V297" s="27">
        <f t="shared" si="92"/>
        <v>0</v>
      </c>
      <c r="W297" s="27">
        <f t="shared" si="93"/>
        <v>89.5</v>
      </c>
      <c r="X297" s="24">
        <f t="shared" si="94"/>
        <v>463.44</v>
      </c>
      <c r="Y297" s="24">
        <f t="shared" si="95"/>
        <v>1571.609</v>
      </c>
      <c r="Z297" s="39"/>
      <c r="AA297" s="178" t="s">
        <v>28</v>
      </c>
      <c r="AD297" s="127"/>
    </row>
    <row r="298" ht="20" customHeight="1" spans="1:30">
      <c r="A298" s="23">
        <f t="shared" si="80"/>
        <v>295</v>
      </c>
      <c r="B298" s="39" t="s">
        <v>118</v>
      </c>
      <c r="C298" s="31" t="s">
        <v>764</v>
      </c>
      <c r="D298" s="24" t="s">
        <v>765</v>
      </c>
      <c r="E298" s="24">
        <v>3245.4</v>
      </c>
      <c r="F298" s="24">
        <f>VLOOKUP(C298,'[1]9月'!$B:$Q,16,0)</f>
        <v>3245.4</v>
      </c>
      <c r="G298" s="24">
        <v>3245.4</v>
      </c>
      <c r="H298" s="27">
        <v>5228.42</v>
      </c>
      <c r="I298" s="27"/>
      <c r="J298" s="27">
        <v>3180</v>
      </c>
      <c r="K298" s="34">
        <f t="shared" si="81"/>
        <v>58.4172</v>
      </c>
      <c r="L298" s="35">
        <f t="shared" si="82"/>
        <v>519.264</v>
      </c>
      <c r="M298" s="24">
        <f t="shared" si="83"/>
        <v>22.7178</v>
      </c>
      <c r="N298" s="27">
        <f t="shared" si="84"/>
        <v>418.27</v>
      </c>
      <c r="O298" s="27">
        <f t="shared" si="85"/>
        <v>0</v>
      </c>
      <c r="P298" s="27">
        <f t="shared" si="86"/>
        <v>159</v>
      </c>
      <c r="Q298" s="27">
        <f t="shared" si="87"/>
        <v>1177.669</v>
      </c>
      <c r="R298" s="24">
        <f t="shared" si="88"/>
        <v>0</v>
      </c>
      <c r="S298" s="24">
        <f t="shared" si="89"/>
        <v>259.63</v>
      </c>
      <c r="T298" s="24">
        <f t="shared" si="90"/>
        <v>9.74</v>
      </c>
      <c r="U298" s="27">
        <f t="shared" si="91"/>
        <v>104.57</v>
      </c>
      <c r="V298" s="27">
        <f t="shared" si="92"/>
        <v>0</v>
      </c>
      <c r="W298" s="27">
        <f t="shared" si="93"/>
        <v>159</v>
      </c>
      <c r="X298" s="24">
        <f t="shared" si="94"/>
        <v>532.94</v>
      </c>
      <c r="Y298" s="24">
        <f t="shared" si="95"/>
        <v>1710.609</v>
      </c>
      <c r="Z298" s="39"/>
      <c r="AA298" s="178" t="s">
        <v>14</v>
      </c>
      <c r="AD298" s="127"/>
    </row>
    <row r="299" ht="20" customHeight="1" spans="1:30">
      <c r="A299" s="23">
        <f t="shared" si="80"/>
        <v>296</v>
      </c>
      <c r="B299" s="39" t="s">
        <v>657</v>
      </c>
      <c r="C299" s="31" t="s">
        <v>767</v>
      </c>
      <c r="D299" s="24" t="s">
        <v>768</v>
      </c>
      <c r="E299" s="24">
        <v>3245.4</v>
      </c>
      <c r="F299" s="24">
        <f>VLOOKUP(C299,'[1]9月'!$B:$Q,16,0)</f>
        <v>3245.4</v>
      </c>
      <c r="G299" s="24">
        <v>3245.4</v>
      </c>
      <c r="H299" s="27">
        <v>5228.42</v>
      </c>
      <c r="I299" s="27"/>
      <c r="J299" s="27">
        <v>1790</v>
      </c>
      <c r="K299" s="34">
        <f t="shared" si="81"/>
        <v>58.4172</v>
      </c>
      <c r="L299" s="35">
        <f t="shared" si="82"/>
        <v>519.264</v>
      </c>
      <c r="M299" s="24">
        <f t="shared" si="83"/>
        <v>22.7178</v>
      </c>
      <c r="N299" s="27">
        <f t="shared" si="84"/>
        <v>418.27</v>
      </c>
      <c r="O299" s="27">
        <f t="shared" si="85"/>
        <v>0</v>
      </c>
      <c r="P299" s="27">
        <f t="shared" si="86"/>
        <v>89.5</v>
      </c>
      <c r="Q299" s="27">
        <f t="shared" si="87"/>
        <v>1108.169</v>
      </c>
      <c r="R299" s="24">
        <f t="shared" si="88"/>
        <v>0</v>
      </c>
      <c r="S299" s="24">
        <f t="shared" si="89"/>
        <v>259.63</v>
      </c>
      <c r="T299" s="24">
        <f t="shared" si="90"/>
        <v>9.74</v>
      </c>
      <c r="U299" s="27">
        <f t="shared" si="91"/>
        <v>104.57</v>
      </c>
      <c r="V299" s="27">
        <f t="shared" si="92"/>
        <v>0</v>
      </c>
      <c r="W299" s="27">
        <f t="shared" si="93"/>
        <v>89.5</v>
      </c>
      <c r="X299" s="24">
        <f t="shared" si="94"/>
        <v>463.44</v>
      </c>
      <c r="Y299" s="24">
        <f t="shared" si="95"/>
        <v>1571.609</v>
      </c>
      <c r="Z299" s="39"/>
      <c r="AA299" s="178" t="s">
        <v>27</v>
      </c>
      <c r="AD299" s="127"/>
    </row>
    <row r="300" ht="20" customHeight="1" spans="1:30">
      <c r="A300" s="23">
        <f t="shared" si="80"/>
        <v>297</v>
      </c>
      <c r="B300" s="39" t="s">
        <v>711</v>
      </c>
      <c r="C300" s="31" t="s">
        <v>770</v>
      </c>
      <c r="D300" s="24" t="s">
        <v>771</v>
      </c>
      <c r="E300" s="24">
        <v>3245.4</v>
      </c>
      <c r="F300" s="24">
        <f>VLOOKUP(C300,'[1]9月'!$B:$Q,16,0)</f>
        <v>3245.4</v>
      </c>
      <c r="G300" s="24">
        <v>3245.4</v>
      </c>
      <c r="H300" s="27">
        <v>5228.42</v>
      </c>
      <c r="I300" s="27"/>
      <c r="J300" s="27">
        <v>1790</v>
      </c>
      <c r="K300" s="34">
        <f t="shared" si="81"/>
        <v>58.4172</v>
      </c>
      <c r="L300" s="35">
        <f t="shared" si="82"/>
        <v>519.264</v>
      </c>
      <c r="M300" s="24">
        <f t="shared" si="83"/>
        <v>22.7178</v>
      </c>
      <c r="N300" s="27">
        <f t="shared" si="84"/>
        <v>418.27</v>
      </c>
      <c r="O300" s="27">
        <f t="shared" si="85"/>
        <v>0</v>
      </c>
      <c r="P300" s="27">
        <f t="shared" si="86"/>
        <v>89.5</v>
      </c>
      <c r="Q300" s="27">
        <f t="shared" si="87"/>
        <v>1108.169</v>
      </c>
      <c r="R300" s="24">
        <f t="shared" si="88"/>
        <v>0</v>
      </c>
      <c r="S300" s="24">
        <f t="shared" si="89"/>
        <v>259.63</v>
      </c>
      <c r="T300" s="24">
        <f t="shared" si="90"/>
        <v>9.74</v>
      </c>
      <c r="U300" s="27">
        <f t="shared" si="91"/>
        <v>104.57</v>
      </c>
      <c r="V300" s="27">
        <f t="shared" si="92"/>
        <v>0</v>
      </c>
      <c r="W300" s="27">
        <f t="shared" si="93"/>
        <v>89.5</v>
      </c>
      <c r="X300" s="24">
        <f t="shared" si="94"/>
        <v>463.44</v>
      </c>
      <c r="Y300" s="24">
        <f t="shared" si="95"/>
        <v>1571.609</v>
      </c>
      <c r="Z300" s="39"/>
      <c r="AA300" s="178" t="s">
        <v>28</v>
      </c>
      <c r="AD300" s="127"/>
    </row>
    <row r="301" ht="20" customHeight="1" spans="1:30">
      <c r="A301" s="23">
        <f t="shared" si="80"/>
        <v>298</v>
      </c>
      <c r="B301" s="39" t="s">
        <v>711</v>
      </c>
      <c r="C301" s="31" t="s">
        <v>773</v>
      </c>
      <c r="D301" s="24" t="s">
        <v>774</v>
      </c>
      <c r="E301" s="24">
        <v>3245.4</v>
      </c>
      <c r="F301" s="24">
        <f>VLOOKUP(C301,'[1]9月'!$B:$Q,16,0)</f>
        <v>3245.4</v>
      </c>
      <c r="G301" s="24">
        <v>3245.4</v>
      </c>
      <c r="H301" s="27">
        <v>5228.42</v>
      </c>
      <c r="I301" s="27"/>
      <c r="J301" s="27">
        <v>1790</v>
      </c>
      <c r="K301" s="34">
        <f t="shared" si="81"/>
        <v>58.4172</v>
      </c>
      <c r="L301" s="35">
        <f t="shared" si="82"/>
        <v>519.264</v>
      </c>
      <c r="M301" s="24">
        <f t="shared" si="83"/>
        <v>22.7178</v>
      </c>
      <c r="N301" s="27">
        <f t="shared" si="84"/>
        <v>418.27</v>
      </c>
      <c r="O301" s="27">
        <f t="shared" si="85"/>
        <v>0</v>
      </c>
      <c r="P301" s="27">
        <f t="shared" si="86"/>
        <v>89.5</v>
      </c>
      <c r="Q301" s="27">
        <f t="shared" si="87"/>
        <v>1108.169</v>
      </c>
      <c r="R301" s="24">
        <f t="shared" si="88"/>
        <v>0</v>
      </c>
      <c r="S301" s="24">
        <f t="shared" si="89"/>
        <v>259.63</v>
      </c>
      <c r="T301" s="24">
        <f t="shared" si="90"/>
        <v>9.74</v>
      </c>
      <c r="U301" s="27">
        <f t="shared" si="91"/>
        <v>104.57</v>
      </c>
      <c r="V301" s="27">
        <f t="shared" si="92"/>
        <v>0</v>
      </c>
      <c r="W301" s="27">
        <f t="shared" si="93"/>
        <v>89.5</v>
      </c>
      <c r="X301" s="24">
        <f t="shared" si="94"/>
        <v>463.44</v>
      </c>
      <c r="Y301" s="24">
        <f t="shared" si="95"/>
        <v>1571.609</v>
      </c>
      <c r="Z301" s="39"/>
      <c r="AA301" s="178" t="s">
        <v>28</v>
      </c>
      <c r="AD301" s="127"/>
    </row>
    <row r="302" ht="20" customHeight="1" spans="1:30">
      <c r="A302" s="23">
        <f t="shared" si="80"/>
        <v>299</v>
      </c>
      <c r="B302" s="39" t="s">
        <v>711</v>
      </c>
      <c r="C302" s="31" t="s">
        <v>776</v>
      </c>
      <c r="D302" s="24" t="s">
        <v>777</v>
      </c>
      <c r="E302" s="24">
        <v>3245.4</v>
      </c>
      <c r="F302" s="24">
        <f>VLOOKUP(C302,'[1]9月'!$B:$Q,16,0)</f>
        <v>3245.4</v>
      </c>
      <c r="G302" s="24">
        <v>3245.4</v>
      </c>
      <c r="H302" s="27">
        <v>5228.42</v>
      </c>
      <c r="I302" s="27"/>
      <c r="J302" s="27">
        <v>1790</v>
      </c>
      <c r="K302" s="34">
        <f t="shared" si="81"/>
        <v>58.4172</v>
      </c>
      <c r="L302" s="35">
        <f t="shared" si="82"/>
        <v>519.264</v>
      </c>
      <c r="M302" s="24">
        <f t="shared" si="83"/>
        <v>22.7178</v>
      </c>
      <c r="N302" s="27">
        <f t="shared" si="84"/>
        <v>418.27</v>
      </c>
      <c r="O302" s="27">
        <f t="shared" si="85"/>
        <v>0</v>
      </c>
      <c r="P302" s="27">
        <f t="shared" si="86"/>
        <v>89.5</v>
      </c>
      <c r="Q302" s="27">
        <f t="shared" si="87"/>
        <v>1108.169</v>
      </c>
      <c r="R302" s="24">
        <f t="shared" si="88"/>
        <v>0</v>
      </c>
      <c r="S302" s="24">
        <f t="shared" si="89"/>
        <v>259.63</v>
      </c>
      <c r="T302" s="24">
        <f t="shared" si="90"/>
        <v>9.74</v>
      </c>
      <c r="U302" s="27">
        <f t="shared" si="91"/>
        <v>104.57</v>
      </c>
      <c r="V302" s="27">
        <f t="shared" si="92"/>
        <v>0</v>
      </c>
      <c r="W302" s="27">
        <f t="shared" si="93"/>
        <v>89.5</v>
      </c>
      <c r="X302" s="24">
        <f t="shared" si="94"/>
        <v>463.44</v>
      </c>
      <c r="Y302" s="24">
        <f t="shared" si="95"/>
        <v>1571.609</v>
      </c>
      <c r="Z302" s="39"/>
      <c r="AA302" s="178" t="s">
        <v>28</v>
      </c>
      <c r="AD302" s="127"/>
    </row>
    <row r="303" ht="20" customHeight="1" spans="1:30">
      <c r="A303" s="23">
        <f t="shared" si="80"/>
        <v>300</v>
      </c>
      <c r="B303" s="39" t="s">
        <v>711</v>
      </c>
      <c r="C303" s="71" t="s">
        <v>779</v>
      </c>
      <c r="D303" s="24" t="s">
        <v>780</v>
      </c>
      <c r="E303" s="24">
        <v>3245.4</v>
      </c>
      <c r="F303" s="24">
        <f>VLOOKUP(C303,'[1]9月'!$B:$Q,16,0)</f>
        <v>3245.4</v>
      </c>
      <c r="G303" s="24">
        <v>3245.4</v>
      </c>
      <c r="H303" s="27">
        <v>5228.42</v>
      </c>
      <c r="I303" s="27"/>
      <c r="J303" s="27">
        <v>1790</v>
      </c>
      <c r="K303" s="34">
        <f t="shared" si="81"/>
        <v>58.4172</v>
      </c>
      <c r="L303" s="35">
        <f t="shared" si="82"/>
        <v>519.264</v>
      </c>
      <c r="M303" s="24">
        <f t="shared" si="83"/>
        <v>22.7178</v>
      </c>
      <c r="N303" s="27">
        <f t="shared" si="84"/>
        <v>418.27</v>
      </c>
      <c r="O303" s="27">
        <f t="shared" si="85"/>
        <v>0</v>
      </c>
      <c r="P303" s="27">
        <f t="shared" si="86"/>
        <v>89.5</v>
      </c>
      <c r="Q303" s="27">
        <f t="shared" si="87"/>
        <v>1108.169</v>
      </c>
      <c r="R303" s="24">
        <f t="shared" si="88"/>
        <v>0</v>
      </c>
      <c r="S303" s="24">
        <f t="shared" si="89"/>
        <v>259.63</v>
      </c>
      <c r="T303" s="24">
        <f t="shared" si="90"/>
        <v>9.74</v>
      </c>
      <c r="U303" s="27">
        <f t="shared" si="91"/>
        <v>104.57</v>
      </c>
      <c r="V303" s="27">
        <f t="shared" si="92"/>
        <v>0</v>
      </c>
      <c r="W303" s="27">
        <f t="shared" si="93"/>
        <v>89.5</v>
      </c>
      <c r="X303" s="24">
        <f t="shared" si="94"/>
        <v>463.44</v>
      </c>
      <c r="Y303" s="24">
        <f t="shared" si="95"/>
        <v>1571.609</v>
      </c>
      <c r="Z303" s="39"/>
      <c r="AA303" s="178" t="s">
        <v>28</v>
      </c>
      <c r="AD303" s="127"/>
    </row>
    <row r="304" ht="20" customHeight="1" spans="1:30">
      <c r="A304" s="23">
        <f t="shared" si="80"/>
        <v>301</v>
      </c>
      <c r="B304" s="39" t="s">
        <v>657</v>
      </c>
      <c r="C304" s="29" t="s">
        <v>781</v>
      </c>
      <c r="D304" s="28" t="s">
        <v>782</v>
      </c>
      <c r="E304" s="24">
        <v>3245.4</v>
      </c>
      <c r="F304" s="24">
        <f>VLOOKUP(C304,'[1]9月'!$B:$Q,16,0)</f>
        <v>3245.4</v>
      </c>
      <c r="G304" s="24">
        <v>3245.4</v>
      </c>
      <c r="H304" s="56">
        <v>5228.42</v>
      </c>
      <c r="I304" s="27"/>
      <c r="J304" s="27">
        <v>1790</v>
      </c>
      <c r="K304" s="34">
        <f t="shared" si="81"/>
        <v>58.4172</v>
      </c>
      <c r="L304" s="35">
        <f t="shared" si="82"/>
        <v>519.264</v>
      </c>
      <c r="M304" s="24">
        <f t="shared" si="83"/>
        <v>22.7178</v>
      </c>
      <c r="N304" s="27">
        <f t="shared" si="84"/>
        <v>418.27</v>
      </c>
      <c r="O304" s="27">
        <f t="shared" si="85"/>
        <v>0</v>
      </c>
      <c r="P304" s="27">
        <f t="shared" si="86"/>
        <v>89.5</v>
      </c>
      <c r="Q304" s="27">
        <f t="shared" si="87"/>
        <v>1108.169</v>
      </c>
      <c r="R304" s="24">
        <f t="shared" si="88"/>
        <v>0</v>
      </c>
      <c r="S304" s="24">
        <f t="shared" si="89"/>
        <v>259.63</v>
      </c>
      <c r="T304" s="24">
        <f t="shared" si="90"/>
        <v>9.74</v>
      </c>
      <c r="U304" s="27">
        <f t="shared" si="91"/>
        <v>104.57</v>
      </c>
      <c r="V304" s="27">
        <f t="shared" si="92"/>
        <v>0</v>
      </c>
      <c r="W304" s="27">
        <f t="shared" si="93"/>
        <v>89.5</v>
      </c>
      <c r="X304" s="24">
        <f t="shared" si="94"/>
        <v>463.44</v>
      </c>
      <c r="Y304" s="24">
        <f t="shared" si="95"/>
        <v>1571.609</v>
      </c>
      <c r="Z304" s="39"/>
      <c r="AA304" s="178" t="s">
        <v>27</v>
      </c>
      <c r="AD304" s="127"/>
    </row>
    <row r="305" ht="20" customHeight="1" spans="1:30">
      <c r="A305" s="23">
        <f t="shared" si="80"/>
        <v>302</v>
      </c>
      <c r="B305" s="39" t="s">
        <v>711</v>
      </c>
      <c r="C305" s="29" t="s">
        <v>783</v>
      </c>
      <c r="D305" s="28" t="s">
        <v>784</v>
      </c>
      <c r="E305" s="24">
        <v>3245.4</v>
      </c>
      <c r="F305" s="24">
        <f>VLOOKUP(C305,'[1]9月'!$B:$Q,16,0)</f>
        <v>3245.4</v>
      </c>
      <c r="G305" s="24">
        <v>3245.4</v>
      </c>
      <c r="H305" s="56">
        <v>5228.42</v>
      </c>
      <c r="I305" s="27"/>
      <c r="J305" s="27">
        <v>1790</v>
      </c>
      <c r="K305" s="34">
        <f t="shared" si="81"/>
        <v>58.4172</v>
      </c>
      <c r="L305" s="35">
        <f t="shared" si="82"/>
        <v>519.264</v>
      </c>
      <c r="M305" s="24">
        <f t="shared" si="83"/>
        <v>22.7178</v>
      </c>
      <c r="N305" s="27">
        <f t="shared" si="84"/>
        <v>418.27</v>
      </c>
      <c r="O305" s="27">
        <f t="shared" si="85"/>
        <v>0</v>
      </c>
      <c r="P305" s="27">
        <f t="shared" si="86"/>
        <v>89.5</v>
      </c>
      <c r="Q305" s="27">
        <f t="shared" si="87"/>
        <v>1108.169</v>
      </c>
      <c r="R305" s="24">
        <f t="shared" si="88"/>
        <v>0</v>
      </c>
      <c r="S305" s="24">
        <f t="shared" si="89"/>
        <v>259.63</v>
      </c>
      <c r="T305" s="24">
        <f t="shared" si="90"/>
        <v>9.74</v>
      </c>
      <c r="U305" s="27">
        <f t="shared" si="91"/>
        <v>104.57</v>
      </c>
      <c r="V305" s="27">
        <f t="shared" si="92"/>
        <v>0</v>
      </c>
      <c r="W305" s="27">
        <f t="shared" si="93"/>
        <v>89.5</v>
      </c>
      <c r="X305" s="24">
        <f t="shared" si="94"/>
        <v>463.44</v>
      </c>
      <c r="Y305" s="24">
        <f t="shared" si="95"/>
        <v>1571.609</v>
      </c>
      <c r="Z305" s="39"/>
      <c r="AA305" s="178" t="s">
        <v>28</v>
      </c>
      <c r="AD305" s="127"/>
    </row>
    <row r="306" ht="20" customHeight="1" spans="1:30">
      <c r="A306" s="23">
        <f t="shared" si="80"/>
        <v>303</v>
      </c>
      <c r="B306" s="39" t="s">
        <v>657</v>
      </c>
      <c r="C306" s="29" t="s">
        <v>785</v>
      </c>
      <c r="D306" s="28" t="s">
        <v>786</v>
      </c>
      <c r="E306" s="24">
        <v>3245.4</v>
      </c>
      <c r="F306" s="24">
        <f>VLOOKUP(C306,'[1]9月'!$B:$Q,16,0)</f>
        <v>3245.4</v>
      </c>
      <c r="G306" s="24">
        <v>3245.4</v>
      </c>
      <c r="H306" s="56">
        <v>5228.42</v>
      </c>
      <c r="I306" s="27"/>
      <c r="J306" s="27">
        <v>1790</v>
      </c>
      <c r="K306" s="34">
        <f t="shared" si="81"/>
        <v>58.4172</v>
      </c>
      <c r="L306" s="35">
        <f t="shared" si="82"/>
        <v>519.264</v>
      </c>
      <c r="M306" s="24">
        <f t="shared" si="83"/>
        <v>22.7178</v>
      </c>
      <c r="N306" s="27">
        <f t="shared" si="84"/>
        <v>418.27</v>
      </c>
      <c r="O306" s="27">
        <f t="shared" si="85"/>
        <v>0</v>
      </c>
      <c r="P306" s="27">
        <f t="shared" si="86"/>
        <v>89.5</v>
      </c>
      <c r="Q306" s="27">
        <f t="shared" si="87"/>
        <v>1108.169</v>
      </c>
      <c r="R306" s="24">
        <f t="shared" si="88"/>
        <v>0</v>
      </c>
      <c r="S306" s="24">
        <f t="shared" si="89"/>
        <v>259.63</v>
      </c>
      <c r="T306" s="24">
        <f t="shared" si="90"/>
        <v>9.74</v>
      </c>
      <c r="U306" s="27">
        <f t="shared" si="91"/>
        <v>104.57</v>
      </c>
      <c r="V306" s="27">
        <f t="shared" si="92"/>
        <v>0</v>
      </c>
      <c r="W306" s="27">
        <f t="shared" si="93"/>
        <v>89.5</v>
      </c>
      <c r="X306" s="24">
        <f t="shared" si="94"/>
        <v>463.44</v>
      </c>
      <c r="Y306" s="24">
        <f t="shared" si="95"/>
        <v>1571.609</v>
      </c>
      <c r="Z306" s="39"/>
      <c r="AA306" s="178" t="s">
        <v>27</v>
      </c>
      <c r="AD306" s="127"/>
    </row>
    <row r="307" ht="20" customHeight="1" spans="1:30">
      <c r="A307" s="23">
        <f t="shared" si="80"/>
        <v>304</v>
      </c>
      <c r="B307" s="39" t="s">
        <v>140</v>
      </c>
      <c r="C307" s="72" t="s">
        <v>787</v>
      </c>
      <c r="D307" s="26" t="s">
        <v>788</v>
      </c>
      <c r="E307" s="24">
        <v>3245.4</v>
      </c>
      <c r="F307" s="24">
        <f>VLOOKUP(C307,'[1]9月'!$B:$Q,16,0)</f>
        <v>3245.4</v>
      </c>
      <c r="G307" s="24">
        <v>3245.4</v>
      </c>
      <c r="H307" s="56">
        <v>5228.42</v>
      </c>
      <c r="I307" s="27"/>
      <c r="J307" s="27">
        <v>3180</v>
      </c>
      <c r="K307" s="34">
        <f t="shared" si="81"/>
        <v>58.4172</v>
      </c>
      <c r="L307" s="35">
        <f t="shared" si="82"/>
        <v>519.264</v>
      </c>
      <c r="M307" s="24">
        <f t="shared" si="83"/>
        <v>22.7178</v>
      </c>
      <c r="N307" s="27">
        <f t="shared" si="84"/>
        <v>418.27</v>
      </c>
      <c r="O307" s="27">
        <f t="shared" si="85"/>
        <v>0</v>
      </c>
      <c r="P307" s="27">
        <f t="shared" si="86"/>
        <v>159</v>
      </c>
      <c r="Q307" s="27">
        <f t="shared" si="87"/>
        <v>1177.669</v>
      </c>
      <c r="R307" s="24">
        <f t="shared" si="88"/>
        <v>0</v>
      </c>
      <c r="S307" s="24">
        <f t="shared" si="89"/>
        <v>259.63</v>
      </c>
      <c r="T307" s="24">
        <f t="shared" si="90"/>
        <v>9.74</v>
      </c>
      <c r="U307" s="27">
        <f t="shared" si="91"/>
        <v>104.57</v>
      </c>
      <c r="V307" s="27">
        <f t="shared" si="92"/>
        <v>0</v>
      </c>
      <c r="W307" s="27">
        <f t="shared" si="93"/>
        <v>159</v>
      </c>
      <c r="X307" s="24">
        <f t="shared" si="94"/>
        <v>532.94</v>
      </c>
      <c r="Y307" s="24">
        <f t="shared" si="95"/>
        <v>1710.609</v>
      </c>
      <c r="Z307" s="39"/>
      <c r="AA307" s="178" t="s">
        <v>17</v>
      </c>
      <c r="AD307" s="127"/>
    </row>
    <row r="308" ht="20" customHeight="1" spans="1:30">
      <c r="A308" s="23">
        <f t="shared" si="80"/>
        <v>305</v>
      </c>
      <c r="B308" s="39" t="s">
        <v>688</v>
      </c>
      <c r="C308" s="72" t="s">
        <v>791</v>
      </c>
      <c r="D308" s="26" t="s">
        <v>792</v>
      </c>
      <c r="E308" s="24">
        <v>3245.4</v>
      </c>
      <c r="F308" s="24">
        <v>3245.4</v>
      </c>
      <c r="G308" s="24">
        <v>3245.4</v>
      </c>
      <c r="H308" s="56">
        <v>5228.42</v>
      </c>
      <c r="I308" s="27"/>
      <c r="J308" s="27">
        <v>0</v>
      </c>
      <c r="K308" s="34">
        <f t="shared" si="81"/>
        <v>58.4172</v>
      </c>
      <c r="L308" s="35">
        <f t="shared" si="82"/>
        <v>519.264</v>
      </c>
      <c r="M308" s="24">
        <f t="shared" si="83"/>
        <v>22.7178</v>
      </c>
      <c r="N308" s="27">
        <f t="shared" si="84"/>
        <v>418.27</v>
      </c>
      <c r="O308" s="27">
        <f t="shared" si="85"/>
        <v>0</v>
      </c>
      <c r="P308" s="27">
        <f t="shared" si="86"/>
        <v>0</v>
      </c>
      <c r="Q308" s="27">
        <f t="shared" si="87"/>
        <v>1018.669</v>
      </c>
      <c r="R308" s="24">
        <f t="shared" si="88"/>
        <v>0</v>
      </c>
      <c r="S308" s="24">
        <f t="shared" si="89"/>
        <v>259.63</v>
      </c>
      <c r="T308" s="24">
        <f t="shared" si="90"/>
        <v>9.74</v>
      </c>
      <c r="U308" s="27">
        <f t="shared" si="91"/>
        <v>104.57</v>
      </c>
      <c r="V308" s="27">
        <f t="shared" si="92"/>
        <v>0</v>
      </c>
      <c r="W308" s="27">
        <f t="shared" si="93"/>
        <v>0</v>
      </c>
      <c r="X308" s="24">
        <f t="shared" si="94"/>
        <v>373.94</v>
      </c>
      <c r="Y308" s="24">
        <f t="shared" si="95"/>
        <v>1392.609</v>
      </c>
      <c r="Z308" s="39"/>
      <c r="AA308" s="178" t="s">
        <v>25</v>
      </c>
      <c r="AD308" s="127"/>
    </row>
    <row r="309" ht="20" customHeight="1" spans="1:30">
      <c r="A309" s="23">
        <f t="shared" si="80"/>
        <v>306</v>
      </c>
      <c r="B309" s="39" t="s">
        <v>657</v>
      </c>
      <c r="C309" s="72" t="s">
        <v>793</v>
      </c>
      <c r="D309" s="26" t="s">
        <v>794</v>
      </c>
      <c r="E309" s="24">
        <v>3245.4</v>
      </c>
      <c r="F309" s="24">
        <v>3245.4</v>
      </c>
      <c r="G309" s="24">
        <v>3245.4</v>
      </c>
      <c r="H309" s="56">
        <v>5228.42</v>
      </c>
      <c r="I309" s="27"/>
      <c r="J309" s="27">
        <v>1790</v>
      </c>
      <c r="K309" s="34">
        <f t="shared" si="81"/>
        <v>58.4172</v>
      </c>
      <c r="L309" s="35">
        <f t="shared" si="82"/>
        <v>519.264</v>
      </c>
      <c r="M309" s="24">
        <f t="shared" si="83"/>
        <v>22.7178</v>
      </c>
      <c r="N309" s="27">
        <f t="shared" si="84"/>
        <v>418.27</v>
      </c>
      <c r="O309" s="27">
        <f t="shared" si="85"/>
        <v>0</v>
      </c>
      <c r="P309" s="27">
        <f t="shared" si="86"/>
        <v>89.5</v>
      </c>
      <c r="Q309" s="27">
        <f t="shared" si="87"/>
        <v>1108.169</v>
      </c>
      <c r="R309" s="24">
        <f t="shared" si="88"/>
        <v>0</v>
      </c>
      <c r="S309" s="24">
        <f t="shared" si="89"/>
        <v>259.63</v>
      </c>
      <c r="T309" s="24">
        <f t="shared" si="90"/>
        <v>9.74</v>
      </c>
      <c r="U309" s="27">
        <f t="shared" si="91"/>
        <v>104.57</v>
      </c>
      <c r="V309" s="27">
        <f t="shared" si="92"/>
        <v>0</v>
      </c>
      <c r="W309" s="27">
        <f t="shared" si="93"/>
        <v>89.5</v>
      </c>
      <c r="X309" s="24">
        <f t="shared" si="94"/>
        <v>463.44</v>
      </c>
      <c r="Y309" s="24">
        <f t="shared" si="95"/>
        <v>1571.609</v>
      </c>
      <c r="Z309" s="39"/>
      <c r="AA309" s="178" t="s">
        <v>27</v>
      </c>
      <c r="AD309" s="127"/>
    </row>
    <row r="310" ht="20" customHeight="1" spans="1:30">
      <c r="A310" s="23">
        <f t="shared" si="80"/>
        <v>307</v>
      </c>
      <c r="B310" s="39" t="s">
        <v>140</v>
      </c>
      <c r="C310" s="72" t="s">
        <v>795</v>
      </c>
      <c r="D310" s="26" t="s">
        <v>796</v>
      </c>
      <c r="E310" s="24">
        <v>3820</v>
      </c>
      <c r="F310" s="24">
        <v>3820</v>
      </c>
      <c r="G310" s="24">
        <v>3820</v>
      </c>
      <c r="H310" s="56">
        <v>5228.42</v>
      </c>
      <c r="I310" s="27"/>
      <c r="J310" s="27">
        <v>4180</v>
      </c>
      <c r="K310" s="34">
        <f t="shared" si="81"/>
        <v>68.76</v>
      </c>
      <c r="L310" s="35">
        <f t="shared" si="82"/>
        <v>611.2</v>
      </c>
      <c r="M310" s="24">
        <f t="shared" si="83"/>
        <v>26.74</v>
      </c>
      <c r="N310" s="27">
        <f t="shared" si="84"/>
        <v>418.27</v>
      </c>
      <c r="O310" s="27">
        <f t="shared" si="85"/>
        <v>0</v>
      </c>
      <c r="P310" s="27">
        <f t="shared" si="86"/>
        <v>209</v>
      </c>
      <c r="Q310" s="27">
        <f t="shared" si="87"/>
        <v>1333.97</v>
      </c>
      <c r="R310" s="24">
        <f t="shared" si="88"/>
        <v>0</v>
      </c>
      <c r="S310" s="24">
        <f t="shared" si="89"/>
        <v>305.6</v>
      </c>
      <c r="T310" s="24">
        <f t="shared" si="90"/>
        <v>11.46</v>
      </c>
      <c r="U310" s="27">
        <f t="shared" si="91"/>
        <v>104.57</v>
      </c>
      <c r="V310" s="27">
        <f t="shared" si="92"/>
        <v>0</v>
      </c>
      <c r="W310" s="27">
        <f t="shared" si="93"/>
        <v>209</v>
      </c>
      <c r="X310" s="24">
        <f t="shared" si="94"/>
        <v>630.63</v>
      </c>
      <c r="Y310" s="24">
        <f t="shared" si="95"/>
        <v>1964.6</v>
      </c>
      <c r="Z310" s="39"/>
      <c r="AA310" s="178" t="s">
        <v>17</v>
      </c>
      <c r="AD310" s="127"/>
    </row>
    <row r="311" ht="20" customHeight="1" spans="1:30">
      <c r="A311" s="23">
        <f t="shared" si="80"/>
        <v>308</v>
      </c>
      <c r="B311" s="39" t="s">
        <v>657</v>
      </c>
      <c r="C311" s="73" t="s">
        <v>797</v>
      </c>
      <c r="D311" s="74" t="s">
        <v>798</v>
      </c>
      <c r="E311" s="24">
        <v>3245.4</v>
      </c>
      <c r="F311" s="24">
        <v>3245.4</v>
      </c>
      <c r="G311" s="24">
        <v>3245.4</v>
      </c>
      <c r="H311" s="56">
        <v>5228.42</v>
      </c>
      <c r="I311" s="27"/>
      <c r="J311" s="27">
        <v>1790</v>
      </c>
      <c r="K311" s="34">
        <f t="shared" si="81"/>
        <v>58.4172</v>
      </c>
      <c r="L311" s="35">
        <f t="shared" si="82"/>
        <v>519.264</v>
      </c>
      <c r="M311" s="24">
        <f t="shared" si="83"/>
        <v>22.7178</v>
      </c>
      <c r="N311" s="27">
        <f t="shared" si="84"/>
        <v>418.27</v>
      </c>
      <c r="O311" s="27">
        <f t="shared" si="85"/>
        <v>0</v>
      </c>
      <c r="P311" s="27">
        <f t="shared" si="86"/>
        <v>89.5</v>
      </c>
      <c r="Q311" s="27">
        <f t="shared" si="87"/>
        <v>1108.169</v>
      </c>
      <c r="R311" s="24">
        <f t="shared" si="88"/>
        <v>0</v>
      </c>
      <c r="S311" s="24">
        <f t="shared" si="89"/>
        <v>259.63</v>
      </c>
      <c r="T311" s="24">
        <f t="shared" si="90"/>
        <v>9.74</v>
      </c>
      <c r="U311" s="27">
        <f t="shared" si="91"/>
        <v>104.57</v>
      </c>
      <c r="V311" s="27">
        <f t="shared" si="92"/>
        <v>0</v>
      </c>
      <c r="W311" s="27">
        <f t="shared" si="93"/>
        <v>89.5</v>
      </c>
      <c r="X311" s="24">
        <f t="shared" si="94"/>
        <v>463.44</v>
      </c>
      <c r="Y311" s="24">
        <f t="shared" si="95"/>
        <v>1571.609</v>
      </c>
      <c r="Z311" s="39"/>
      <c r="AA311" s="178" t="s">
        <v>27</v>
      </c>
      <c r="AD311" s="127"/>
    </row>
    <row r="312" ht="20" customHeight="1" spans="1:30">
      <c r="A312" s="23">
        <f t="shared" si="80"/>
        <v>309</v>
      </c>
      <c r="B312" s="39" t="s">
        <v>76</v>
      </c>
      <c r="C312" s="73" t="s">
        <v>799</v>
      </c>
      <c r="D312" s="272" t="s">
        <v>800</v>
      </c>
      <c r="E312" s="24">
        <v>3245.4</v>
      </c>
      <c r="F312" s="24">
        <v>3245.4</v>
      </c>
      <c r="G312" s="24">
        <v>3245.4</v>
      </c>
      <c r="H312" s="56">
        <v>5228.42</v>
      </c>
      <c r="I312" s="27"/>
      <c r="J312" s="27">
        <v>3180</v>
      </c>
      <c r="K312" s="34">
        <f t="shared" si="81"/>
        <v>58.4172</v>
      </c>
      <c r="L312" s="35">
        <f t="shared" si="82"/>
        <v>519.264</v>
      </c>
      <c r="M312" s="24">
        <f t="shared" si="83"/>
        <v>22.7178</v>
      </c>
      <c r="N312" s="27">
        <f t="shared" si="84"/>
        <v>418.27</v>
      </c>
      <c r="O312" s="27">
        <f t="shared" si="85"/>
        <v>0</v>
      </c>
      <c r="P312" s="27">
        <f t="shared" si="86"/>
        <v>159</v>
      </c>
      <c r="Q312" s="27">
        <f t="shared" si="87"/>
        <v>1177.669</v>
      </c>
      <c r="R312" s="24">
        <f t="shared" si="88"/>
        <v>0</v>
      </c>
      <c r="S312" s="24">
        <f t="shared" si="89"/>
        <v>259.63</v>
      </c>
      <c r="T312" s="24">
        <f t="shared" si="90"/>
        <v>9.74</v>
      </c>
      <c r="U312" s="27">
        <f t="shared" si="91"/>
        <v>104.57</v>
      </c>
      <c r="V312" s="27">
        <f t="shared" si="92"/>
        <v>0</v>
      </c>
      <c r="W312" s="27">
        <f t="shared" si="93"/>
        <v>159</v>
      </c>
      <c r="X312" s="24">
        <f t="shared" si="94"/>
        <v>532.94</v>
      </c>
      <c r="Y312" s="24">
        <f t="shared" si="95"/>
        <v>1710.609</v>
      </c>
      <c r="Z312" s="39"/>
      <c r="AA312" s="178" t="s">
        <v>31</v>
      </c>
      <c r="AD312" s="127"/>
    </row>
    <row r="313" ht="20" customHeight="1" spans="1:30">
      <c r="A313" s="23">
        <f t="shared" si="80"/>
        <v>310</v>
      </c>
      <c r="B313" s="39" t="s">
        <v>711</v>
      </c>
      <c r="C313" s="29" t="s">
        <v>801</v>
      </c>
      <c r="D313" s="74" t="s">
        <v>802</v>
      </c>
      <c r="E313" s="24">
        <v>3245.4</v>
      </c>
      <c r="F313" s="24">
        <v>3245.4</v>
      </c>
      <c r="G313" s="24">
        <v>3245.4</v>
      </c>
      <c r="H313" s="56">
        <v>5228.42</v>
      </c>
      <c r="I313" s="27"/>
      <c r="J313" s="27">
        <v>1790</v>
      </c>
      <c r="K313" s="34">
        <f t="shared" si="81"/>
        <v>58.4172</v>
      </c>
      <c r="L313" s="35">
        <f t="shared" si="82"/>
        <v>519.264</v>
      </c>
      <c r="M313" s="24">
        <f t="shared" si="83"/>
        <v>22.7178</v>
      </c>
      <c r="N313" s="27">
        <f t="shared" si="84"/>
        <v>418.27</v>
      </c>
      <c r="O313" s="27">
        <f t="shared" si="85"/>
        <v>0</v>
      </c>
      <c r="P313" s="27">
        <f t="shared" si="86"/>
        <v>89.5</v>
      </c>
      <c r="Q313" s="27">
        <f t="shared" si="87"/>
        <v>1108.169</v>
      </c>
      <c r="R313" s="24">
        <f t="shared" si="88"/>
        <v>0</v>
      </c>
      <c r="S313" s="24">
        <f t="shared" si="89"/>
        <v>259.63</v>
      </c>
      <c r="T313" s="24">
        <f t="shared" si="90"/>
        <v>9.74</v>
      </c>
      <c r="U313" s="27">
        <f t="shared" si="91"/>
        <v>104.57</v>
      </c>
      <c r="V313" s="27">
        <f t="shared" si="92"/>
        <v>0</v>
      </c>
      <c r="W313" s="27">
        <f t="shared" si="93"/>
        <v>89.5</v>
      </c>
      <c r="X313" s="24">
        <f t="shared" si="94"/>
        <v>463.44</v>
      </c>
      <c r="Y313" s="24">
        <f t="shared" si="95"/>
        <v>1571.609</v>
      </c>
      <c r="Z313" s="39"/>
      <c r="AA313" s="178" t="s">
        <v>28</v>
      </c>
      <c r="AD313" s="127"/>
    </row>
    <row r="314" ht="20" customHeight="1" spans="1:30">
      <c r="A314" s="23">
        <f t="shared" si="80"/>
        <v>311</v>
      </c>
      <c r="B314" s="39" t="s">
        <v>657</v>
      </c>
      <c r="C314" s="29" t="s">
        <v>803</v>
      </c>
      <c r="D314" s="74" t="s">
        <v>804</v>
      </c>
      <c r="E314" s="24">
        <v>3245.4</v>
      </c>
      <c r="F314" s="24">
        <v>3245.4</v>
      </c>
      <c r="G314" s="24">
        <v>3245.4</v>
      </c>
      <c r="H314" s="56">
        <v>5228.42</v>
      </c>
      <c r="I314" s="27"/>
      <c r="J314" s="27">
        <v>1790</v>
      </c>
      <c r="K314" s="34">
        <f t="shared" si="81"/>
        <v>58.4172</v>
      </c>
      <c r="L314" s="35">
        <f t="shared" si="82"/>
        <v>519.264</v>
      </c>
      <c r="M314" s="24">
        <f t="shared" si="83"/>
        <v>22.7178</v>
      </c>
      <c r="N314" s="27">
        <f t="shared" si="84"/>
        <v>418.27</v>
      </c>
      <c r="O314" s="27">
        <f t="shared" si="85"/>
        <v>0</v>
      </c>
      <c r="P314" s="27">
        <f t="shared" si="86"/>
        <v>89.5</v>
      </c>
      <c r="Q314" s="27">
        <f t="shared" si="87"/>
        <v>1108.169</v>
      </c>
      <c r="R314" s="24">
        <f t="shared" si="88"/>
        <v>0</v>
      </c>
      <c r="S314" s="24">
        <f t="shared" si="89"/>
        <v>259.63</v>
      </c>
      <c r="T314" s="24">
        <f t="shared" si="90"/>
        <v>9.74</v>
      </c>
      <c r="U314" s="27">
        <f t="shared" si="91"/>
        <v>104.57</v>
      </c>
      <c r="V314" s="27">
        <f t="shared" si="92"/>
        <v>0</v>
      </c>
      <c r="W314" s="27">
        <f t="shared" si="93"/>
        <v>89.5</v>
      </c>
      <c r="X314" s="24">
        <f t="shared" si="94"/>
        <v>463.44</v>
      </c>
      <c r="Y314" s="24">
        <f t="shared" si="95"/>
        <v>1571.609</v>
      </c>
      <c r="Z314" s="39"/>
      <c r="AA314" s="178" t="s">
        <v>27</v>
      </c>
      <c r="AD314" s="127"/>
    </row>
    <row r="315" ht="20" customHeight="1" spans="1:30">
      <c r="A315" s="23">
        <f t="shared" si="80"/>
        <v>312</v>
      </c>
      <c r="B315" s="39" t="s">
        <v>657</v>
      </c>
      <c r="C315" s="29" t="s">
        <v>805</v>
      </c>
      <c r="D315" s="74" t="s">
        <v>806</v>
      </c>
      <c r="E315" s="24">
        <v>3245.4</v>
      </c>
      <c r="F315" s="24">
        <v>3245.4</v>
      </c>
      <c r="G315" s="24">
        <v>3245.4</v>
      </c>
      <c r="H315" s="56">
        <v>5228.42</v>
      </c>
      <c r="I315" s="27"/>
      <c r="J315" s="27">
        <v>1790</v>
      </c>
      <c r="K315" s="34">
        <f t="shared" si="81"/>
        <v>58.4172</v>
      </c>
      <c r="L315" s="35">
        <f t="shared" si="82"/>
        <v>519.264</v>
      </c>
      <c r="M315" s="24">
        <f t="shared" si="83"/>
        <v>22.7178</v>
      </c>
      <c r="N315" s="27">
        <f t="shared" si="84"/>
        <v>418.27</v>
      </c>
      <c r="O315" s="27">
        <f t="shared" si="85"/>
        <v>0</v>
      </c>
      <c r="P315" s="27">
        <f t="shared" si="86"/>
        <v>89.5</v>
      </c>
      <c r="Q315" s="27">
        <f t="shared" si="87"/>
        <v>1108.169</v>
      </c>
      <c r="R315" s="24">
        <f t="shared" si="88"/>
        <v>0</v>
      </c>
      <c r="S315" s="24">
        <f t="shared" si="89"/>
        <v>259.63</v>
      </c>
      <c r="T315" s="24">
        <f t="shared" si="90"/>
        <v>9.74</v>
      </c>
      <c r="U315" s="27">
        <f t="shared" si="91"/>
        <v>104.57</v>
      </c>
      <c r="V315" s="27">
        <f t="shared" si="92"/>
        <v>0</v>
      </c>
      <c r="W315" s="27">
        <f t="shared" si="93"/>
        <v>89.5</v>
      </c>
      <c r="X315" s="24">
        <f t="shared" si="94"/>
        <v>463.44</v>
      </c>
      <c r="Y315" s="24">
        <f t="shared" si="95"/>
        <v>1571.609</v>
      </c>
      <c r="Z315" s="39"/>
      <c r="AA315" s="178" t="s">
        <v>27</v>
      </c>
      <c r="AD315" s="127"/>
    </row>
    <row r="316" ht="20" customHeight="1" spans="1:30">
      <c r="A316" s="23">
        <f t="shared" si="80"/>
        <v>313</v>
      </c>
      <c r="B316" s="39" t="s">
        <v>118</v>
      </c>
      <c r="C316" s="75" t="s">
        <v>809</v>
      </c>
      <c r="D316" s="76" t="s">
        <v>810</v>
      </c>
      <c r="E316" s="24">
        <v>3245.4</v>
      </c>
      <c r="F316" s="24">
        <v>3245.5</v>
      </c>
      <c r="G316" s="24">
        <v>3245.4</v>
      </c>
      <c r="H316" s="56">
        <v>5228.42</v>
      </c>
      <c r="I316" s="27"/>
      <c r="J316" s="27">
        <v>0</v>
      </c>
      <c r="K316" s="34">
        <f t="shared" si="81"/>
        <v>58.4172</v>
      </c>
      <c r="L316" s="35">
        <f t="shared" si="82"/>
        <v>519.28</v>
      </c>
      <c r="M316" s="24">
        <f t="shared" si="83"/>
        <v>22.7178</v>
      </c>
      <c r="N316" s="27">
        <f t="shared" si="84"/>
        <v>418.27</v>
      </c>
      <c r="O316" s="27">
        <f t="shared" si="85"/>
        <v>0</v>
      </c>
      <c r="P316" s="27">
        <f t="shared" si="86"/>
        <v>0</v>
      </c>
      <c r="Q316" s="27">
        <f t="shared" si="87"/>
        <v>1018.685</v>
      </c>
      <c r="R316" s="24">
        <f t="shared" si="88"/>
        <v>0</v>
      </c>
      <c r="S316" s="24">
        <f t="shared" si="89"/>
        <v>259.64</v>
      </c>
      <c r="T316" s="24">
        <f t="shared" si="90"/>
        <v>9.74</v>
      </c>
      <c r="U316" s="27">
        <f t="shared" si="91"/>
        <v>104.57</v>
      </c>
      <c r="V316" s="27">
        <f t="shared" si="92"/>
        <v>0</v>
      </c>
      <c r="W316" s="27">
        <f t="shared" si="93"/>
        <v>0</v>
      </c>
      <c r="X316" s="24">
        <f t="shared" si="94"/>
        <v>373.95</v>
      </c>
      <c r="Y316" s="24">
        <f t="shared" si="95"/>
        <v>1392.635</v>
      </c>
      <c r="Z316" s="39"/>
      <c r="AA316" s="178" t="s">
        <v>18</v>
      </c>
      <c r="AD316" s="127"/>
    </row>
    <row r="317" customFormat="1" ht="20" customHeight="1" spans="1:34">
      <c r="A317" s="23">
        <f t="shared" si="80"/>
        <v>314</v>
      </c>
      <c r="B317" s="39" t="s">
        <v>118</v>
      </c>
      <c r="C317" s="75" t="s">
        <v>811</v>
      </c>
      <c r="D317" s="76" t="s">
        <v>812</v>
      </c>
      <c r="E317" s="24">
        <v>3245.4</v>
      </c>
      <c r="F317" s="24">
        <v>3245.5</v>
      </c>
      <c r="G317" s="24">
        <v>3245.4</v>
      </c>
      <c r="H317" s="56">
        <v>5228.42</v>
      </c>
      <c r="I317" s="27"/>
      <c r="J317" s="27">
        <v>0</v>
      </c>
      <c r="K317" s="34">
        <f t="shared" si="81"/>
        <v>58.4172</v>
      </c>
      <c r="L317" s="35">
        <f t="shared" si="82"/>
        <v>519.28</v>
      </c>
      <c r="M317" s="24">
        <f t="shared" si="83"/>
        <v>22.7178</v>
      </c>
      <c r="N317" s="27">
        <f t="shared" si="84"/>
        <v>418.27</v>
      </c>
      <c r="O317" s="27">
        <f t="shared" si="85"/>
        <v>0</v>
      </c>
      <c r="P317" s="27">
        <f t="shared" si="86"/>
        <v>0</v>
      </c>
      <c r="Q317" s="27">
        <f t="shared" si="87"/>
        <v>1018.685</v>
      </c>
      <c r="R317" s="24">
        <f t="shared" si="88"/>
        <v>0</v>
      </c>
      <c r="S317" s="24">
        <f t="shared" si="89"/>
        <v>259.64</v>
      </c>
      <c r="T317" s="24">
        <f t="shared" si="90"/>
        <v>9.74</v>
      </c>
      <c r="U317" s="27">
        <f t="shared" si="91"/>
        <v>104.57</v>
      </c>
      <c r="V317" s="27">
        <f t="shared" si="92"/>
        <v>0</v>
      </c>
      <c r="W317" s="27">
        <f t="shared" si="93"/>
        <v>0</v>
      </c>
      <c r="X317" s="24">
        <f t="shared" si="94"/>
        <v>373.95</v>
      </c>
      <c r="Y317" s="24">
        <f t="shared" si="95"/>
        <v>1392.635</v>
      </c>
      <c r="Z317" s="39"/>
      <c r="AA317" s="178" t="s">
        <v>18</v>
      </c>
      <c r="AB317" s="9"/>
      <c r="AC317" s="9"/>
      <c r="AD317" s="127"/>
      <c r="AE317" s="9"/>
      <c r="AF317" s="9"/>
      <c r="AG317" s="9"/>
      <c r="AH317" s="9"/>
    </row>
    <row r="318" customFormat="1" ht="20" customHeight="1" spans="1:34">
      <c r="A318" s="23">
        <f t="shared" si="80"/>
        <v>315</v>
      </c>
      <c r="B318" s="39" t="s">
        <v>118</v>
      </c>
      <c r="C318" s="75" t="s">
        <v>813</v>
      </c>
      <c r="D318" s="76" t="s">
        <v>814</v>
      </c>
      <c r="E318" s="24">
        <v>3245.4</v>
      </c>
      <c r="F318" s="24">
        <v>3245.5</v>
      </c>
      <c r="G318" s="24">
        <v>3245.4</v>
      </c>
      <c r="H318" s="56">
        <v>5228.42</v>
      </c>
      <c r="I318" s="27"/>
      <c r="J318" s="27">
        <v>0</v>
      </c>
      <c r="K318" s="34">
        <f t="shared" si="81"/>
        <v>58.4172</v>
      </c>
      <c r="L318" s="35">
        <f t="shared" si="82"/>
        <v>519.28</v>
      </c>
      <c r="M318" s="24">
        <f t="shared" si="83"/>
        <v>22.7178</v>
      </c>
      <c r="N318" s="27">
        <f t="shared" si="84"/>
        <v>418.27</v>
      </c>
      <c r="O318" s="27">
        <f t="shared" si="85"/>
        <v>0</v>
      </c>
      <c r="P318" s="27">
        <f t="shared" si="86"/>
        <v>0</v>
      </c>
      <c r="Q318" s="27">
        <f t="shared" si="87"/>
        <v>1018.685</v>
      </c>
      <c r="R318" s="24">
        <f t="shared" si="88"/>
        <v>0</v>
      </c>
      <c r="S318" s="24">
        <f t="shared" si="89"/>
        <v>259.64</v>
      </c>
      <c r="T318" s="24">
        <f t="shared" si="90"/>
        <v>9.74</v>
      </c>
      <c r="U318" s="27">
        <f t="shared" si="91"/>
        <v>104.57</v>
      </c>
      <c r="V318" s="27">
        <f t="shared" si="92"/>
        <v>0</v>
      </c>
      <c r="W318" s="27">
        <f t="shared" si="93"/>
        <v>0</v>
      </c>
      <c r="X318" s="24">
        <f t="shared" si="94"/>
        <v>373.95</v>
      </c>
      <c r="Y318" s="24">
        <f t="shared" si="95"/>
        <v>1392.635</v>
      </c>
      <c r="Z318" s="39"/>
      <c r="AA318" s="178" t="s">
        <v>18</v>
      </c>
      <c r="AB318" s="9"/>
      <c r="AC318" s="9"/>
      <c r="AD318" s="127"/>
      <c r="AE318" s="9"/>
      <c r="AF318" s="9"/>
      <c r="AG318" s="9"/>
      <c r="AH318" s="9"/>
    </row>
    <row r="319" customFormat="1" ht="20" customHeight="1" spans="1:34">
      <c r="A319" s="23">
        <f t="shared" si="80"/>
        <v>316</v>
      </c>
      <c r="B319" s="39" t="s">
        <v>143</v>
      </c>
      <c r="C319" s="29" t="s">
        <v>815</v>
      </c>
      <c r="D319" s="268" t="s">
        <v>816</v>
      </c>
      <c r="E319" s="24">
        <v>3245.4</v>
      </c>
      <c r="F319" s="24">
        <v>3245.5</v>
      </c>
      <c r="G319" s="24">
        <v>3245.4</v>
      </c>
      <c r="H319" s="56">
        <v>5228.42</v>
      </c>
      <c r="I319" s="27"/>
      <c r="J319" s="36">
        <v>4180</v>
      </c>
      <c r="K319" s="34">
        <f t="shared" si="81"/>
        <v>58.4172</v>
      </c>
      <c r="L319" s="35">
        <f t="shared" si="82"/>
        <v>519.28</v>
      </c>
      <c r="M319" s="24">
        <f t="shared" si="83"/>
        <v>22.7178</v>
      </c>
      <c r="N319" s="27">
        <f t="shared" si="84"/>
        <v>418.27</v>
      </c>
      <c r="O319" s="27">
        <f t="shared" si="85"/>
        <v>0</v>
      </c>
      <c r="P319" s="27">
        <f t="shared" si="86"/>
        <v>209</v>
      </c>
      <c r="Q319" s="27">
        <f t="shared" si="87"/>
        <v>1227.685</v>
      </c>
      <c r="R319" s="24">
        <f t="shared" si="88"/>
        <v>0</v>
      </c>
      <c r="S319" s="24">
        <f t="shared" si="89"/>
        <v>259.64</v>
      </c>
      <c r="T319" s="24">
        <f t="shared" si="90"/>
        <v>9.74</v>
      </c>
      <c r="U319" s="27">
        <f t="shared" si="91"/>
        <v>104.57</v>
      </c>
      <c r="V319" s="27">
        <f t="shared" si="92"/>
        <v>0</v>
      </c>
      <c r="W319" s="27">
        <f t="shared" si="93"/>
        <v>209</v>
      </c>
      <c r="X319" s="24">
        <f t="shared" si="94"/>
        <v>582.95</v>
      </c>
      <c r="Y319" s="24">
        <f t="shared" si="95"/>
        <v>1810.635</v>
      </c>
      <c r="Z319" s="39"/>
      <c r="AA319" s="178" t="s">
        <v>29</v>
      </c>
      <c r="AB319" s="9"/>
      <c r="AC319" s="9"/>
      <c r="AD319" s="127"/>
      <c r="AE319" s="9"/>
      <c r="AF319" s="9"/>
      <c r="AG319" s="9"/>
      <c r="AH319" s="9"/>
    </row>
    <row r="320" s="9" customFormat="1" ht="20" customHeight="1" spans="1:30">
      <c r="A320" s="23">
        <f t="shared" si="80"/>
        <v>317</v>
      </c>
      <c r="B320" s="39" t="s">
        <v>143</v>
      </c>
      <c r="C320" s="29" t="s">
        <v>817</v>
      </c>
      <c r="D320" s="268" t="s">
        <v>818</v>
      </c>
      <c r="E320" s="24">
        <v>3245.4</v>
      </c>
      <c r="F320" s="24">
        <v>3245.5</v>
      </c>
      <c r="G320" s="24">
        <v>3245.4</v>
      </c>
      <c r="H320" s="56">
        <v>5228.42</v>
      </c>
      <c r="I320" s="27"/>
      <c r="J320" s="36">
        <v>4180</v>
      </c>
      <c r="K320" s="34">
        <f t="shared" si="81"/>
        <v>58.4172</v>
      </c>
      <c r="L320" s="35">
        <f t="shared" si="82"/>
        <v>519.28</v>
      </c>
      <c r="M320" s="24">
        <f t="shared" si="83"/>
        <v>22.7178</v>
      </c>
      <c r="N320" s="27">
        <f t="shared" si="84"/>
        <v>418.27</v>
      </c>
      <c r="O320" s="27">
        <f t="shared" si="85"/>
        <v>0</v>
      </c>
      <c r="P320" s="27">
        <f t="shared" si="86"/>
        <v>209</v>
      </c>
      <c r="Q320" s="27">
        <f t="shared" si="87"/>
        <v>1227.685</v>
      </c>
      <c r="R320" s="24">
        <f t="shared" si="88"/>
        <v>0</v>
      </c>
      <c r="S320" s="24">
        <f t="shared" si="89"/>
        <v>259.64</v>
      </c>
      <c r="T320" s="24">
        <f t="shared" si="90"/>
        <v>9.74</v>
      </c>
      <c r="U320" s="27">
        <f t="shared" si="91"/>
        <v>104.57</v>
      </c>
      <c r="V320" s="27">
        <f t="shared" si="92"/>
        <v>0</v>
      </c>
      <c r="W320" s="27">
        <f t="shared" si="93"/>
        <v>209</v>
      </c>
      <c r="X320" s="24">
        <f t="shared" si="94"/>
        <v>582.95</v>
      </c>
      <c r="Y320" s="24">
        <f t="shared" si="95"/>
        <v>1810.635</v>
      </c>
      <c r="Z320" s="39"/>
      <c r="AA320" s="178" t="s">
        <v>29</v>
      </c>
      <c r="AD320" s="127"/>
    </row>
    <row r="321" s="9" customFormat="1" ht="20" customHeight="1" spans="1:30">
      <c r="A321" s="23">
        <f t="shared" si="80"/>
        <v>318</v>
      </c>
      <c r="B321" s="39" t="s">
        <v>143</v>
      </c>
      <c r="C321" s="29" t="s">
        <v>819</v>
      </c>
      <c r="D321" s="47" t="s">
        <v>820</v>
      </c>
      <c r="E321" s="77">
        <v>3245.4</v>
      </c>
      <c r="F321" s="77">
        <v>3245.5</v>
      </c>
      <c r="G321" s="77">
        <v>3245.4</v>
      </c>
      <c r="H321" s="78">
        <v>5228.42</v>
      </c>
      <c r="I321" s="59"/>
      <c r="J321" s="59">
        <v>1790</v>
      </c>
      <c r="K321" s="34">
        <f t="shared" si="81"/>
        <v>58.4172</v>
      </c>
      <c r="L321" s="35">
        <f t="shared" si="82"/>
        <v>519.28</v>
      </c>
      <c r="M321" s="24">
        <f t="shared" si="83"/>
        <v>22.7178</v>
      </c>
      <c r="N321" s="27">
        <f t="shared" si="84"/>
        <v>418.27</v>
      </c>
      <c r="O321" s="27">
        <f t="shared" si="85"/>
        <v>0</v>
      </c>
      <c r="P321" s="27">
        <f t="shared" si="86"/>
        <v>89.5</v>
      </c>
      <c r="Q321" s="27">
        <f t="shared" si="87"/>
        <v>1108.185</v>
      </c>
      <c r="R321" s="24">
        <f t="shared" si="88"/>
        <v>0</v>
      </c>
      <c r="S321" s="24">
        <f t="shared" si="89"/>
        <v>259.64</v>
      </c>
      <c r="T321" s="24">
        <f t="shared" si="90"/>
        <v>9.74</v>
      </c>
      <c r="U321" s="27">
        <f t="shared" si="91"/>
        <v>104.57</v>
      </c>
      <c r="V321" s="27">
        <f t="shared" si="92"/>
        <v>0</v>
      </c>
      <c r="W321" s="27">
        <f t="shared" si="93"/>
        <v>89.5</v>
      </c>
      <c r="X321" s="24">
        <f t="shared" si="94"/>
        <v>463.45</v>
      </c>
      <c r="Y321" s="24">
        <f t="shared" si="95"/>
        <v>1571.635</v>
      </c>
      <c r="Z321" s="39"/>
      <c r="AA321" s="178" t="s">
        <v>29</v>
      </c>
      <c r="AD321" s="127"/>
    </row>
    <row r="322" s="9" customFormat="1" ht="20" customHeight="1" spans="1:30">
      <c r="A322" s="23">
        <f t="shared" si="80"/>
        <v>319</v>
      </c>
      <c r="B322" s="39" t="s">
        <v>118</v>
      </c>
      <c r="C322" s="29" t="s">
        <v>821</v>
      </c>
      <c r="D322" s="277" t="s">
        <v>822</v>
      </c>
      <c r="E322" s="77">
        <v>3245.4</v>
      </c>
      <c r="F322" s="77">
        <v>3245.5</v>
      </c>
      <c r="G322" s="77">
        <v>3245.4</v>
      </c>
      <c r="H322" s="78">
        <v>5228.42</v>
      </c>
      <c r="I322" s="59"/>
      <c r="J322" s="59">
        <v>3180</v>
      </c>
      <c r="K322" s="34">
        <f t="shared" si="81"/>
        <v>58.4172</v>
      </c>
      <c r="L322" s="35">
        <f t="shared" si="82"/>
        <v>519.28</v>
      </c>
      <c r="M322" s="24">
        <f t="shared" si="83"/>
        <v>22.7178</v>
      </c>
      <c r="N322" s="27">
        <f t="shared" si="84"/>
        <v>418.27</v>
      </c>
      <c r="O322" s="27">
        <f t="shared" si="85"/>
        <v>0</v>
      </c>
      <c r="P322" s="27">
        <f t="shared" si="86"/>
        <v>159</v>
      </c>
      <c r="Q322" s="27">
        <f t="shared" si="87"/>
        <v>1177.685</v>
      </c>
      <c r="R322" s="24">
        <f t="shared" si="88"/>
        <v>0</v>
      </c>
      <c r="S322" s="24">
        <f t="shared" si="89"/>
        <v>259.64</v>
      </c>
      <c r="T322" s="24">
        <f t="shared" si="90"/>
        <v>9.74</v>
      </c>
      <c r="U322" s="27">
        <f t="shared" si="91"/>
        <v>104.57</v>
      </c>
      <c r="V322" s="27">
        <f t="shared" si="92"/>
        <v>0</v>
      </c>
      <c r="W322" s="27">
        <f t="shared" si="93"/>
        <v>159</v>
      </c>
      <c r="X322" s="24">
        <f t="shared" si="94"/>
        <v>532.95</v>
      </c>
      <c r="Y322" s="24">
        <f t="shared" si="95"/>
        <v>1710.635</v>
      </c>
      <c r="Z322" s="39"/>
      <c r="AA322" s="178" t="s">
        <v>14</v>
      </c>
      <c r="AD322" s="127"/>
    </row>
    <row r="323" s="9" customFormat="1" ht="20" customHeight="1" spans="1:30">
      <c r="A323" s="23">
        <f t="shared" si="80"/>
        <v>320</v>
      </c>
      <c r="B323" s="39" t="s">
        <v>140</v>
      </c>
      <c r="C323" s="29" t="s">
        <v>823</v>
      </c>
      <c r="D323" s="28" t="s">
        <v>824</v>
      </c>
      <c r="E323" s="77">
        <v>3245.4</v>
      </c>
      <c r="F323" s="77">
        <v>3245.5</v>
      </c>
      <c r="G323" s="24">
        <v>3245.4</v>
      </c>
      <c r="H323" s="78">
        <v>5228.42</v>
      </c>
      <c r="I323" s="59"/>
      <c r="J323" s="36">
        <v>3180</v>
      </c>
      <c r="K323" s="34">
        <f t="shared" si="81"/>
        <v>58.4172</v>
      </c>
      <c r="L323" s="35">
        <f t="shared" si="82"/>
        <v>519.28</v>
      </c>
      <c r="M323" s="24">
        <f t="shared" si="83"/>
        <v>22.7178</v>
      </c>
      <c r="N323" s="27">
        <f t="shared" si="84"/>
        <v>418.27</v>
      </c>
      <c r="O323" s="27">
        <f t="shared" si="85"/>
        <v>0</v>
      </c>
      <c r="P323" s="27">
        <f t="shared" si="86"/>
        <v>159</v>
      </c>
      <c r="Q323" s="27">
        <f t="shared" si="87"/>
        <v>1177.685</v>
      </c>
      <c r="R323" s="24">
        <f t="shared" si="88"/>
        <v>0</v>
      </c>
      <c r="S323" s="24">
        <f t="shared" si="89"/>
        <v>259.64</v>
      </c>
      <c r="T323" s="24">
        <f t="shared" si="90"/>
        <v>9.74</v>
      </c>
      <c r="U323" s="27">
        <f t="shared" si="91"/>
        <v>104.57</v>
      </c>
      <c r="V323" s="27">
        <f t="shared" si="92"/>
        <v>0</v>
      </c>
      <c r="W323" s="27">
        <f t="shared" si="93"/>
        <v>159</v>
      </c>
      <c r="X323" s="24">
        <f t="shared" si="94"/>
        <v>532.95</v>
      </c>
      <c r="Y323" s="24">
        <f t="shared" si="95"/>
        <v>1710.635</v>
      </c>
      <c r="Z323" s="39"/>
      <c r="AA323" s="178" t="s">
        <v>17</v>
      </c>
      <c r="AD323" s="127"/>
    </row>
    <row r="324" s="9" customFormat="1" ht="20" customHeight="1" spans="1:30">
      <c r="A324" s="23">
        <f t="shared" si="80"/>
        <v>321</v>
      </c>
      <c r="B324" s="39" t="s">
        <v>140</v>
      </c>
      <c r="C324" s="54" t="s">
        <v>825</v>
      </c>
      <c r="D324" s="28" t="s">
        <v>826</v>
      </c>
      <c r="E324" s="77">
        <v>3245.4</v>
      </c>
      <c r="F324" s="77">
        <v>3245.5</v>
      </c>
      <c r="G324" s="77">
        <v>3245.4</v>
      </c>
      <c r="H324" s="78">
        <v>5228.42</v>
      </c>
      <c r="I324" s="59"/>
      <c r="J324" s="36">
        <v>3180</v>
      </c>
      <c r="K324" s="34">
        <f t="shared" si="81"/>
        <v>58.4172</v>
      </c>
      <c r="L324" s="35">
        <f t="shared" si="82"/>
        <v>519.28</v>
      </c>
      <c r="M324" s="24">
        <f t="shared" si="83"/>
        <v>22.7178</v>
      </c>
      <c r="N324" s="27">
        <f t="shared" si="84"/>
        <v>418.27</v>
      </c>
      <c r="O324" s="27">
        <f t="shared" si="85"/>
        <v>0</v>
      </c>
      <c r="P324" s="27">
        <f t="shared" si="86"/>
        <v>159</v>
      </c>
      <c r="Q324" s="27">
        <f t="shared" si="87"/>
        <v>1177.685</v>
      </c>
      <c r="R324" s="24">
        <f t="shared" si="88"/>
        <v>0</v>
      </c>
      <c r="S324" s="24">
        <f t="shared" si="89"/>
        <v>259.64</v>
      </c>
      <c r="T324" s="24">
        <f t="shared" si="90"/>
        <v>9.74</v>
      </c>
      <c r="U324" s="27">
        <f t="shared" si="91"/>
        <v>104.57</v>
      </c>
      <c r="V324" s="27">
        <f t="shared" si="92"/>
        <v>0</v>
      </c>
      <c r="W324" s="27">
        <f t="shared" si="93"/>
        <v>159</v>
      </c>
      <c r="X324" s="24">
        <f t="shared" si="94"/>
        <v>532.95</v>
      </c>
      <c r="Y324" s="24">
        <f t="shared" si="95"/>
        <v>1710.635</v>
      </c>
      <c r="Z324" s="39"/>
      <c r="AA324" s="178" t="s">
        <v>17</v>
      </c>
      <c r="AD324" s="127"/>
    </row>
    <row r="325" s="9" customFormat="1" ht="20" customHeight="1" spans="1:30">
      <c r="A325" s="23">
        <f t="shared" si="80"/>
        <v>322</v>
      </c>
      <c r="B325" s="39" t="s">
        <v>140</v>
      </c>
      <c r="C325" s="54" t="s">
        <v>827</v>
      </c>
      <c r="D325" s="28" t="s">
        <v>828</v>
      </c>
      <c r="E325" s="77">
        <v>3245.4</v>
      </c>
      <c r="F325" s="77">
        <v>3245.5</v>
      </c>
      <c r="G325" s="77">
        <v>3245.4</v>
      </c>
      <c r="H325" s="78">
        <v>5228.42</v>
      </c>
      <c r="I325" s="59"/>
      <c r="J325" s="36">
        <v>3180</v>
      </c>
      <c r="K325" s="34">
        <f t="shared" si="81"/>
        <v>58.4172</v>
      </c>
      <c r="L325" s="35">
        <f t="shared" si="82"/>
        <v>519.28</v>
      </c>
      <c r="M325" s="24">
        <f t="shared" si="83"/>
        <v>22.7178</v>
      </c>
      <c r="N325" s="27">
        <f t="shared" si="84"/>
        <v>418.27</v>
      </c>
      <c r="O325" s="27">
        <f t="shared" si="85"/>
        <v>0</v>
      </c>
      <c r="P325" s="27">
        <f t="shared" si="86"/>
        <v>159</v>
      </c>
      <c r="Q325" s="27">
        <f t="shared" si="87"/>
        <v>1177.685</v>
      </c>
      <c r="R325" s="24">
        <f t="shared" si="88"/>
        <v>0</v>
      </c>
      <c r="S325" s="24">
        <f t="shared" si="89"/>
        <v>259.64</v>
      </c>
      <c r="T325" s="24">
        <f t="shared" si="90"/>
        <v>9.74</v>
      </c>
      <c r="U325" s="27">
        <f t="shared" si="91"/>
        <v>104.57</v>
      </c>
      <c r="V325" s="27">
        <f t="shared" si="92"/>
        <v>0</v>
      </c>
      <c r="W325" s="27">
        <f t="shared" si="93"/>
        <v>159</v>
      </c>
      <c r="X325" s="24">
        <f t="shared" si="94"/>
        <v>532.95</v>
      </c>
      <c r="Y325" s="24">
        <f t="shared" si="95"/>
        <v>1710.635</v>
      </c>
      <c r="Z325" s="39"/>
      <c r="AA325" s="178" t="s">
        <v>17</v>
      </c>
      <c r="AD325" s="127"/>
    </row>
    <row r="326" s="9" customFormat="1" ht="20" customHeight="1" spans="1:34">
      <c r="A326" s="157">
        <f t="shared" si="80"/>
        <v>323</v>
      </c>
      <c r="B326" s="39" t="s">
        <v>140</v>
      </c>
      <c r="C326" s="54" t="s">
        <v>605</v>
      </c>
      <c r="D326" s="56" t="s">
        <v>606</v>
      </c>
      <c r="E326" s="59">
        <v>3245.4</v>
      </c>
      <c r="F326" s="59">
        <v>3245.5</v>
      </c>
      <c r="G326" s="59">
        <v>3245.4</v>
      </c>
      <c r="H326" s="59">
        <v>5228.42</v>
      </c>
      <c r="I326" s="59"/>
      <c r="J326" s="27">
        <v>3180</v>
      </c>
      <c r="K326" s="64">
        <f t="shared" si="81"/>
        <v>58.4172</v>
      </c>
      <c r="L326" s="65">
        <f t="shared" si="82"/>
        <v>519.28</v>
      </c>
      <c r="M326" s="27">
        <f t="shared" si="83"/>
        <v>22.7178</v>
      </c>
      <c r="N326" s="27">
        <f t="shared" si="84"/>
        <v>418.27</v>
      </c>
      <c r="O326" s="27">
        <f t="shared" si="85"/>
        <v>0</v>
      </c>
      <c r="P326" s="27">
        <f t="shared" si="86"/>
        <v>159</v>
      </c>
      <c r="Q326" s="27">
        <f t="shared" si="87"/>
        <v>1177.685</v>
      </c>
      <c r="R326" s="24">
        <f t="shared" si="88"/>
        <v>0</v>
      </c>
      <c r="S326" s="27">
        <f t="shared" si="89"/>
        <v>259.64</v>
      </c>
      <c r="T326" s="27">
        <f t="shared" si="90"/>
        <v>9.74</v>
      </c>
      <c r="U326" s="27">
        <f t="shared" si="91"/>
        <v>104.57</v>
      </c>
      <c r="V326" s="27">
        <f t="shared" si="92"/>
        <v>0</v>
      </c>
      <c r="W326" s="27">
        <f t="shared" si="93"/>
        <v>159</v>
      </c>
      <c r="X326" s="24">
        <f t="shared" si="94"/>
        <v>532.95</v>
      </c>
      <c r="Y326" s="27">
        <f t="shared" si="95"/>
        <v>1710.635</v>
      </c>
      <c r="Z326" s="68"/>
      <c r="AA326" s="186" t="s">
        <v>17</v>
      </c>
      <c r="AB326" s="11"/>
      <c r="AC326" s="11"/>
      <c r="AD326" s="127"/>
      <c r="AE326" s="11"/>
      <c r="AF326" s="11"/>
      <c r="AG326" s="11"/>
      <c r="AH326" s="11"/>
    </row>
    <row r="327" s="9" customFormat="1" ht="20" customHeight="1" spans="1:30">
      <c r="A327" s="23">
        <f t="shared" si="80"/>
        <v>324</v>
      </c>
      <c r="B327" s="39" t="s">
        <v>140</v>
      </c>
      <c r="C327" s="54" t="s">
        <v>666</v>
      </c>
      <c r="D327" s="28" t="s">
        <v>831</v>
      </c>
      <c r="E327" s="77">
        <v>3245.4</v>
      </c>
      <c r="F327" s="77">
        <v>3245.5</v>
      </c>
      <c r="G327" s="77">
        <v>3245.4</v>
      </c>
      <c r="H327" s="78">
        <v>5228.42</v>
      </c>
      <c r="I327" s="59"/>
      <c r="J327" s="36">
        <v>3180</v>
      </c>
      <c r="K327" s="34">
        <f t="shared" si="81"/>
        <v>58.4172</v>
      </c>
      <c r="L327" s="35">
        <f t="shared" si="82"/>
        <v>519.28</v>
      </c>
      <c r="M327" s="24">
        <f t="shared" si="83"/>
        <v>22.7178</v>
      </c>
      <c r="N327" s="27">
        <f t="shared" si="84"/>
        <v>418.27</v>
      </c>
      <c r="O327" s="27">
        <f t="shared" si="85"/>
        <v>0</v>
      </c>
      <c r="P327" s="27">
        <f t="shared" si="86"/>
        <v>159</v>
      </c>
      <c r="Q327" s="27">
        <f t="shared" si="87"/>
        <v>1177.685</v>
      </c>
      <c r="R327" s="24">
        <f t="shared" si="88"/>
        <v>0</v>
      </c>
      <c r="S327" s="24">
        <f t="shared" si="89"/>
        <v>259.64</v>
      </c>
      <c r="T327" s="24">
        <f t="shared" si="90"/>
        <v>9.74</v>
      </c>
      <c r="U327" s="27">
        <f t="shared" si="91"/>
        <v>104.57</v>
      </c>
      <c r="V327" s="27">
        <f t="shared" si="92"/>
        <v>0</v>
      </c>
      <c r="W327" s="27">
        <f t="shared" si="93"/>
        <v>159</v>
      </c>
      <c r="X327" s="24">
        <f t="shared" si="94"/>
        <v>532.95</v>
      </c>
      <c r="Y327" s="24">
        <f t="shared" si="95"/>
        <v>1710.635</v>
      </c>
      <c r="Z327" s="39"/>
      <c r="AA327" s="186" t="s">
        <v>17</v>
      </c>
      <c r="AD327" s="127"/>
    </row>
    <row r="328" s="9" customFormat="1" ht="20" customHeight="1" spans="1:30">
      <c r="A328" s="23">
        <f t="shared" si="80"/>
        <v>325</v>
      </c>
      <c r="B328" s="39" t="s">
        <v>476</v>
      </c>
      <c r="C328" s="29" t="s">
        <v>834</v>
      </c>
      <c r="D328" s="277" t="s">
        <v>835</v>
      </c>
      <c r="E328" s="77">
        <v>3245.4</v>
      </c>
      <c r="F328" s="77">
        <v>3245.5</v>
      </c>
      <c r="G328" s="77">
        <v>3245.4</v>
      </c>
      <c r="H328" s="78">
        <v>5228.42</v>
      </c>
      <c r="I328" s="59"/>
      <c r="J328" s="27">
        <v>1790</v>
      </c>
      <c r="K328" s="34">
        <f t="shared" si="81"/>
        <v>58.4172</v>
      </c>
      <c r="L328" s="35">
        <f t="shared" si="82"/>
        <v>519.28</v>
      </c>
      <c r="M328" s="24">
        <f t="shared" si="83"/>
        <v>22.7178</v>
      </c>
      <c r="N328" s="27">
        <f t="shared" si="84"/>
        <v>418.27</v>
      </c>
      <c r="O328" s="27">
        <f t="shared" si="85"/>
        <v>0</v>
      </c>
      <c r="P328" s="27">
        <f t="shared" si="86"/>
        <v>89.5</v>
      </c>
      <c r="Q328" s="27">
        <f t="shared" si="87"/>
        <v>1108.185</v>
      </c>
      <c r="R328" s="24">
        <f t="shared" si="88"/>
        <v>0</v>
      </c>
      <c r="S328" s="24">
        <f t="shared" si="89"/>
        <v>259.64</v>
      </c>
      <c r="T328" s="24">
        <f t="shared" si="90"/>
        <v>9.74</v>
      </c>
      <c r="U328" s="27">
        <f t="shared" si="91"/>
        <v>104.57</v>
      </c>
      <c r="V328" s="27">
        <f t="shared" si="92"/>
        <v>0</v>
      </c>
      <c r="W328" s="27">
        <f t="shared" si="93"/>
        <v>89.5</v>
      </c>
      <c r="X328" s="24">
        <f t="shared" si="94"/>
        <v>463.45</v>
      </c>
      <c r="Y328" s="24">
        <f t="shared" si="95"/>
        <v>1571.635</v>
      </c>
      <c r="Z328" s="39"/>
      <c r="AA328" s="178" t="s">
        <v>23</v>
      </c>
      <c r="AD328" s="127"/>
    </row>
    <row r="329" s="9" customFormat="1" ht="20" customHeight="1" spans="1:30">
      <c r="A329" s="23">
        <f t="shared" si="80"/>
        <v>326</v>
      </c>
      <c r="B329" s="39" t="s">
        <v>211</v>
      </c>
      <c r="C329" s="54" t="s">
        <v>836</v>
      </c>
      <c r="D329" s="268" t="s">
        <v>837</v>
      </c>
      <c r="E329" s="77">
        <v>3245.4</v>
      </c>
      <c r="F329" s="77">
        <v>3245.5</v>
      </c>
      <c r="G329" s="77">
        <v>3245.4</v>
      </c>
      <c r="H329" s="78">
        <v>5228.42</v>
      </c>
      <c r="I329" s="59"/>
      <c r="J329" s="36">
        <v>1790</v>
      </c>
      <c r="K329" s="34">
        <f t="shared" si="81"/>
        <v>58.4172</v>
      </c>
      <c r="L329" s="35">
        <f t="shared" si="82"/>
        <v>519.28</v>
      </c>
      <c r="M329" s="24">
        <f t="shared" si="83"/>
        <v>22.7178</v>
      </c>
      <c r="N329" s="27">
        <f t="shared" si="84"/>
        <v>418.27</v>
      </c>
      <c r="O329" s="27">
        <f t="shared" si="85"/>
        <v>0</v>
      </c>
      <c r="P329" s="27">
        <f t="shared" si="86"/>
        <v>89.5</v>
      </c>
      <c r="Q329" s="27">
        <f t="shared" si="87"/>
        <v>1108.185</v>
      </c>
      <c r="R329" s="24">
        <f t="shared" si="88"/>
        <v>0</v>
      </c>
      <c r="S329" s="24">
        <f t="shared" si="89"/>
        <v>259.64</v>
      </c>
      <c r="T329" s="24">
        <f t="shared" si="90"/>
        <v>9.74</v>
      </c>
      <c r="U329" s="27">
        <f t="shared" si="91"/>
        <v>104.57</v>
      </c>
      <c r="V329" s="27">
        <f t="shared" si="92"/>
        <v>0</v>
      </c>
      <c r="W329" s="27">
        <f t="shared" si="93"/>
        <v>89.5</v>
      </c>
      <c r="X329" s="24">
        <f t="shared" si="94"/>
        <v>463.45</v>
      </c>
      <c r="Y329" s="24">
        <f t="shared" si="95"/>
        <v>1571.635</v>
      </c>
      <c r="Z329" s="39"/>
      <c r="AA329" s="178" t="s">
        <v>22</v>
      </c>
      <c r="AD329" s="127"/>
    </row>
    <row r="330" s="9" customFormat="1" ht="20" customHeight="1" spans="1:30">
      <c r="A330" s="23">
        <f t="shared" si="80"/>
        <v>327</v>
      </c>
      <c r="B330" s="39" t="s">
        <v>443</v>
      </c>
      <c r="C330" s="29" t="s">
        <v>838</v>
      </c>
      <c r="D330" s="277" t="s">
        <v>839</v>
      </c>
      <c r="E330" s="77">
        <v>3245.4</v>
      </c>
      <c r="F330" s="77">
        <v>3245.5</v>
      </c>
      <c r="G330" s="77">
        <v>3245.4</v>
      </c>
      <c r="H330" s="78">
        <v>5228.42</v>
      </c>
      <c r="I330" s="59"/>
      <c r="J330" s="27">
        <v>1790</v>
      </c>
      <c r="K330" s="34">
        <f t="shared" si="81"/>
        <v>58.4172</v>
      </c>
      <c r="L330" s="35">
        <f t="shared" si="82"/>
        <v>519.28</v>
      </c>
      <c r="M330" s="24">
        <f t="shared" si="83"/>
        <v>22.7178</v>
      </c>
      <c r="N330" s="27">
        <f t="shared" si="84"/>
        <v>418.27</v>
      </c>
      <c r="O330" s="27">
        <f t="shared" si="85"/>
        <v>0</v>
      </c>
      <c r="P330" s="27">
        <f t="shared" si="86"/>
        <v>89.5</v>
      </c>
      <c r="Q330" s="27">
        <f t="shared" si="87"/>
        <v>1108.185</v>
      </c>
      <c r="R330" s="24">
        <f t="shared" si="88"/>
        <v>0</v>
      </c>
      <c r="S330" s="24">
        <f t="shared" si="89"/>
        <v>259.64</v>
      </c>
      <c r="T330" s="24">
        <f t="shared" si="90"/>
        <v>9.74</v>
      </c>
      <c r="U330" s="27">
        <f t="shared" si="91"/>
        <v>104.57</v>
      </c>
      <c r="V330" s="27">
        <f t="shared" si="92"/>
        <v>0</v>
      </c>
      <c r="W330" s="27">
        <f t="shared" si="93"/>
        <v>89.5</v>
      </c>
      <c r="X330" s="24">
        <f t="shared" si="94"/>
        <v>463.45</v>
      </c>
      <c r="Y330" s="24">
        <f t="shared" si="95"/>
        <v>1571.635</v>
      </c>
      <c r="Z330" s="39"/>
      <c r="AA330" s="178" t="s">
        <v>21</v>
      </c>
      <c r="AD330" s="127"/>
    </row>
    <row r="331" s="9" customFormat="1" ht="20" customHeight="1" spans="1:30">
      <c r="A331" s="23">
        <f t="shared" si="80"/>
        <v>328</v>
      </c>
      <c r="B331" s="39" t="s">
        <v>416</v>
      </c>
      <c r="C331" s="29" t="s">
        <v>840</v>
      </c>
      <c r="D331" s="277" t="s">
        <v>841</v>
      </c>
      <c r="E331" s="77">
        <v>3245.4</v>
      </c>
      <c r="F331" s="77">
        <v>3245.5</v>
      </c>
      <c r="G331" s="77">
        <v>3245.4</v>
      </c>
      <c r="H331" s="78">
        <v>5228.42</v>
      </c>
      <c r="I331" s="59"/>
      <c r="J331" s="27">
        <v>1790</v>
      </c>
      <c r="K331" s="34">
        <f t="shared" si="81"/>
        <v>58.4172</v>
      </c>
      <c r="L331" s="35">
        <f t="shared" si="82"/>
        <v>519.28</v>
      </c>
      <c r="M331" s="24">
        <f t="shared" si="83"/>
        <v>22.7178</v>
      </c>
      <c r="N331" s="27">
        <f t="shared" si="84"/>
        <v>418.27</v>
      </c>
      <c r="O331" s="27">
        <f t="shared" si="85"/>
        <v>0</v>
      </c>
      <c r="P331" s="27">
        <f t="shared" si="86"/>
        <v>89.5</v>
      </c>
      <c r="Q331" s="27">
        <f t="shared" si="87"/>
        <v>1108.185</v>
      </c>
      <c r="R331" s="24">
        <f t="shared" si="88"/>
        <v>0</v>
      </c>
      <c r="S331" s="24">
        <f t="shared" si="89"/>
        <v>259.64</v>
      </c>
      <c r="T331" s="24">
        <f t="shared" si="90"/>
        <v>9.74</v>
      </c>
      <c r="U331" s="27">
        <f t="shared" si="91"/>
        <v>104.57</v>
      </c>
      <c r="V331" s="27">
        <f t="shared" si="92"/>
        <v>0</v>
      </c>
      <c r="W331" s="27">
        <f t="shared" si="93"/>
        <v>89.5</v>
      </c>
      <c r="X331" s="24">
        <f t="shared" si="94"/>
        <v>463.45</v>
      </c>
      <c r="Y331" s="24">
        <f t="shared" si="95"/>
        <v>1571.635</v>
      </c>
      <c r="Z331" s="39"/>
      <c r="AA331" s="178" t="s">
        <v>20</v>
      </c>
      <c r="AD331" s="127"/>
    </row>
    <row r="332" s="9" customFormat="1" ht="20" customHeight="1" spans="1:30">
      <c r="A332" s="23">
        <f t="shared" si="80"/>
        <v>329</v>
      </c>
      <c r="B332" s="39" t="s">
        <v>190</v>
      </c>
      <c r="C332" s="54" t="s">
        <v>842</v>
      </c>
      <c r="D332" s="268" t="s">
        <v>843</v>
      </c>
      <c r="E332" s="77">
        <v>3245.4</v>
      </c>
      <c r="F332" s="77">
        <v>3245.5</v>
      </c>
      <c r="G332" s="77">
        <v>3245.4</v>
      </c>
      <c r="H332" s="78">
        <v>5228.42</v>
      </c>
      <c r="I332" s="59"/>
      <c r="J332" s="36">
        <v>3180</v>
      </c>
      <c r="K332" s="34">
        <f t="shared" si="81"/>
        <v>58.4172</v>
      </c>
      <c r="L332" s="35">
        <f t="shared" si="82"/>
        <v>519.28</v>
      </c>
      <c r="M332" s="24">
        <f t="shared" si="83"/>
        <v>22.7178</v>
      </c>
      <c r="N332" s="27">
        <f t="shared" si="84"/>
        <v>418.27</v>
      </c>
      <c r="O332" s="27">
        <f t="shared" si="85"/>
        <v>0</v>
      </c>
      <c r="P332" s="27">
        <f t="shared" si="86"/>
        <v>159</v>
      </c>
      <c r="Q332" s="27">
        <f t="shared" si="87"/>
        <v>1177.685</v>
      </c>
      <c r="R332" s="24">
        <f t="shared" si="88"/>
        <v>0</v>
      </c>
      <c r="S332" s="24">
        <f t="shared" si="89"/>
        <v>259.64</v>
      </c>
      <c r="T332" s="24">
        <f t="shared" si="90"/>
        <v>9.74</v>
      </c>
      <c r="U332" s="27">
        <f t="shared" si="91"/>
        <v>104.57</v>
      </c>
      <c r="V332" s="27">
        <f t="shared" si="92"/>
        <v>0</v>
      </c>
      <c r="W332" s="27">
        <f t="shared" si="93"/>
        <v>159</v>
      </c>
      <c r="X332" s="24">
        <f t="shared" si="94"/>
        <v>532.95</v>
      </c>
      <c r="Y332" s="24">
        <f t="shared" si="95"/>
        <v>1710.635</v>
      </c>
      <c r="Z332" s="39"/>
      <c r="AA332" s="178" t="s">
        <v>39</v>
      </c>
      <c r="AD332" s="127"/>
    </row>
    <row r="333" s="9" customFormat="1" ht="20" customHeight="1" spans="1:30">
      <c r="A333" s="23">
        <f t="shared" si="80"/>
        <v>330</v>
      </c>
      <c r="B333" s="39" t="s">
        <v>443</v>
      </c>
      <c r="C333" s="29" t="s">
        <v>844</v>
      </c>
      <c r="D333" s="277" t="s">
        <v>845</v>
      </c>
      <c r="E333" s="77">
        <v>3245.4</v>
      </c>
      <c r="F333" s="77">
        <v>3245.5</v>
      </c>
      <c r="G333" s="77">
        <v>3245.4</v>
      </c>
      <c r="H333" s="78">
        <v>5228.42</v>
      </c>
      <c r="I333" s="59"/>
      <c r="J333" s="27">
        <v>1790</v>
      </c>
      <c r="K333" s="34">
        <f t="shared" si="81"/>
        <v>58.4172</v>
      </c>
      <c r="L333" s="35">
        <f t="shared" si="82"/>
        <v>519.28</v>
      </c>
      <c r="M333" s="24">
        <f t="shared" si="83"/>
        <v>22.7178</v>
      </c>
      <c r="N333" s="27">
        <f t="shared" si="84"/>
        <v>418.27</v>
      </c>
      <c r="O333" s="27">
        <f t="shared" si="85"/>
        <v>0</v>
      </c>
      <c r="P333" s="27">
        <f t="shared" si="86"/>
        <v>89.5</v>
      </c>
      <c r="Q333" s="27">
        <f t="shared" si="87"/>
        <v>1108.185</v>
      </c>
      <c r="R333" s="24">
        <f t="shared" si="88"/>
        <v>0</v>
      </c>
      <c r="S333" s="24">
        <f t="shared" si="89"/>
        <v>259.64</v>
      </c>
      <c r="T333" s="24">
        <f t="shared" si="90"/>
        <v>9.74</v>
      </c>
      <c r="U333" s="27">
        <f t="shared" si="91"/>
        <v>104.57</v>
      </c>
      <c r="V333" s="27">
        <f t="shared" si="92"/>
        <v>0</v>
      </c>
      <c r="W333" s="27">
        <f t="shared" si="93"/>
        <v>89.5</v>
      </c>
      <c r="X333" s="24">
        <f t="shared" si="94"/>
        <v>463.45</v>
      </c>
      <c r="Y333" s="24">
        <f t="shared" si="95"/>
        <v>1571.635</v>
      </c>
      <c r="Z333" s="39"/>
      <c r="AA333" s="178" t="s">
        <v>21</v>
      </c>
      <c r="AD333" s="127"/>
    </row>
    <row r="334" s="9" customFormat="1" ht="20" customHeight="1" spans="1:30">
      <c r="A334" s="23">
        <f t="shared" si="80"/>
        <v>331</v>
      </c>
      <c r="B334" s="39" t="s">
        <v>416</v>
      </c>
      <c r="C334" s="79" t="s">
        <v>846</v>
      </c>
      <c r="D334" s="282" t="s">
        <v>847</v>
      </c>
      <c r="E334" s="77">
        <v>3245.4</v>
      </c>
      <c r="F334" s="77">
        <v>3245.5</v>
      </c>
      <c r="G334" s="77">
        <v>3245.4</v>
      </c>
      <c r="H334" s="78">
        <v>5228.42</v>
      </c>
      <c r="I334" s="59"/>
      <c r="J334" s="27">
        <v>1790</v>
      </c>
      <c r="K334" s="34">
        <f t="shared" si="81"/>
        <v>58.4172</v>
      </c>
      <c r="L334" s="35">
        <f t="shared" si="82"/>
        <v>519.28</v>
      </c>
      <c r="M334" s="24">
        <f t="shared" si="83"/>
        <v>22.7178</v>
      </c>
      <c r="N334" s="27">
        <f t="shared" si="84"/>
        <v>418.27</v>
      </c>
      <c r="O334" s="27">
        <f t="shared" si="85"/>
        <v>0</v>
      </c>
      <c r="P334" s="27">
        <f t="shared" si="86"/>
        <v>89.5</v>
      </c>
      <c r="Q334" s="27">
        <f t="shared" si="87"/>
        <v>1108.185</v>
      </c>
      <c r="R334" s="24">
        <f t="shared" si="88"/>
        <v>0</v>
      </c>
      <c r="S334" s="24">
        <f t="shared" si="89"/>
        <v>259.64</v>
      </c>
      <c r="T334" s="24">
        <f t="shared" si="90"/>
        <v>9.74</v>
      </c>
      <c r="U334" s="27">
        <f t="shared" si="91"/>
        <v>104.57</v>
      </c>
      <c r="V334" s="27">
        <f t="shared" si="92"/>
        <v>0</v>
      </c>
      <c r="W334" s="27">
        <f t="shared" si="93"/>
        <v>89.5</v>
      </c>
      <c r="X334" s="24">
        <f t="shared" si="94"/>
        <v>463.45</v>
      </c>
      <c r="Y334" s="24">
        <f t="shared" si="95"/>
        <v>1571.635</v>
      </c>
      <c r="Z334" s="39"/>
      <c r="AA334" s="178" t="s">
        <v>20</v>
      </c>
      <c r="AD334" s="127"/>
    </row>
    <row r="335" s="11" customFormat="1" ht="20" customHeight="1" spans="1:34">
      <c r="A335" s="23">
        <f t="shared" si="80"/>
        <v>332</v>
      </c>
      <c r="B335" s="39" t="s">
        <v>416</v>
      </c>
      <c r="C335" s="29" t="s">
        <v>848</v>
      </c>
      <c r="D335" s="283" t="s">
        <v>849</v>
      </c>
      <c r="E335" s="24">
        <v>3245.4</v>
      </c>
      <c r="F335" s="24">
        <v>3245.5</v>
      </c>
      <c r="G335" s="24">
        <v>3245.4</v>
      </c>
      <c r="H335" s="56">
        <v>5228.42</v>
      </c>
      <c r="I335" s="27"/>
      <c r="J335" s="27">
        <v>1790</v>
      </c>
      <c r="K335" s="34">
        <f t="shared" si="81"/>
        <v>58.4172</v>
      </c>
      <c r="L335" s="35">
        <f t="shared" si="82"/>
        <v>519.28</v>
      </c>
      <c r="M335" s="24">
        <f t="shared" si="83"/>
        <v>22.7178</v>
      </c>
      <c r="N335" s="27">
        <f t="shared" si="84"/>
        <v>418.27</v>
      </c>
      <c r="O335" s="27">
        <f t="shared" si="85"/>
        <v>0</v>
      </c>
      <c r="P335" s="27">
        <f t="shared" si="86"/>
        <v>89.5</v>
      </c>
      <c r="Q335" s="27">
        <f t="shared" si="87"/>
        <v>1108.185</v>
      </c>
      <c r="R335" s="24">
        <f t="shared" si="88"/>
        <v>0</v>
      </c>
      <c r="S335" s="24">
        <f t="shared" si="89"/>
        <v>259.64</v>
      </c>
      <c r="T335" s="24">
        <f t="shared" si="90"/>
        <v>9.74</v>
      </c>
      <c r="U335" s="27">
        <f t="shared" si="91"/>
        <v>104.57</v>
      </c>
      <c r="V335" s="27">
        <f t="shared" si="92"/>
        <v>0</v>
      </c>
      <c r="W335" s="27">
        <f t="shared" si="93"/>
        <v>89.5</v>
      </c>
      <c r="X335" s="24">
        <f t="shared" si="94"/>
        <v>463.45</v>
      </c>
      <c r="Y335" s="24">
        <f t="shared" si="95"/>
        <v>1571.635</v>
      </c>
      <c r="Z335" s="39"/>
      <c r="AA335" s="178" t="s">
        <v>20</v>
      </c>
      <c r="AB335" s="9"/>
      <c r="AC335" s="9"/>
      <c r="AD335" s="127"/>
      <c r="AE335" s="9"/>
      <c r="AF335" s="9"/>
      <c r="AG335" s="9"/>
      <c r="AH335" s="9"/>
    </row>
    <row r="336" s="9" customFormat="1" ht="20" customHeight="1" spans="1:30">
      <c r="A336" s="23">
        <f t="shared" si="80"/>
        <v>333</v>
      </c>
      <c r="B336" s="39" t="s">
        <v>143</v>
      </c>
      <c r="C336" s="57" t="s">
        <v>889</v>
      </c>
      <c r="D336" s="268" t="s">
        <v>890</v>
      </c>
      <c r="E336" s="77">
        <v>3245.4</v>
      </c>
      <c r="F336" s="77">
        <v>3245.5</v>
      </c>
      <c r="G336" s="77">
        <v>3245.4</v>
      </c>
      <c r="H336" s="78">
        <v>5228.42</v>
      </c>
      <c r="I336" s="59"/>
      <c r="J336" s="36">
        <v>1790</v>
      </c>
      <c r="K336" s="34">
        <f t="shared" si="81"/>
        <v>58.4172</v>
      </c>
      <c r="L336" s="35">
        <f t="shared" si="82"/>
        <v>519.28</v>
      </c>
      <c r="M336" s="24">
        <f t="shared" si="83"/>
        <v>22.7178</v>
      </c>
      <c r="N336" s="27">
        <f t="shared" si="84"/>
        <v>418.27</v>
      </c>
      <c r="O336" s="27">
        <f t="shared" si="85"/>
        <v>0</v>
      </c>
      <c r="P336" s="27">
        <f t="shared" si="86"/>
        <v>89.5</v>
      </c>
      <c r="Q336" s="27">
        <f t="shared" si="87"/>
        <v>1108.185</v>
      </c>
      <c r="R336" s="24">
        <f t="shared" si="88"/>
        <v>0</v>
      </c>
      <c r="S336" s="24">
        <f t="shared" si="89"/>
        <v>259.64</v>
      </c>
      <c r="T336" s="24">
        <f t="shared" si="90"/>
        <v>9.74</v>
      </c>
      <c r="U336" s="27">
        <f t="shared" si="91"/>
        <v>104.57</v>
      </c>
      <c r="V336" s="27">
        <f t="shared" si="92"/>
        <v>0</v>
      </c>
      <c r="W336" s="27">
        <f t="shared" si="93"/>
        <v>89.5</v>
      </c>
      <c r="X336" s="24">
        <f t="shared" si="94"/>
        <v>463.45</v>
      </c>
      <c r="Y336" s="24">
        <f t="shared" si="95"/>
        <v>1571.635</v>
      </c>
      <c r="Z336" s="39"/>
      <c r="AA336" s="178" t="s">
        <v>29</v>
      </c>
      <c r="AD336" s="127"/>
    </row>
    <row r="337" s="9" customFormat="1" ht="20" customHeight="1" spans="1:30">
      <c r="A337" s="23">
        <f t="shared" si="80"/>
        <v>334</v>
      </c>
      <c r="B337" s="39" t="s">
        <v>71</v>
      </c>
      <c r="C337" s="57" t="s">
        <v>891</v>
      </c>
      <c r="D337" s="28" t="s">
        <v>892</v>
      </c>
      <c r="E337" s="77">
        <v>3245.4</v>
      </c>
      <c r="F337" s="77">
        <v>3245.5</v>
      </c>
      <c r="G337" s="77">
        <v>3245.4</v>
      </c>
      <c r="H337" s="78">
        <v>5228.42</v>
      </c>
      <c r="I337" s="59"/>
      <c r="J337" s="36">
        <v>3180</v>
      </c>
      <c r="K337" s="34">
        <f t="shared" si="81"/>
        <v>58.4172</v>
      </c>
      <c r="L337" s="35">
        <f t="shared" si="82"/>
        <v>519.28</v>
      </c>
      <c r="M337" s="24">
        <f t="shared" si="83"/>
        <v>22.7178</v>
      </c>
      <c r="N337" s="27">
        <f t="shared" si="84"/>
        <v>418.27</v>
      </c>
      <c r="O337" s="27">
        <f t="shared" si="85"/>
        <v>0</v>
      </c>
      <c r="P337" s="27">
        <f t="shared" si="86"/>
        <v>159</v>
      </c>
      <c r="Q337" s="27">
        <f t="shared" si="87"/>
        <v>1177.685</v>
      </c>
      <c r="R337" s="24">
        <f t="shared" si="88"/>
        <v>0</v>
      </c>
      <c r="S337" s="24">
        <f t="shared" si="89"/>
        <v>259.64</v>
      </c>
      <c r="T337" s="24">
        <f t="shared" si="90"/>
        <v>9.74</v>
      </c>
      <c r="U337" s="27">
        <f t="shared" si="91"/>
        <v>104.57</v>
      </c>
      <c r="V337" s="27">
        <f t="shared" si="92"/>
        <v>0</v>
      </c>
      <c r="W337" s="27">
        <f t="shared" si="93"/>
        <v>159</v>
      </c>
      <c r="X337" s="24">
        <f t="shared" si="94"/>
        <v>532.95</v>
      </c>
      <c r="Y337" s="24">
        <f t="shared" si="95"/>
        <v>1710.635</v>
      </c>
      <c r="Z337" s="39"/>
      <c r="AA337" s="178" t="s">
        <v>31</v>
      </c>
      <c r="AD337" s="127"/>
    </row>
    <row r="338" s="9" customFormat="1" ht="20" customHeight="1" spans="1:30">
      <c r="A338" s="23">
        <f t="shared" si="80"/>
        <v>335</v>
      </c>
      <c r="B338" s="39" t="s">
        <v>137</v>
      </c>
      <c r="C338" s="57" t="s">
        <v>893</v>
      </c>
      <c r="D338" s="28" t="s">
        <v>894</v>
      </c>
      <c r="E338" s="77">
        <v>3245.4</v>
      </c>
      <c r="F338" s="77">
        <v>3245.5</v>
      </c>
      <c r="G338" s="77">
        <v>3245.4</v>
      </c>
      <c r="H338" s="78">
        <v>5228.42</v>
      </c>
      <c r="I338" s="59"/>
      <c r="J338" s="36">
        <v>3180</v>
      </c>
      <c r="K338" s="34">
        <f t="shared" si="81"/>
        <v>58.4172</v>
      </c>
      <c r="L338" s="35">
        <f t="shared" si="82"/>
        <v>519.28</v>
      </c>
      <c r="M338" s="24">
        <f t="shared" si="83"/>
        <v>22.7178</v>
      </c>
      <c r="N338" s="27">
        <f t="shared" si="84"/>
        <v>418.27</v>
      </c>
      <c r="O338" s="27">
        <f t="shared" si="85"/>
        <v>0</v>
      </c>
      <c r="P338" s="27">
        <f t="shared" si="86"/>
        <v>159</v>
      </c>
      <c r="Q338" s="27">
        <f t="shared" si="87"/>
        <v>1177.685</v>
      </c>
      <c r="R338" s="24">
        <f t="shared" si="88"/>
        <v>0</v>
      </c>
      <c r="S338" s="24">
        <f t="shared" si="89"/>
        <v>259.64</v>
      </c>
      <c r="T338" s="24">
        <f t="shared" si="90"/>
        <v>9.74</v>
      </c>
      <c r="U338" s="27">
        <f t="shared" si="91"/>
        <v>104.57</v>
      </c>
      <c r="V338" s="27">
        <f t="shared" si="92"/>
        <v>0</v>
      </c>
      <c r="W338" s="27">
        <f t="shared" si="93"/>
        <v>159</v>
      </c>
      <c r="X338" s="24">
        <f t="shared" si="94"/>
        <v>532.95</v>
      </c>
      <c r="Y338" s="24">
        <f t="shared" si="95"/>
        <v>1710.635</v>
      </c>
      <c r="Z338" s="39"/>
      <c r="AA338" s="178" t="s">
        <v>30</v>
      </c>
      <c r="AD338" s="127"/>
    </row>
    <row r="339" s="9" customFormat="1" ht="20" customHeight="1" spans="1:30">
      <c r="A339" s="23">
        <f t="shared" si="80"/>
        <v>336</v>
      </c>
      <c r="B339" s="39" t="s">
        <v>140</v>
      </c>
      <c r="C339" s="57" t="s">
        <v>897</v>
      </c>
      <c r="D339" s="28" t="s">
        <v>898</v>
      </c>
      <c r="E339" s="77">
        <v>3245.4</v>
      </c>
      <c r="F339" s="77">
        <v>3245.5</v>
      </c>
      <c r="G339" s="77">
        <v>3245.4</v>
      </c>
      <c r="H339" s="78">
        <v>5228.42</v>
      </c>
      <c r="I339" s="59"/>
      <c r="J339" s="36">
        <v>3180</v>
      </c>
      <c r="K339" s="34">
        <f t="shared" si="81"/>
        <v>58.4172</v>
      </c>
      <c r="L339" s="35">
        <f t="shared" si="82"/>
        <v>519.28</v>
      </c>
      <c r="M339" s="24">
        <f t="shared" si="83"/>
        <v>22.7178</v>
      </c>
      <c r="N339" s="27">
        <f t="shared" si="84"/>
        <v>418.27</v>
      </c>
      <c r="O339" s="27">
        <f t="shared" si="85"/>
        <v>0</v>
      </c>
      <c r="P339" s="27">
        <f t="shared" si="86"/>
        <v>159</v>
      </c>
      <c r="Q339" s="27">
        <f t="shared" si="87"/>
        <v>1177.685</v>
      </c>
      <c r="R339" s="24">
        <f t="shared" si="88"/>
        <v>0</v>
      </c>
      <c r="S339" s="24">
        <f t="shared" si="89"/>
        <v>259.64</v>
      </c>
      <c r="T339" s="24">
        <f t="shared" si="90"/>
        <v>9.74</v>
      </c>
      <c r="U339" s="27">
        <f t="shared" si="91"/>
        <v>104.57</v>
      </c>
      <c r="V339" s="27">
        <f t="shared" si="92"/>
        <v>0</v>
      </c>
      <c r="W339" s="27">
        <f t="shared" si="93"/>
        <v>159</v>
      </c>
      <c r="X339" s="24">
        <f t="shared" si="94"/>
        <v>532.95</v>
      </c>
      <c r="Y339" s="24">
        <f t="shared" si="95"/>
        <v>1710.635</v>
      </c>
      <c r="Z339" s="39"/>
      <c r="AA339" s="178" t="s">
        <v>17</v>
      </c>
      <c r="AD339" s="127"/>
    </row>
    <row r="340" s="9" customFormat="1" ht="20" customHeight="1" spans="1:30">
      <c r="A340" s="23">
        <f t="shared" si="80"/>
        <v>337</v>
      </c>
      <c r="B340" s="39" t="s">
        <v>140</v>
      </c>
      <c r="C340" s="82" t="s">
        <v>899</v>
      </c>
      <c r="D340" s="82" t="s">
        <v>900</v>
      </c>
      <c r="E340" s="77">
        <v>3245.4</v>
      </c>
      <c r="F340" s="77">
        <v>3245.5</v>
      </c>
      <c r="G340" s="77">
        <v>3245.4</v>
      </c>
      <c r="H340" s="78">
        <v>5228.42</v>
      </c>
      <c r="I340" s="59"/>
      <c r="J340" s="27">
        <v>3180</v>
      </c>
      <c r="K340" s="34">
        <f t="shared" si="81"/>
        <v>58.4172</v>
      </c>
      <c r="L340" s="35">
        <f t="shared" si="82"/>
        <v>519.28</v>
      </c>
      <c r="M340" s="24">
        <f t="shared" si="83"/>
        <v>22.7178</v>
      </c>
      <c r="N340" s="27">
        <f t="shared" si="84"/>
        <v>418.27</v>
      </c>
      <c r="O340" s="27">
        <f t="shared" si="85"/>
        <v>0</v>
      </c>
      <c r="P340" s="27">
        <f t="shared" si="86"/>
        <v>159</v>
      </c>
      <c r="Q340" s="27">
        <f t="shared" si="87"/>
        <v>1177.685</v>
      </c>
      <c r="R340" s="24">
        <f t="shared" si="88"/>
        <v>0</v>
      </c>
      <c r="S340" s="24">
        <f t="shared" si="89"/>
        <v>259.64</v>
      </c>
      <c r="T340" s="24">
        <f t="shared" si="90"/>
        <v>9.74</v>
      </c>
      <c r="U340" s="27">
        <f t="shared" si="91"/>
        <v>104.57</v>
      </c>
      <c r="V340" s="27">
        <f t="shared" si="92"/>
        <v>0</v>
      </c>
      <c r="W340" s="27">
        <f t="shared" si="93"/>
        <v>159</v>
      </c>
      <c r="X340" s="24">
        <f t="shared" si="94"/>
        <v>532.95</v>
      </c>
      <c r="Y340" s="24">
        <f t="shared" si="95"/>
        <v>1710.635</v>
      </c>
      <c r="Z340" s="39"/>
      <c r="AA340" s="178" t="s">
        <v>17</v>
      </c>
      <c r="AD340" s="127"/>
    </row>
    <row r="341" s="9" customFormat="1" ht="20" customHeight="1" spans="1:30">
      <c r="A341" s="23">
        <f t="shared" si="80"/>
        <v>338</v>
      </c>
      <c r="B341" s="39" t="s">
        <v>76</v>
      </c>
      <c r="C341" s="82" t="s">
        <v>901</v>
      </c>
      <c r="D341" s="276" t="s">
        <v>902</v>
      </c>
      <c r="E341" s="77">
        <v>3245.4</v>
      </c>
      <c r="F341" s="77">
        <v>3245.5</v>
      </c>
      <c r="G341" s="77">
        <v>3245.4</v>
      </c>
      <c r="H341" s="78">
        <v>5228.42</v>
      </c>
      <c r="I341" s="59"/>
      <c r="J341" s="27">
        <v>0</v>
      </c>
      <c r="K341" s="34">
        <f t="shared" si="81"/>
        <v>58.4172</v>
      </c>
      <c r="L341" s="35">
        <f t="shared" si="82"/>
        <v>519.28</v>
      </c>
      <c r="M341" s="24">
        <f t="shared" si="83"/>
        <v>22.7178</v>
      </c>
      <c r="N341" s="27">
        <f t="shared" si="84"/>
        <v>418.27</v>
      </c>
      <c r="O341" s="27">
        <f t="shared" si="85"/>
        <v>0</v>
      </c>
      <c r="P341" s="27">
        <f t="shared" si="86"/>
        <v>0</v>
      </c>
      <c r="Q341" s="27">
        <f t="shared" si="87"/>
        <v>1018.685</v>
      </c>
      <c r="R341" s="24">
        <f t="shared" si="88"/>
        <v>0</v>
      </c>
      <c r="S341" s="24">
        <f t="shared" si="89"/>
        <v>259.64</v>
      </c>
      <c r="T341" s="24">
        <f t="shared" si="90"/>
        <v>9.74</v>
      </c>
      <c r="U341" s="27">
        <f t="shared" si="91"/>
        <v>104.57</v>
      </c>
      <c r="V341" s="27">
        <f t="shared" si="92"/>
        <v>0</v>
      </c>
      <c r="W341" s="27">
        <f t="shared" si="93"/>
        <v>0</v>
      </c>
      <c r="X341" s="24">
        <f t="shared" si="94"/>
        <v>373.95</v>
      </c>
      <c r="Y341" s="24">
        <f t="shared" si="95"/>
        <v>1392.635</v>
      </c>
      <c r="Z341" s="39"/>
      <c r="AA341" s="178" t="s">
        <v>31</v>
      </c>
      <c r="AD341" s="127"/>
    </row>
    <row r="342" s="9" customFormat="1" ht="20" customHeight="1" spans="1:30">
      <c r="A342" s="23">
        <f t="shared" ref="A342:A384" si="96">ROW()-3</f>
        <v>339</v>
      </c>
      <c r="B342" s="39" t="s">
        <v>869</v>
      </c>
      <c r="C342" s="57" t="s">
        <v>903</v>
      </c>
      <c r="D342" s="268" t="s">
        <v>904</v>
      </c>
      <c r="E342" s="77">
        <v>3245.4</v>
      </c>
      <c r="F342" s="77">
        <v>3245.5</v>
      </c>
      <c r="G342" s="77">
        <v>3245.4</v>
      </c>
      <c r="H342" s="78">
        <v>5228.42</v>
      </c>
      <c r="I342" s="59"/>
      <c r="J342" s="36">
        <v>1790</v>
      </c>
      <c r="K342" s="34">
        <f t="shared" ref="K342:K384" si="97">E342*0.018</f>
        <v>58.4172</v>
      </c>
      <c r="L342" s="35">
        <f t="shared" ref="L342:L384" si="98">F342*0.16</f>
        <v>519.28</v>
      </c>
      <c r="M342" s="24">
        <f t="shared" ref="M342:M384" si="99">G342*0.007</f>
        <v>22.7178</v>
      </c>
      <c r="N342" s="27">
        <f t="shared" ref="N342:N384" si="100">ROUND(H342*0.08,2)</f>
        <v>418.27</v>
      </c>
      <c r="O342" s="27">
        <f t="shared" ref="O342:O384" si="101">I342*50%</f>
        <v>0</v>
      </c>
      <c r="P342" s="27">
        <f t="shared" ref="P342:P384" si="102">J342*5%</f>
        <v>89.5</v>
      </c>
      <c r="Q342" s="27">
        <f t="shared" ref="Q342:Q384" si="103">SUM(K342:P342)</f>
        <v>1108.185</v>
      </c>
      <c r="R342" s="24">
        <f t="shared" ref="R342:R384" si="104">E342*0</f>
        <v>0</v>
      </c>
      <c r="S342" s="24">
        <f t="shared" ref="S342:S384" si="105">ROUND(F342*0.08,2)</f>
        <v>259.64</v>
      </c>
      <c r="T342" s="24">
        <f t="shared" ref="T342:T384" si="106">ROUND(G342*0.003,2)</f>
        <v>9.74</v>
      </c>
      <c r="U342" s="27">
        <f t="shared" ref="U342:U384" si="107">ROUND(H342*0.02,2)</f>
        <v>104.57</v>
      </c>
      <c r="V342" s="27">
        <f t="shared" ref="V342:V384" si="108">I342*50%</f>
        <v>0</v>
      </c>
      <c r="W342" s="27">
        <f t="shared" ref="W342:W384" si="109">J342*5%</f>
        <v>89.5</v>
      </c>
      <c r="X342" s="24">
        <f t="shared" ref="X342:X384" si="110">SUM(R342:W342)</f>
        <v>463.45</v>
      </c>
      <c r="Y342" s="24">
        <f t="shared" ref="Y342:Y384" si="111">Q342+X342</f>
        <v>1571.635</v>
      </c>
      <c r="Z342" s="39"/>
      <c r="AA342" s="178" t="s">
        <v>24</v>
      </c>
      <c r="AD342" s="127"/>
    </row>
    <row r="343" s="9" customFormat="1" ht="20" customHeight="1" spans="1:30">
      <c r="A343" s="23">
        <f t="shared" si="96"/>
        <v>340</v>
      </c>
      <c r="B343" s="39" t="s">
        <v>476</v>
      </c>
      <c r="C343" s="57" t="s">
        <v>905</v>
      </c>
      <c r="D343" s="268" t="s">
        <v>906</v>
      </c>
      <c r="E343" s="77">
        <v>3245.4</v>
      </c>
      <c r="F343" s="77">
        <v>3245.5</v>
      </c>
      <c r="G343" s="77">
        <v>3245.4</v>
      </c>
      <c r="H343" s="78">
        <v>5228.42</v>
      </c>
      <c r="I343" s="59"/>
      <c r="J343" s="36">
        <v>1790</v>
      </c>
      <c r="K343" s="34">
        <f t="shared" si="97"/>
        <v>58.4172</v>
      </c>
      <c r="L343" s="35">
        <f t="shared" si="98"/>
        <v>519.28</v>
      </c>
      <c r="M343" s="24">
        <f t="shared" si="99"/>
        <v>22.7178</v>
      </c>
      <c r="N343" s="27">
        <f t="shared" si="100"/>
        <v>418.27</v>
      </c>
      <c r="O343" s="27">
        <f t="shared" si="101"/>
        <v>0</v>
      </c>
      <c r="P343" s="27">
        <f t="shared" si="102"/>
        <v>89.5</v>
      </c>
      <c r="Q343" s="27">
        <f t="shared" si="103"/>
        <v>1108.185</v>
      </c>
      <c r="R343" s="24">
        <f t="shared" si="104"/>
        <v>0</v>
      </c>
      <c r="S343" s="24">
        <f t="shared" si="105"/>
        <v>259.64</v>
      </c>
      <c r="T343" s="24">
        <f t="shared" si="106"/>
        <v>9.74</v>
      </c>
      <c r="U343" s="27">
        <f t="shared" si="107"/>
        <v>104.57</v>
      </c>
      <c r="V343" s="27">
        <f t="shared" si="108"/>
        <v>0</v>
      </c>
      <c r="W343" s="27">
        <f t="shared" si="109"/>
        <v>89.5</v>
      </c>
      <c r="X343" s="24">
        <f t="shared" si="110"/>
        <v>463.45</v>
      </c>
      <c r="Y343" s="24">
        <f t="shared" si="111"/>
        <v>1571.635</v>
      </c>
      <c r="Z343" s="39"/>
      <c r="AA343" s="178" t="s">
        <v>23</v>
      </c>
      <c r="AD343" s="127"/>
    </row>
    <row r="344" s="9" customFormat="1" ht="20" customHeight="1" spans="1:30">
      <c r="A344" s="23">
        <f t="shared" si="96"/>
        <v>341</v>
      </c>
      <c r="B344" s="39" t="s">
        <v>157</v>
      </c>
      <c r="C344" s="82" t="s">
        <v>909</v>
      </c>
      <c r="D344" s="276" t="s">
        <v>910</v>
      </c>
      <c r="E344" s="77">
        <v>3245.4</v>
      </c>
      <c r="F344" s="77">
        <v>3245.5</v>
      </c>
      <c r="G344" s="77">
        <v>3245.4</v>
      </c>
      <c r="H344" s="78">
        <v>5228.42</v>
      </c>
      <c r="I344" s="59"/>
      <c r="J344" s="27">
        <v>0</v>
      </c>
      <c r="K344" s="34">
        <f t="shared" si="97"/>
        <v>58.4172</v>
      </c>
      <c r="L344" s="35">
        <f t="shared" si="98"/>
        <v>519.28</v>
      </c>
      <c r="M344" s="24">
        <f t="shared" si="99"/>
        <v>22.7178</v>
      </c>
      <c r="N344" s="27">
        <f t="shared" si="100"/>
        <v>418.27</v>
      </c>
      <c r="O344" s="27">
        <f t="shared" si="101"/>
        <v>0</v>
      </c>
      <c r="P344" s="27">
        <f t="shared" si="102"/>
        <v>0</v>
      </c>
      <c r="Q344" s="27">
        <f t="shared" si="103"/>
        <v>1018.685</v>
      </c>
      <c r="R344" s="24">
        <f t="shared" si="104"/>
        <v>0</v>
      </c>
      <c r="S344" s="24">
        <f t="shared" si="105"/>
        <v>259.64</v>
      </c>
      <c r="T344" s="24">
        <f t="shared" si="106"/>
        <v>9.74</v>
      </c>
      <c r="U344" s="27">
        <f t="shared" si="107"/>
        <v>104.57</v>
      </c>
      <c r="V344" s="27">
        <f t="shared" si="108"/>
        <v>0</v>
      </c>
      <c r="W344" s="27">
        <f t="shared" si="109"/>
        <v>0</v>
      </c>
      <c r="X344" s="24">
        <f t="shared" si="110"/>
        <v>373.95</v>
      </c>
      <c r="Y344" s="24">
        <f t="shared" si="111"/>
        <v>1392.635</v>
      </c>
      <c r="Z344" s="39"/>
      <c r="AA344" s="178" t="s">
        <v>16</v>
      </c>
      <c r="AD344" s="127"/>
    </row>
    <row r="345" s="9" customFormat="1" ht="20" customHeight="1" spans="1:30">
      <c r="A345" s="23">
        <f t="shared" si="96"/>
        <v>342</v>
      </c>
      <c r="B345" s="39" t="s">
        <v>157</v>
      </c>
      <c r="C345" s="82" t="s">
        <v>911</v>
      </c>
      <c r="D345" s="83" t="s">
        <v>912</v>
      </c>
      <c r="E345" s="77">
        <v>3245.4</v>
      </c>
      <c r="F345" s="77">
        <v>3245.5</v>
      </c>
      <c r="G345" s="77">
        <v>3245.4</v>
      </c>
      <c r="H345" s="78">
        <v>5228.42</v>
      </c>
      <c r="I345" s="59"/>
      <c r="J345" s="27">
        <v>0</v>
      </c>
      <c r="K345" s="34">
        <f t="shared" si="97"/>
        <v>58.4172</v>
      </c>
      <c r="L345" s="35">
        <f t="shared" si="98"/>
        <v>519.28</v>
      </c>
      <c r="M345" s="24">
        <f t="shared" si="99"/>
        <v>22.7178</v>
      </c>
      <c r="N345" s="27">
        <f t="shared" si="100"/>
        <v>418.27</v>
      </c>
      <c r="O345" s="27">
        <f t="shared" si="101"/>
        <v>0</v>
      </c>
      <c r="P345" s="27">
        <f t="shared" si="102"/>
        <v>0</v>
      </c>
      <c r="Q345" s="27">
        <f t="shared" si="103"/>
        <v>1018.685</v>
      </c>
      <c r="R345" s="24">
        <f t="shared" si="104"/>
        <v>0</v>
      </c>
      <c r="S345" s="24">
        <f t="shared" si="105"/>
        <v>259.64</v>
      </c>
      <c r="T345" s="24">
        <f t="shared" si="106"/>
        <v>9.74</v>
      </c>
      <c r="U345" s="27">
        <f t="shared" si="107"/>
        <v>104.57</v>
      </c>
      <c r="V345" s="27">
        <f t="shared" si="108"/>
        <v>0</v>
      </c>
      <c r="W345" s="27">
        <f t="shared" si="109"/>
        <v>0</v>
      </c>
      <c r="X345" s="24">
        <f t="shared" si="110"/>
        <v>373.95</v>
      </c>
      <c r="Y345" s="24">
        <f t="shared" si="111"/>
        <v>1392.635</v>
      </c>
      <c r="Z345" s="39"/>
      <c r="AA345" s="178" t="s">
        <v>16</v>
      </c>
      <c r="AD345" s="127"/>
    </row>
    <row r="346" s="9" customFormat="1" ht="20" customHeight="1" spans="1:30">
      <c r="A346" s="23">
        <f t="shared" si="96"/>
        <v>343</v>
      </c>
      <c r="B346" s="39" t="s">
        <v>416</v>
      </c>
      <c r="C346" s="30" t="s">
        <v>907</v>
      </c>
      <c r="D346" s="268" t="s">
        <v>908</v>
      </c>
      <c r="E346" s="77">
        <v>3245.4</v>
      </c>
      <c r="F346" s="77">
        <v>0</v>
      </c>
      <c r="G346" s="77">
        <v>0</v>
      </c>
      <c r="H346" s="77">
        <v>0</v>
      </c>
      <c r="I346" s="77"/>
      <c r="J346" s="27">
        <v>0</v>
      </c>
      <c r="K346" s="34">
        <f t="shared" si="97"/>
        <v>58.4172</v>
      </c>
      <c r="L346" s="35">
        <f t="shared" si="98"/>
        <v>0</v>
      </c>
      <c r="M346" s="24">
        <f t="shared" si="99"/>
        <v>0</v>
      </c>
      <c r="N346" s="27">
        <f t="shared" si="100"/>
        <v>0</v>
      </c>
      <c r="O346" s="27">
        <f t="shared" si="101"/>
        <v>0</v>
      </c>
      <c r="P346" s="27">
        <f t="shared" si="102"/>
        <v>0</v>
      </c>
      <c r="Q346" s="27">
        <f t="shared" si="103"/>
        <v>58.4172</v>
      </c>
      <c r="R346" s="24">
        <f t="shared" si="104"/>
        <v>0</v>
      </c>
      <c r="S346" s="24">
        <f t="shared" si="105"/>
        <v>0</v>
      </c>
      <c r="T346" s="24">
        <f t="shared" si="106"/>
        <v>0</v>
      </c>
      <c r="U346" s="27">
        <f t="shared" si="107"/>
        <v>0</v>
      </c>
      <c r="V346" s="27">
        <f t="shared" si="108"/>
        <v>0</v>
      </c>
      <c r="W346" s="27">
        <f t="shared" si="109"/>
        <v>0</v>
      </c>
      <c r="X346" s="24">
        <f t="shared" si="110"/>
        <v>0</v>
      </c>
      <c r="Y346" s="24">
        <f t="shared" si="111"/>
        <v>58.4172</v>
      </c>
      <c r="Z346" s="39"/>
      <c r="AA346" s="178" t="s">
        <v>20</v>
      </c>
      <c r="AD346" s="127"/>
    </row>
    <row r="347" s="9" customFormat="1" ht="20" customHeight="1" spans="1:30">
      <c r="A347" s="23">
        <f t="shared" si="96"/>
        <v>344</v>
      </c>
      <c r="B347" s="39" t="s">
        <v>190</v>
      </c>
      <c r="C347" s="57" t="s">
        <v>913</v>
      </c>
      <c r="D347" s="28" t="s">
        <v>914</v>
      </c>
      <c r="E347" s="77">
        <v>3245.4</v>
      </c>
      <c r="F347" s="77">
        <v>3245.5</v>
      </c>
      <c r="G347" s="77">
        <v>3245.4</v>
      </c>
      <c r="H347" s="78">
        <v>5228.42</v>
      </c>
      <c r="I347" s="59"/>
      <c r="J347" s="36">
        <v>3180</v>
      </c>
      <c r="K347" s="34">
        <f t="shared" si="97"/>
        <v>58.4172</v>
      </c>
      <c r="L347" s="35">
        <f t="shared" si="98"/>
        <v>519.28</v>
      </c>
      <c r="M347" s="24">
        <f t="shared" si="99"/>
        <v>22.7178</v>
      </c>
      <c r="N347" s="27">
        <f t="shared" si="100"/>
        <v>418.27</v>
      </c>
      <c r="O347" s="27">
        <f t="shared" si="101"/>
        <v>0</v>
      </c>
      <c r="P347" s="27">
        <f t="shared" si="102"/>
        <v>159</v>
      </c>
      <c r="Q347" s="27">
        <f t="shared" si="103"/>
        <v>1177.685</v>
      </c>
      <c r="R347" s="24">
        <f t="shared" si="104"/>
        <v>0</v>
      </c>
      <c r="S347" s="24">
        <f t="shared" si="105"/>
        <v>259.64</v>
      </c>
      <c r="T347" s="24">
        <f t="shared" si="106"/>
        <v>9.74</v>
      </c>
      <c r="U347" s="27">
        <f t="shared" si="107"/>
        <v>104.57</v>
      </c>
      <c r="V347" s="27">
        <f t="shared" si="108"/>
        <v>0</v>
      </c>
      <c r="W347" s="27">
        <f t="shared" si="109"/>
        <v>159</v>
      </c>
      <c r="X347" s="24">
        <f t="shared" si="110"/>
        <v>532.95</v>
      </c>
      <c r="Y347" s="24">
        <f t="shared" si="111"/>
        <v>1710.635</v>
      </c>
      <c r="Z347" s="39"/>
      <c r="AA347" s="178" t="s">
        <v>40</v>
      </c>
      <c r="AD347" s="127"/>
    </row>
    <row r="348" s="9" customFormat="1" ht="20" customHeight="1" spans="1:30">
      <c r="A348" s="23">
        <f t="shared" si="96"/>
        <v>345</v>
      </c>
      <c r="B348" s="39" t="s">
        <v>293</v>
      </c>
      <c r="C348" s="30" t="s">
        <v>916</v>
      </c>
      <c r="D348" s="267" t="s">
        <v>917</v>
      </c>
      <c r="E348" s="77">
        <v>3245.4</v>
      </c>
      <c r="F348" s="77">
        <v>3245.5</v>
      </c>
      <c r="G348" s="77">
        <v>3245.4</v>
      </c>
      <c r="H348" s="78">
        <v>5228.42</v>
      </c>
      <c r="I348" s="59"/>
      <c r="J348" s="27">
        <v>0</v>
      </c>
      <c r="K348" s="34">
        <f t="shared" si="97"/>
        <v>58.4172</v>
      </c>
      <c r="L348" s="35">
        <f t="shared" si="98"/>
        <v>519.28</v>
      </c>
      <c r="M348" s="24">
        <f t="shared" si="99"/>
        <v>22.7178</v>
      </c>
      <c r="N348" s="27">
        <f t="shared" si="100"/>
        <v>418.27</v>
      </c>
      <c r="O348" s="27">
        <f t="shared" si="101"/>
        <v>0</v>
      </c>
      <c r="P348" s="27">
        <f t="shared" si="102"/>
        <v>0</v>
      </c>
      <c r="Q348" s="27">
        <f t="shared" si="103"/>
        <v>1018.685</v>
      </c>
      <c r="R348" s="24">
        <f t="shared" si="104"/>
        <v>0</v>
      </c>
      <c r="S348" s="24">
        <f t="shared" si="105"/>
        <v>259.64</v>
      </c>
      <c r="T348" s="24">
        <f t="shared" si="106"/>
        <v>9.74</v>
      </c>
      <c r="U348" s="27">
        <f t="shared" si="107"/>
        <v>104.57</v>
      </c>
      <c r="V348" s="27">
        <f t="shared" si="108"/>
        <v>0</v>
      </c>
      <c r="W348" s="27">
        <f t="shared" si="109"/>
        <v>0</v>
      </c>
      <c r="X348" s="24">
        <f t="shared" si="110"/>
        <v>373.95</v>
      </c>
      <c r="Y348" s="24">
        <f t="shared" si="111"/>
        <v>1392.635</v>
      </c>
      <c r="Z348" s="39"/>
      <c r="AA348" s="178" t="s">
        <v>26</v>
      </c>
      <c r="AD348" s="127"/>
    </row>
    <row r="349" s="9" customFormat="1" ht="20" customHeight="1" spans="1:30">
      <c r="A349" s="23">
        <f t="shared" si="96"/>
        <v>346</v>
      </c>
      <c r="B349" s="39" t="s">
        <v>140</v>
      </c>
      <c r="C349" s="30" t="s">
        <v>918</v>
      </c>
      <c r="D349" s="267" t="s">
        <v>919</v>
      </c>
      <c r="E349" s="77">
        <v>3245.4</v>
      </c>
      <c r="F349" s="77">
        <v>3245.5</v>
      </c>
      <c r="G349" s="77">
        <v>3245.4</v>
      </c>
      <c r="H349" s="78">
        <v>5228.42</v>
      </c>
      <c r="I349" s="59"/>
      <c r="J349" s="27">
        <v>0</v>
      </c>
      <c r="K349" s="34">
        <f t="shared" si="97"/>
        <v>58.4172</v>
      </c>
      <c r="L349" s="35">
        <f t="shared" si="98"/>
        <v>519.28</v>
      </c>
      <c r="M349" s="24">
        <f t="shared" si="99"/>
        <v>22.7178</v>
      </c>
      <c r="N349" s="27">
        <f t="shared" si="100"/>
        <v>418.27</v>
      </c>
      <c r="O349" s="27">
        <f t="shared" si="101"/>
        <v>0</v>
      </c>
      <c r="P349" s="27">
        <f t="shared" si="102"/>
        <v>0</v>
      </c>
      <c r="Q349" s="27">
        <f t="shared" si="103"/>
        <v>1018.685</v>
      </c>
      <c r="R349" s="24">
        <f t="shared" si="104"/>
        <v>0</v>
      </c>
      <c r="S349" s="24">
        <f t="shared" si="105"/>
        <v>259.64</v>
      </c>
      <c r="T349" s="24">
        <f t="shared" si="106"/>
        <v>9.74</v>
      </c>
      <c r="U349" s="27">
        <f t="shared" si="107"/>
        <v>104.57</v>
      </c>
      <c r="V349" s="27">
        <f t="shared" si="108"/>
        <v>0</v>
      </c>
      <c r="W349" s="27">
        <f t="shared" si="109"/>
        <v>0</v>
      </c>
      <c r="X349" s="24">
        <f t="shared" si="110"/>
        <v>373.95</v>
      </c>
      <c r="Y349" s="24">
        <f t="shared" si="111"/>
        <v>1392.635</v>
      </c>
      <c r="Z349" s="39"/>
      <c r="AA349" s="178" t="s">
        <v>17</v>
      </c>
      <c r="AD349" s="127"/>
    </row>
    <row r="350" s="9" customFormat="1" ht="20" customHeight="1" spans="1:30">
      <c r="A350" s="23">
        <f t="shared" si="96"/>
        <v>347</v>
      </c>
      <c r="B350" s="39" t="s">
        <v>688</v>
      </c>
      <c r="C350" s="30" t="s">
        <v>920</v>
      </c>
      <c r="D350" s="28" t="s">
        <v>921</v>
      </c>
      <c r="E350" s="77">
        <v>3245.4</v>
      </c>
      <c r="F350" s="77">
        <v>0</v>
      </c>
      <c r="G350" s="77">
        <v>0</v>
      </c>
      <c r="H350" s="77">
        <v>0</v>
      </c>
      <c r="I350" s="59"/>
      <c r="J350" s="27">
        <v>0</v>
      </c>
      <c r="K350" s="34">
        <f t="shared" si="97"/>
        <v>58.4172</v>
      </c>
      <c r="L350" s="35">
        <f t="shared" si="98"/>
        <v>0</v>
      </c>
      <c r="M350" s="24">
        <f t="shared" si="99"/>
        <v>0</v>
      </c>
      <c r="N350" s="27">
        <f t="shared" si="100"/>
        <v>0</v>
      </c>
      <c r="O350" s="27">
        <f t="shared" si="101"/>
        <v>0</v>
      </c>
      <c r="P350" s="27">
        <f t="shared" si="102"/>
        <v>0</v>
      </c>
      <c r="Q350" s="27">
        <f t="shared" si="103"/>
        <v>58.4172</v>
      </c>
      <c r="R350" s="24">
        <f t="shared" si="104"/>
        <v>0</v>
      </c>
      <c r="S350" s="24">
        <f t="shared" si="105"/>
        <v>0</v>
      </c>
      <c r="T350" s="24">
        <f t="shared" si="106"/>
        <v>0</v>
      </c>
      <c r="U350" s="27">
        <f t="shared" si="107"/>
        <v>0</v>
      </c>
      <c r="V350" s="27">
        <f t="shared" si="108"/>
        <v>0</v>
      </c>
      <c r="W350" s="27">
        <f t="shared" si="109"/>
        <v>0</v>
      </c>
      <c r="X350" s="24">
        <f t="shared" si="110"/>
        <v>0</v>
      </c>
      <c r="Y350" s="24">
        <f t="shared" si="111"/>
        <v>58.4172</v>
      </c>
      <c r="Z350" s="39"/>
      <c r="AA350" s="178" t="s">
        <v>25</v>
      </c>
      <c r="AD350" s="127"/>
    </row>
    <row r="351" s="9" customFormat="1" ht="20" customHeight="1" spans="1:30">
      <c r="A351" s="23">
        <f t="shared" si="96"/>
        <v>348</v>
      </c>
      <c r="B351" s="39" t="s">
        <v>143</v>
      </c>
      <c r="C351" s="30" t="s">
        <v>922</v>
      </c>
      <c r="D351" s="28" t="s">
        <v>923</v>
      </c>
      <c r="E351" s="77">
        <v>3245.4</v>
      </c>
      <c r="F351" s="77">
        <v>3245.5</v>
      </c>
      <c r="G351" s="77">
        <v>3245.4</v>
      </c>
      <c r="H351" s="78">
        <v>5228.42</v>
      </c>
      <c r="I351" s="59"/>
      <c r="J351" s="27">
        <v>0</v>
      </c>
      <c r="K351" s="34">
        <f t="shared" si="97"/>
        <v>58.4172</v>
      </c>
      <c r="L351" s="35">
        <f t="shared" si="98"/>
        <v>519.28</v>
      </c>
      <c r="M351" s="24">
        <f t="shared" si="99"/>
        <v>22.7178</v>
      </c>
      <c r="N351" s="27">
        <f t="shared" si="100"/>
        <v>418.27</v>
      </c>
      <c r="O351" s="27">
        <f t="shared" si="101"/>
        <v>0</v>
      </c>
      <c r="P351" s="27">
        <f t="shared" si="102"/>
        <v>0</v>
      </c>
      <c r="Q351" s="27">
        <f t="shared" si="103"/>
        <v>1018.685</v>
      </c>
      <c r="R351" s="24">
        <f t="shared" si="104"/>
        <v>0</v>
      </c>
      <c r="S351" s="24">
        <f t="shared" si="105"/>
        <v>259.64</v>
      </c>
      <c r="T351" s="24">
        <f t="shared" si="106"/>
        <v>9.74</v>
      </c>
      <c r="U351" s="27">
        <f t="shared" si="107"/>
        <v>104.57</v>
      </c>
      <c r="V351" s="27">
        <f t="shared" si="108"/>
        <v>0</v>
      </c>
      <c r="W351" s="27">
        <f t="shared" si="109"/>
        <v>0</v>
      </c>
      <c r="X351" s="24">
        <f t="shared" si="110"/>
        <v>373.95</v>
      </c>
      <c r="Y351" s="24">
        <f t="shared" si="111"/>
        <v>1392.635</v>
      </c>
      <c r="Z351" s="39"/>
      <c r="AA351" s="178" t="s">
        <v>29</v>
      </c>
      <c r="AD351" s="127"/>
    </row>
    <row r="352" s="9" customFormat="1" ht="20" customHeight="1" spans="1:30">
      <c r="A352" s="23">
        <f t="shared" si="96"/>
        <v>349</v>
      </c>
      <c r="B352" s="39" t="s">
        <v>688</v>
      </c>
      <c r="C352" s="30" t="s">
        <v>924</v>
      </c>
      <c r="D352" s="28" t="s">
        <v>925</v>
      </c>
      <c r="E352" s="77">
        <v>3245.4</v>
      </c>
      <c r="F352" s="77">
        <v>3245.5</v>
      </c>
      <c r="G352" s="77">
        <v>3245.4</v>
      </c>
      <c r="H352" s="78">
        <v>5228.42</v>
      </c>
      <c r="I352" s="59"/>
      <c r="J352" s="27">
        <v>0</v>
      </c>
      <c r="K352" s="34">
        <f t="shared" si="97"/>
        <v>58.4172</v>
      </c>
      <c r="L352" s="35">
        <f t="shared" si="98"/>
        <v>519.28</v>
      </c>
      <c r="M352" s="24">
        <f t="shared" si="99"/>
        <v>22.7178</v>
      </c>
      <c r="N352" s="27">
        <f t="shared" si="100"/>
        <v>418.27</v>
      </c>
      <c r="O352" s="27">
        <f t="shared" si="101"/>
        <v>0</v>
      </c>
      <c r="P352" s="27">
        <f t="shared" si="102"/>
        <v>0</v>
      </c>
      <c r="Q352" s="27">
        <f t="shared" si="103"/>
        <v>1018.685</v>
      </c>
      <c r="R352" s="24">
        <f t="shared" si="104"/>
        <v>0</v>
      </c>
      <c r="S352" s="24">
        <f t="shared" si="105"/>
        <v>259.64</v>
      </c>
      <c r="T352" s="24">
        <f t="shared" si="106"/>
        <v>9.74</v>
      </c>
      <c r="U352" s="27">
        <f t="shared" si="107"/>
        <v>104.57</v>
      </c>
      <c r="V352" s="27">
        <f t="shared" si="108"/>
        <v>0</v>
      </c>
      <c r="W352" s="27">
        <f t="shared" si="109"/>
        <v>0</v>
      </c>
      <c r="X352" s="24">
        <f t="shared" si="110"/>
        <v>373.95</v>
      </c>
      <c r="Y352" s="24">
        <f t="shared" si="111"/>
        <v>1392.635</v>
      </c>
      <c r="Z352" s="39"/>
      <c r="AA352" s="178" t="s">
        <v>25</v>
      </c>
      <c r="AD352" s="127"/>
    </row>
    <row r="353" s="9" customFormat="1" ht="20" customHeight="1" spans="1:30">
      <c r="A353" s="23">
        <f t="shared" si="96"/>
        <v>350</v>
      </c>
      <c r="B353" s="39" t="s">
        <v>688</v>
      </c>
      <c r="C353" s="30" t="s">
        <v>926</v>
      </c>
      <c r="D353" s="267" t="s">
        <v>927</v>
      </c>
      <c r="E353" s="77">
        <v>3245.4</v>
      </c>
      <c r="F353" s="77">
        <v>3245.5</v>
      </c>
      <c r="G353" s="77">
        <v>3245.4</v>
      </c>
      <c r="H353" s="78">
        <v>5228.42</v>
      </c>
      <c r="I353" s="59"/>
      <c r="J353" s="27">
        <v>0</v>
      </c>
      <c r="K353" s="34">
        <f t="shared" si="97"/>
        <v>58.4172</v>
      </c>
      <c r="L353" s="35">
        <f t="shared" si="98"/>
        <v>519.28</v>
      </c>
      <c r="M353" s="24">
        <f t="shared" si="99"/>
        <v>22.7178</v>
      </c>
      <c r="N353" s="27">
        <f t="shared" si="100"/>
        <v>418.27</v>
      </c>
      <c r="O353" s="27">
        <f t="shared" si="101"/>
        <v>0</v>
      </c>
      <c r="P353" s="27">
        <f t="shared" si="102"/>
        <v>0</v>
      </c>
      <c r="Q353" s="27">
        <f t="shared" si="103"/>
        <v>1018.685</v>
      </c>
      <c r="R353" s="24">
        <f t="shared" si="104"/>
        <v>0</v>
      </c>
      <c r="S353" s="24">
        <f t="shared" si="105"/>
        <v>259.64</v>
      </c>
      <c r="T353" s="24">
        <f t="shared" si="106"/>
        <v>9.74</v>
      </c>
      <c r="U353" s="27">
        <f t="shared" si="107"/>
        <v>104.57</v>
      </c>
      <c r="V353" s="27">
        <f t="shared" si="108"/>
        <v>0</v>
      </c>
      <c r="W353" s="27">
        <f t="shared" si="109"/>
        <v>0</v>
      </c>
      <c r="X353" s="24">
        <f t="shared" si="110"/>
        <v>373.95</v>
      </c>
      <c r="Y353" s="24">
        <f t="shared" si="111"/>
        <v>1392.635</v>
      </c>
      <c r="Z353" s="39"/>
      <c r="AA353" s="178" t="s">
        <v>25</v>
      </c>
      <c r="AD353" s="127"/>
    </row>
    <row r="354" s="9" customFormat="1" ht="20" customHeight="1" spans="1:30">
      <c r="A354" s="23">
        <f t="shared" si="96"/>
        <v>351</v>
      </c>
      <c r="B354" s="39" t="s">
        <v>143</v>
      </c>
      <c r="C354" s="30" t="s">
        <v>928</v>
      </c>
      <c r="D354" s="28" t="s">
        <v>929</v>
      </c>
      <c r="E354" s="77">
        <v>3245.4</v>
      </c>
      <c r="F354" s="77">
        <v>0</v>
      </c>
      <c r="G354" s="77">
        <v>0</v>
      </c>
      <c r="H354" s="77">
        <v>0</v>
      </c>
      <c r="I354" s="59"/>
      <c r="J354" s="27">
        <v>0</v>
      </c>
      <c r="K354" s="34">
        <f t="shared" si="97"/>
        <v>58.4172</v>
      </c>
      <c r="L354" s="35">
        <f t="shared" si="98"/>
        <v>0</v>
      </c>
      <c r="M354" s="24">
        <f t="shared" si="99"/>
        <v>0</v>
      </c>
      <c r="N354" s="27">
        <f t="shared" si="100"/>
        <v>0</v>
      </c>
      <c r="O354" s="27">
        <f t="shared" si="101"/>
        <v>0</v>
      </c>
      <c r="P354" s="27">
        <f t="shared" si="102"/>
        <v>0</v>
      </c>
      <c r="Q354" s="27">
        <f t="shared" si="103"/>
        <v>58.4172</v>
      </c>
      <c r="R354" s="24">
        <f t="shared" si="104"/>
        <v>0</v>
      </c>
      <c r="S354" s="24">
        <f t="shared" si="105"/>
        <v>0</v>
      </c>
      <c r="T354" s="24">
        <f t="shared" si="106"/>
        <v>0</v>
      </c>
      <c r="U354" s="27">
        <f t="shared" si="107"/>
        <v>0</v>
      </c>
      <c r="V354" s="27">
        <f t="shared" si="108"/>
        <v>0</v>
      </c>
      <c r="W354" s="27">
        <f t="shared" si="109"/>
        <v>0</v>
      </c>
      <c r="X354" s="24">
        <f t="shared" si="110"/>
        <v>0</v>
      </c>
      <c r="Y354" s="24">
        <f t="shared" si="111"/>
        <v>58.4172</v>
      </c>
      <c r="Z354" s="39"/>
      <c r="AA354" s="178" t="s">
        <v>29</v>
      </c>
      <c r="AD354" s="127"/>
    </row>
    <row r="355" s="9" customFormat="1" ht="20" customHeight="1" spans="1:30">
      <c r="A355" s="23">
        <f t="shared" si="96"/>
        <v>352</v>
      </c>
      <c r="B355" s="39" t="s">
        <v>143</v>
      </c>
      <c r="C355" s="30" t="s">
        <v>930</v>
      </c>
      <c r="D355" s="267" t="s">
        <v>931</v>
      </c>
      <c r="E355" s="77">
        <v>3245.4</v>
      </c>
      <c r="F355" s="77">
        <v>3245.5</v>
      </c>
      <c r="G355" s="77">
        <v>3245.4</v>
      </c>
      <c r="H355" s="78">
        <v>5228.42</v>
      </c>
      <c r="I355" s="59"/>
      <c r="J355" s="27">
        <v>0</v>
      </c>
      <c r="K355" s="34">
        <f t="shared" si="97"/>
        <v>58.4172</v>
      </c>
      <c r="L355" s="35">
        <f t="shared" si="98"/>
        <v>519.28</v>
      </c>
      <c r="M355" s="24">
        <f t="shared" si="99"/>
        <v>22.7178</v>
      </c>
      <c r="N355" s="27">
        <f t="shared" si="100"/>
        <v>418.27</v>
      </c>
      <c r="O355" s="27">
        <f t="shared" si="101"/>
        <v>0</v>
      </c>
      <c r="P355" s="27">
        <f t="shared" si="102"/>
        <v>0</v>
      </c>
      <c r="Q355" s="27">
        <f t="shared" si="103"/>
        <v>1018.685</v>
      </c>
      <c r="R355" s="24">
        <f t="shared" si="104"/>
        <v>0</v>
      </c>
      <c r="S355" s="24">
        <f t="shared" si="105"/>
        <v>259.64</v>
      </c>
      <c r="T355" s="24">
        <f t="shared" si="106"/>
        <v>9.74</v>
      </c>
      <c r="U355" s="27">
        <f t="shared" si="107"/>
        <v>104.57</v>
      </c>
      <c r="V355" s="27">
        <f t="shared" si="108"/>
        <v>0</v>
      </c>
      <c r="W355" s="27">
        <f t="shared" si="109"/>
        <v>0</v>
      </c>
      <c r="X355" s="24">
        <f t="shared" si="110"/>
        <v>373.95</v>
      </c>
      <c r="Y355" s="24">
        <f t="shared" si="111"/>
        <v>1392.635</v>
      </c>
      <c r="Z355" s="39"/>
      <c r="AA355" s="178" t="s">
        <v>29</v>
      </c>
      <c r="AD355" s="127"/>
    </row>
    <row r="356" s="9" customFormat="1" ht="20" customHeight="1" spans="1:30">
      <c r="A356" s="23">
        <f t="shared" si="96"/>
        <v>353</v>
      </c>
      <c r="B356" s="39" t="s">
        <v>140</v>
      </c>
      <c r="C356" s="30" t="s">
        <v>932</v>
      </c>
      <c r="D356" s="28" t="s">
        <v>933</v>
      </c>
      <c r="E356" s="77">
        <v>3245.4</v>
      </c>
      <c r="F356" s="77">
        <v>3245.5</v>
      </c>
      <c r="G356" s="77">
        <v>3245.4</v>
      </c>
      <c r="H356" s="78">
        <v>5228.42</v>
      </c>
      <c r="I356" s="59"/>
      <c r="J356" s="27">
        <v>0</v>
      </c>
      <c r="K356" s="34">
        <f t="shared" si="97"/>
        <v>58.4172</v>
      </c>
      <c r="L356" s="35">
        <f t="shared" si="98"/>
        <v>519.28</v>
      </c>
      <c r="M356" s="24">
        <f t="shared" si="99"/>
        <v>22.7178</v>
      </c>
      <c r="N356" s="27">
        <f t="shared" si="100"/>
        <v>418.27</v>
      </c>
      <c r="O356" s="27">
        <f t="shared" si="101"/>
        <v>0</v>
      </c>
      <c r="P356" s="27">
        <f t="shared" si="102"/>
        <v>0</v>
      </c>
      <c r="Q356" s="27">
        <f t="shared" si="103"/>
        <v>1018.685</v>
      </c>
      <c r="R356" s="24">
        <f t="shared" si="104"/>
        <v>0</v>
      </c>
      <c r="S356" s="24">
        <f t="shared" si="105"/>
        <v>259.64</v>
      </c>
      <c r="T356" s="24">
        <f t="shared" si="106"/>
        <v>9.74</v>
      </c>
      <c r="U356" s="27">
        <f t="shared" si="107"/>
        <v>104.57</v>
      </c>
      <c r="V356" s="27">
        <f t="shared" si="108"/>
        <v>0</v>
      </c>
      <c r="W356" s="27">
        <f t="shared" si="109"/>
        <v>0</v>
      </c>
      <c r="X356" s="24">
        <f t="shared" si="110"/>
        <v>373.95</v>
      </c>
      <c r="Y356" s="24">
        <f t="shared" si="111"/>
        <v>1392.635</v>
      </c>
      <c r="Z356" s="39"/>
      <c r="AA356" s="178" t="s">
        <v>17</v>
      </c>
      <c r="AD356" s="127"/>
    </row>
    <row r="357" s="9" customFormat="1" ht="20" customHeight="1" spans="1:30">
      <c r="A357" s="23">
        <f t="shared" si="96"/>
        <v>354</v>
      </c>
      <c r="B357" s="39" t="s">
        <v>140</v>
      </c>
      <c r="C357" s="30" t="s">
        <v>934</v>
      </c>
      <c r="D357" s="28" t="s">
        <v>935</v>
      </c>
      <c r="E357" s="77">
        <v>3245.4</v>
      </c>
      <c r="F357" s="77">
        <v>3245.5</v>
      </c>
      <c r="G357" s="77">
        <v>3245.4</v>
      </c>
      <c r="H357" s="78">
        <v>5228.42</v>
      </c>
      <c r="I357" s="59"/>
      <c r="J357" s="27">
        <v>0</v>
      </c>
      <c r="K357" s="34">
        <f t="shared" si="97"/>
        <v>58.4172</v>
      </c>
      <c r="L357" s="35">
        <f t="shared" si="98"/>
        <v>519.28</v>
      </c>
      <c r="M357" s="24">
        <f t="shared" si="99"/>
        <v>22.7178</v>
      </c>
      <c r="N357" s="27">
        <f t="shared" si="100"/>
        <v>418.27</v>
      </c>
      <c r="O357" s="27">
        <f t="shared" si="101"/>
        <v>0</v>
      </c>
      <c r="P357" s="27">
        <f t="shared" si="102"/>
        <v>0</v>
      </c>
      <c r="Q357" s="27">
        <f t="shared" si="103"/>
        <v>1018.685</v>
      </c>
      <c r="R357" s="24">
        <f t="shared" si="104"/>
        <v>0</v>
      </c>
      <c r="S357" s="24">
        <f t="shared" si="105"/>
        <v>259.64</v>
      </c>
      <c r="T357" s="24">
        <f t="shared" si="106"/>
        <v>9.74</v>
      </c>
      <c r="U357" s="27">
        <f t="shared" si="107"/>
        <v>104.57</v>
      </c>
      <c r="V357" s="27">
        <f t="shared" si="108"/>
        <v>0</v>
      </c>
      <c r="W357" s="27">
        <f t="shared" si="109"/>
        <v>0</v>
      </c>
      <c r="X357" s="24">
        <f t="shared" si="110"/>
        <v>373.95</v>
      </c>
      <c r="Y357" s="24">
        <f t="shared" si="111"/>
        <v>1392.635</v>
      </c>
      <c r="Z357" s="39"/>
      <c r="AA357" s="178" t="s">
        <v>17</v>
      </c>
      <c r="AD357" s="127"/>
    </row>
    <row r="358" s="9" customFormat="1" ht="20" customHeight="1" spans="1:30">
      <c r="A358" s="23">
        <f t="shared" si="96"/>
        <v>355</v>
      </c>
      <c r="B358" s="39" t="s">
        <v>416</v>
      </c>
      <c r="C358" s="30" t="s">
        <v>936</v>
      </c>
      <c r="D358" s="28" t="s">
        <v>937</v>
      </c>
      <c r="E358" s="77">
        <v>3245.4</v>
      </c>
      <c r="F358" s="77">
        <v>3245.5</v>
      </c>
      <c r="G358" s="77">
        <v>3245.4</v>
      </c>
      <c r="H358" s="78">
        <v>5228.42</v>
      </c>
      <c r="I358" s="59"/>
      <c r="J358" s="27">
        <v>0</v>
      </c>
      <c r="K358" s="34">
        <f t="shared" si="97"/>
        <v>58.4172</v>
      </c>
      <c r="L358" s="35">
        <f t="shared" si="98"/>
        <v>519.28</v>
      </c>
      <c r="M358" s="24">
        <f t="shared" si="99"/>
        <v>22.7178</v>
      </c>
      <c r="N358" s="27">
        <f t="shared" si="100"/>
        <v>418.27</v>
      </c>
      <c r="O358" s="27">
        <f t="shared" si="101"/>
        <v>0</v>
      </c>
      <c r="P358" s="27">
        <f t="shared" si="102"/>
        <v>0</v>
      </c>
      <c r="Q358" s="27">
        <f t="shared" si="103"/>
        <v>1018.685</v>
      </c>
      <c r="R358" s="24">
        <f t="shared" si="104"/>
        <v>0</v>
      </c>
      <c r="S358" s="24">
        <f t="shared" si="105"/>
        <v>259.64</v>
      </c>
      <c r="T358" s="24">
        <f t="shared" si="106"/>
        <v>9.74</v>
      </c>
      <c r="U358" s="27">
        <f t="shared" si="107"/>
        <v>104.57</v>
      </c>
      <c r="V358" s="27">
        <f t="shared" si="108"/>
        <v>0</v>
      </c>
      <c r="W358" s="27">
        <f t="shared" si="109"/>
        <v>0</v>
      </c>
      <c r="X358" s="24">
        <f t="shared" si="110"/>
        <v>373.95</v>
      </c>
      <c r="Y358" s="24">
        <f t="shared" si="111"/>
        <v>1392.635</v>
      </c>
      <c r="Z358" s="39"/>
      <c r="AA358" s="178" t="s">
        <v>20</v>
      </c>
      <c r="AD358" s="127"/>
    </row>
    <row r="359" s="9" customFormat="1" ht="20" customHeight="1" spans="1:30">
      <c r="A359" s="23">
        <f t="shared" si="96"/>
        <v>356</v>
      </c>
      <c r="B359" s="39" t="s">
        <v>143</v>
      </c>
      <c r="C359" s="30" t="s">
        <v>938</v>
      </c>
      <c r="D359" s="28" t="s">
        <v>939</v>
      </c>
      <c r="E359" s="77">
        <v>3245.4</v>
      </c>
      <c r="F359" s="77">
        <v>3245.5</v>
      </c>
      <c r="G359" s="77">
        <v>3245.4</v>
      </c>
      <c r="H359" s="78">
        <v>5228.42</v>
      </c>
      <c r="I359" s="59"/>
      <c r="J359" s="27">
        <v>0</v>
      </c>
      <c r="K359" s="34">
        <f t="shared" si="97"/>
        <v>58.4172</v>
      </c>
      <c r="L359" s="35">
        <f t="shared" si="98"/>
        <v>519.28</v>
      </c>
      <c r="M359" s="24">
        <f t="shared" si="99"/>
        <v>22.7178</v>
      </c>
      <c r="N359" s="27">
        <f t="shared" si="100"/>
        <v>418.27</v>
      </c>
      <c r="O359" s="27">
        <f t="shared" si="101"/>
        <v>0</v>
      </c>
      <c r="P359" s="27">
        <f t="shared" si="102"/>
        <v>0</v>
      </c>
      <c r="Q359" s="27">
        <f t="shared" si="103"/>
        <v>1018.685</v>
      </c>
      <c r="R359" s="24">
        <f t="shared" si="104"/>
        <v>0</v>
      </c>
      <c r="S359" s="24">
        <f t="shared" si="105"/>
        <v>259.64</v>
      </c>
      <c r="T359" s="24">
        <f t="shared" si="106"/>
        <v>9.74</v>
      </c>
      <c r="U359" s="27">
        <f t="shared" si="107"/>
        <v>104.57</v>
      </c>
      <c r="V359" s="27">
        <f t="shared" si="108"/>
        <v>0</v>
      </c>
      <c r="W359" s="27">
        <f t="shared" si="109"/>
        <v>0</v>
      </c>
      <c r="X359" s="24">
        <f t="shared" si="110"/>
        <v>373.95</v>
      </c>
      <c r="Y359" s="24">
        <f t="shared" si="111"/>
        <v>1392.635</v>
      </c>
      <c r="Z359" s="39"/>
      <c r="AA359" s="178" t="s">
        <v>29</v>
      </c>
      <c r="AD359" s="127"/>
    </row>
    <row r="360" s="9" customFormat="1" ht="20" customHeight="1" spans="1:30">
      <c r="A360" s="23">
        <f t="shared" si="96"/>
        <v>357</v>
      </c>
      <c r="B360" s="39" t="s">
        <v>143</v>
      </c>
      <c r="C360" s="30" t="s">
        <v>940</v>
      </c>
      <c r="D360" s="28" t="s">
        <v>941</v>
      </c>
      <c r="E360" s="77">
        <v>3245.4</v>
      </c>
      <c r="F360" s="77">
        <v>0</v>
      </c>
      <c r="G360" s="77">
        <v>0</v>
      </c>
      <c r="H360" s="77">
        <v>0</v>
      </c>
      <c r="I360" s="59"/>
      <c r="J360" s="27">
        <v>0</v>
      </c>
      <c r="K360" s="34">
        <f t="shared" si="97"/>
        <v>58.4172</v>
      </c>
      <c r="L360" s="35">
        <f t="shared" si="98"/>
        <v>0</v>
      </c>
      <c r="M360" s="24">
        <f t="shared" si="99"/>
        <v>0</v>
      </c>
      <c r="N360" s="27">
        <f t="shared" si="100"/>
        <v>0</v>
      </c>
      <c r="O360" s="27">
        <f t="shared" si="101"/>
        <v>0</v>
      </c>
      <c r="P360" s="27">
        <f t="shared" si="102"/>
        <v>0</v>
      </c>
      <c r="Q360" s="27">
        <f t="shared" si="103"/>
        <v>58.4172</v>
      </c>
      <c r="R360" s="24">
        <f t="shared" si="104"/>
        <v>0</v>
      </c>
      <c r="S360" s="24">
        <f t="shared" si="105"/>
        <v>0</v>
      </c>
      <c r="T360" s="24">
        <f t="shared" si="106"/>
        <v>0</v>
      </c>
      <c r="U360" s="27">
        <f t="shared" si="107"/>
        <v>0</v>
      </c>
      <c r="V360" s="27">
        <f t="shared" si="108"/>
        <v>0</v>
      </c>
      <c r="W360" s="27">
        <f t="shared" si="109"/>
        <v>0</v>
      </c>
      <c r="X360" s="24">
        <f t="shared" si="110"/>
        <v>0</v>
      </c>
      <c r="Y360" s="24">
        <f t="shared" si="111"/>
        <v>58.4172</v>
      </c>
      <c r="Z360" s="39"/>
      <c r="AA360" s="178" t="s">
        <v>29</v>
      </c>
      <c r="AD360" s="127"/>
    </row>
    <row r="361" s="9" customFormat="1" ht="20" customHeight="1" spans="1:30">
      <c r="A361" s="23">
        <f t="shared" si="96"/>
        <v>358</v>
      </c>
      <c r="B361" s="39" t="s">
        <v>143</v>
      </c>
      <c r="C361" s="30" t="s">
        <v>942</v>
      </c>
      <c r="D361" s="28" t="s">
        <v>943</v>
      </c>
      <c r="E361" s="77">
        <v>3245.4</v>
      </c>
      <c r="F361" s="77">
        <v>0</v>
      </c>
      <c r="G361" s="77">
        <v>0</v>
      </c>
      <c r="H361" s="77">
        <v>0</v>
      </c>
      <c r="I361" s="59"/>
      <c r="J361" s="27">
        <v>0</v>
      </c>
      <c r="K361" s="34">
        <f t="shared" si="97"/>
        <v>58.4172</v>
      </c>
      <c r="L361" s="35">
        <f t="shared" si="98"/>
        <v>0</v>
      </c>
      <c r="M361" s="24">
        <f t="shared" si="99"/>
        <v>0</v>
      </c>
      <c r="N361" s="27">
        <f t="shared" si="100"/>
        <v>0</v>
      </c>
      <c r="O361" s="27">
        <f t="shared" si="101"/>
        <v>0</v>
      </c>
      <c r="P361" s="27">
        <f t="shared" si="102"/>
        <v>0</v>
      </c>
      <c r="Q361" s="27">
        <f t="shared" si="103"/>
        <v>58.4172</v>
      </c>
      <c r="R361" s="24">
        <f t="shared" si="104"/>
        <v>0</v>
      </c>
      <c r="S361" s="24">
        <f t="shared" si="105"/>
        <v>0</v>
      </c>
      <c r="T361" s="24">
        <f t="shared" si="106"/>
        <v>0</v>
      </c>
      <c r="U361" s="27">
        <f t="shared" si="107"/>
        <v>0</v>
      </c>
      <c r="V361" s="27">
        <f t="shared" si="108"/>
        <v>0</v>
      </c>
      <c r="W361" s="27">
        <f t="shared" si="109"/>
        <v>0</v>
      </c>
      <c r="X361" s="24">
        <f t="shared" si="110"/>
        <v>0</v>
      </c>
      <c r="Y361" s="24">
        <f t="shared" si="111"/>
        <v>58.4172</v>
      </c>
      <c r="Z361" s="39"/>
      <c r="AA361" s="178" t="s">
        <v>29</v>
      </c>
      <c r="AD361" s="127"/>
    </row>
    <row r="362" s="9" customFormat="1" ht="20" customHeight="1" spans="1:30">
      <c r="A362" s="23">
        <f t="shared" si="96"/>
        <v>359</v>
      </c>
      <c r="B362" s="39" t="s">
        <v>143</v>
      </c>
      <c r="C362" s="57" t="s">
        <v>944</v>
      </c>
      <c r="D362" s="28" t="s">
        <v>945</v>
      </c>
      <c r="E362" s="77">
        <v>3245.4</v>
      </c>
      <c r="F362" s="77">
        <v>3245.5</v>
      </c>
      <c r="G362" s="77">
        <v>3245.4</v>
      </c>
      <c r="H362" s="78">
        <v>5228.42</v>
      </c>
      <c r="I362" s="59"/>
      <c r="J362" s="36">
        <v>1790</v>
      </c>
      <c r="K362" s="34">
        <f t="shared" si="97"/>
        <v>58.4172</v>
      </c>
      <c r="L362" s="35">
        <f t="shared" si="98"/>
        <v>519.28</v>
      </c>
      <c r="M362" s="24">
        <f t="shared" si="99"/>
        <v>22.7178</v>
      </c>
      <c r="N362" s="27">
        <f t="shared" si="100"/>
        <v>418.27</v>
      </c>
      <c r="O362" s="27">
        <f t="shared" si="101"/>
        <v>0</v>
      </c>
      <c r="P362" s="27">
        <f t="shared" si="102"/>
        <v>89.5</v>
      </c>
      <c r="Q362" s="27">
        <f t="shared" si="103"/>
        <v>1108.185</v>
      </c>
      <c r="R362" s="24">
        <f t="shared" si="104"/>
        <v>0</v>
      </c>
      <c r="S362" s="24">
        <f t="shared" si="105"/>
        <v>259.64</v>
      </c>
      <c r="T362" s="24">
        <f t="shared" si="106"/>
        <v>9.74</v>
      </c>
      <c r="U362" s="27">
        <f t="shared" si="107"/>
        <v>104.57</v>
      </c>
      <c r="V362" s="27">
        <f t="shared" si="108"/>
        <v>0</v>
      </c>
      <c r="W362" s="27">
        <f t="shared" si="109"/>
        <v>89.5</v>
      </c>
      <c r="X362" s="24">
        <f t="shared" si="110"/>
        <v>463.45</v>
      </c>
      <c r="Y362" s="24">
        <f t="shared" si="111"/>
        <v>1571.635</v>
      </c>
      <c r="Z362" s="39"/>
      <c r="AA362" s="178" t="s">
        <v>29</v>
      </c>
      <c r="AD362" s="127"/>
    </row>
    <row r="363" s="9" customFormat="1" ht="20" customHeight="1" spans="1:30">
      <c r="A363" s="23">
        <f t="shared" si="96"/>
        <v>360</v>
      </c>
      <c r="B363" s="39" t="s">
        <v>143</v>
      </c>
      <c r="C363" s="30" t="s">
        <v>946</v>
      </c>
      <c r="D363" s="28" t="s">
        <v>947</v>
      </c>
      <c r="E363" s="77">
        <v>3245.4</v>
      </c>
      <c r="F363" s="77">
        <v>3245.5</v>
      </c>
      <c r="G363" s="77">
        <v>3245.4</v>
      </c>
      <c r="H363" s="78">
        <v>5228.42</v>
      </c>
      <c r="I363" s="59"/>
      <c r="J363" s="27">
        <v>0</v>
      </c>
      <c r="K363" s="34">
        <f t="shared" si="97"/>
        <v>58.4172</v>
      </c>
      <c r="L363" s="35">
        <f t="shared" si="98"/>
        <v>519.28</v>
      </c>
      <c r="M363" s="24">
        <f t="shared" si="99"/>
        <v>22.7178</v>
      </c>
      <c r="N363" s="27">
        <f t="shared" si="100"/>
        <v>418.27</v>
      </c>
      <c r="O363" s="27">
        <f t="shared" si="101"/>
        <v>0</v>
      </c>
      <c r="P363" s="27">
        <f t="shared" si="102"/>
        <v>0</v>
      </c>
      <c r="Q363" s="27">
        <f t="shared" si="103"/>
        <v>1018.685</v>
      </c>
      <c r="R363" s="24">
        <f t="shared" si="104"/>
        <v>0</v>
      </c>
      <c r="S363" s="24">
        <f t="shared" si="105"/>
        <v>259.64</v>
      </c>
      <c r="T363" s="24">
        <f t="shared" si="106"/>
        <v>9.74</v>
      </c>
      <c r="U363" s="27">
        <f t="shared" si="107"/>
        <v>104.57</v>
      </c>
      <c r="V363" s="27">
        <f t="shared" si="108"/>
        <v>0</v>
      </c>
      <c r="W363" s="27">
        <f t="shared" si="109"/>
        <v>0</v>
      </c>
      <c r="X363" s="24">
        <f t="shared" si="110"/>
        <v>373.95</v>
      </c>
      <c r="Y363" s="24">
        <f t="shared" si="111"/>
        <v>1392.635</v>
      </c>
      <c r="Z363" s="39"/>
      <c r="AA363" s="178" t="s">
        <v>29</v>
      </c>
      <c r="AD363" s="127"/>
    </row>
    <row r="364" s="9" customFormat="1" ht="20" customHeight="1" spans="1:30">
      <c r="A364" s="23">
        <f t="shared" si="96"/>
        <v>361</v>
      </c>
      <c r="B364" s="39" t="s">
        <v>143</v>
      </c>
      <c r="C364" s="30" t="s">
        <v>948</v>
      </c>
      <c r="D364" s="28" t="s">
        <v>949</v>
      </c>
      <c r="E364" s="77">
        <v>3245.4</v>
      </c>
      <c r="F364" s="77">
        <v>3245.5</v>
      </c>
      <c r="G364" s="77">
        <v>3245.4</v>
      </c>
      <c r="H364" s="78">
        <v>5228.42</v>
      </c>
      <c r="I364" s="59"/>
      <c r="J364" s="27">
        <v>0</v>
      </c>
      <c r="K364" s="34">
        <f t="shared" si="97"/>
        <v>58.4172</v>
      </c>
      <c r="L364" s="35">
        <f t="shared" si="98"/>
        <v>519.28</v>
      </c>
      <c r="M364" s="24">
        <f t="shared" si="99"/>
        <v>22.7178</v>
      </c>
      <c r="N364" s="27">
        <f t="shared" si="100"/>
        <v>418.27</v>
      </c>
      <c r="O364" s="27">
        <f t="shared" si="101"/>
        <v>0</v>
      </c>
      <c r="P364" s="27">
        <f t="shared" si="102"/>
        <v>0</v>
      </c>
      <c r="Q364" s="27">
        <f t="shared" si="103"/>
        <v>1018.685</v>
      </c>
      <c r="R364" s="24">
        <f t="shared" si="104"/>
        <v>0</v>
      </c>
      <c r="S364" s="24">
        <f t="shared" si="105"/>
        <v>259.64</v>
      </c>
      <c r="T364" s="24">
        <f t="shared" si="106"/>
        <v>9.74</v>
      </c>
      <c r="U364" s="27">
        <f t="shared" si="107"/>
        <v>104.57</v>
      </c>
      <c r="V364" s="27">
        <f t="shared" si="108"/>
        <v>0</v>
      </c>
      <c r="W364" s="27">
        <f t="shared" si="109"/>
        <v>0</v>
      </c>
      <c r="X364" s="24">
        <f t="shared" si="110"/>
        <v>373.95</v>
      </c>
      <c r="Y364" s="24">
        <f t="shared" si="111"/>
        <v>1392.635</v>
      </c>
      <c r="Z364" s="39"/>
      <c r="AA364" s="178" t="s">
        <v>29</v>
      </c>
      <c r="AD364" s="127"/>
    </row>
    <row r="365" s="9" customFormat="1" ht="20" customHeight="1" spans="1:30">
      <c r="A365" s="23">
        <f t="shared" si="96"/>
        <v>362</v>
      </c>
      <c r="B365" s="39" t="s">
        <v>143</v>
      </c>
      <c r="C365" s="30" t="s">
        <v>950</v>
      </c>
      <c r="D365" s="28" t="s">
        <v>951</v>
      </c>
      <c r="E365" s="77">
        <v>3245.4</v>
      </c>
      <c r="F365" s="77">
        <v>0</v>
      </c>
      <c r="G365" s="77">
        <v>0</v>
      </c>
      <c r="H365" s="77">
        <v>0</v>
      </c>
      <c r="I365" s="59"/>
      <c r="J365" s="27">
        <v>0</v>
      </c>
      <c r="K365" s="34">
        <f t="shared" si="97"/>
        <v>58.4172</v>
      </c>
      <c r="L365" s="35">
        <f t="shared" si="98"/>
        <v>0</v>
      </c>
      <c r="M365" s="24">
        <f t="shared" si="99"/>
        <v>0</v>
      </c>
      <c r="N365" s="27">
        <f t="shared" si="100"/>
        <v>0</v>
      </c>
      <c r="O365" s="27">
        <f t="shared" si="101"/>
        <v>0</v>
      </c>
      <c r="P365" s="27">
        <f t="shared" si="102"/>
        <v>0</v>
      </c>
      <c r="Q365" s="27">
        <f t="shared" si="103"/>
        <v>58.4172</v>
      </c>
      <c r="R365" s="24">
        <f t="shared" si="104"/>
        <v>0</v>
      </c>
      <c r="S365" s="24">
        <f t="shared" si="105"/>
        <v>0</v>
      </c>
      <c r="T365" s="24">
        <f t="shared" si="106"/>
        <v>0</v>
      </c>
      <c r="U365" s="27">
        <f t="shared" si="107"/>
        <v>0</v>
      </c>
      <c r="V365" s="27">
        <f t="shared" si="108"/>
        <v>0</v>
      </c>
      <c r="W365" s="27">
        <f t="shared" si="109"/>
        <v>0</v>
      </c>
      <c r="X365" s="24">
        <f t="shared" si="110"/>
        <v>0</v>
      </c>
      <c r="Y365" s="24">
        <f t="shared" si="111"/>
        <v>58.4172</v>
      </c>
      <c r="Z365" s="39"/>
      <c r="AA365" s="178" t="s">
        <v>29</v>
      </c>
      <c r="AD365" s="127"/>
    </row>
    <row r="366" s="9" customFormat="1" ht="20" customHeight="1" spans="1:30">
      <c r="A366" s="23">
        <f t="shared" si="96"/>
        <v>363</v>
      </c>
      <c r="B366" s="39" t="s">
        <v>143</v>
      </c>
      <c r="C366" s="30" t="s">
        <v>952</v>
      </c>
      <c r="D366" s="28" t="s">
        <v>953</v>
      </c>
      <c r="E366" s="77">
        <v>3245.4</v>
      </c>
      <c r="F366" s="77">
        <v>3245.5</v>
      </c>
      <c r="G366" s="77">
        <v>3245.4</v>
      </c>
      <c r="H366" s="78">
        <v>5228.42</v>
      </c>
      <c r="I366" s="59"/>
      <c r="J366" s="27">
        <v>0</v>
      </c>
      <c r="K366" s="34">
        <f t="shared" si="97"/>
        <v>58.4172</v>
      </c>
      <c r="L366" s="35">
        <f t="shared" si="98"/>
        <v>519.28</v>
      </c>
      <c r="M366" s="24">
        <f t="shared" si="99"/>
        <v>22.7178</v>
      </c>
      <c r="N366" s="27">
        <f t="shared" si="100"/>
        <v>418.27</v>
      </c>
      <c r="O366" s="27">
        <f t="shared" si="101"/>
        <v>0</v>
      </c>
      <c r="P366" s="27">
        <f t="shared" si="102"/>
        <v>0</v>
      </c>
      <c r="Q366" s="27">
        <f t="shared" si="103"/>
        <v>1018.685</v>
      </c>
      <c r="R366" s="24">
        <f t="shared" si="104"/>
        <v>0</v>
      </c>
      <c r="S366" s="24">
        <f t="shared" si="105"/>
        <v>259.64</v>
      </c>
      <c r="T366" s="24">
        <f t="shared" si="106"/>
        <v>9.74</v>
      </c>
      <c r="U366" s="27">
        <f t="shared" si="107"/>
        <v>104.57</v>
      </c>
      <c r="V366" s="27">
        <f t="shared" si="108"/>
        <v>0</v>
      </c>
      <c r="W366" s="27">
        <f t="shared" si="109"/>
        <v>0</v>
      </c>
      <c r="X366" s="24">
        <f t="shared" si="110"/>
        <v>373.95</v>
      </c>
      <c r="Y366" s="24">
        <f t="shared" si="111"/>
        <v>1392.635</v>
      </c>
      <c r="Z366" s="39"/>
      <c r="AA366" s="178" t="s">
        <v>29</v>
      </c>
      <c r="AD366" s="127"/>
    </row>
    <row r="367" s="9" customFormat="1" ht="20" customHeight="1" spans="1:30">
      <c r="A367" s="23">
        <f t="shared" si="96"/>
        <v>364</v>
      </c>
      <c r="B367" s="39" t="s">
        <v>190</v>
      </c>
      <c r="C367" s="30" t="s">
        <v>954</v>
      </c>
      <c r="D367" s="28" t="s">
        <v>955</v>
      </c>
      <c r="E367" s="77">
        <v>3245.4</v>
      </c>
      <c r="F367" s="77">
        <v>3245.5</v>
      </c>
      <c r="G367" s="77">
        <v>3245.4</v>
      </c>
      <c r="H367" s="78">
        <v>5228.42</v>
      </c>
      <c r="I367" s="59"/>
      <c r="J367" s="27">
        <v>0</v>
      </c>
      <c r="K367" s="34">
        <f t="shared" si="97"/>
        <v>58.4172</v>
      </c>
      <c r="L367" s="35">
        <f t="shared" si="98"/>
        <v>519.28</v>
      </c>
      <c r="M367" s="24">
        <f t="shared" si="99"/>
        <v>22.7178</v>
      </c>
      <c r="N367" s="27">
        <f t="shared" si="100"/>
        <v>418.27</v>
      </c>
      <c r="O367" s="27">
        <f t="shared" si="101"/>
        <v>0</v>
      </c>
      <c r="P367" s="27">
        <f t="shared" si="102"/>
        <v>0</v>
      </c>
      <c r="Q367" s="27">
        <f t="shared" si="103"/>
        <v>1018.685</v>
      </c>
      <c r="R367" s="24">
        <f t="shared" si="104"/>
        <v>0</v>
      </c>
      <c r="S367" s="24">
        <f t="shared" si="105"/>
        <v>259.64</v>
      </c>
      <c r="T367" s="24">
        <f t="shared" si="106"/>
        <v>9.74</v>
      </c>
      <c r="U367" s="27">
        <f t="shared" si="107"/>
        <v>104.57</v>
      </c>
      <c r="V367" s="27">
        <f t="shared" si="108"/>
        <v>0</v>
      </c>
      <c r="W367" s="27">
        <f t="shared" si="109"/>
        <v>0</v>
      </c>
      <c r="X367" s="24">
        <f t="shared" si="110"/>
        <v>373.95</v>
      </c>
      <c r="Y367" s="24">
        <f t="shared" si="111"/>
        <v>1392.635</v>
      </c>
      <c r="Z367" s="39"/>
      <c r="AA367" s="178" t="s">
        <v>35</v>
      </c>
      <c r="AD367" s="127"/>
    </row>
    <row r="368" s="9" customFormat="1" ht="20" customHeight="1" spans="1:30">
      <c r="A368" s="23">
        <f t="shared" si="96"/>
        <v>365</v>
      </c>
      <c r="B368" s="39" t="s">
        <v>657</v>
      </c>
      <c r="C368" s="30" t="s">
        <v>956</v>
      </c>
      <c r="D368" s="28" t="s">
        <v>957</v>
      </c>
      <c r="E368" s="77">
        <v>3245.4</v>
      </c>
      <c r="F368" s="77">
        <v>3245.5</v>
      </c>
      <c r="G368" s="77">
        <v>3245.4</v>
      </c>
      <c r="H368" s="78">
        <v>5228.42</v>
      </c>
      <c r="I368" s="59"/>
      <c r="J368" s="27">
        <v>0</v>
      </c>
      <c r="K368" s="34">
        <f t="shared" si="97"/>
        <v>58.4172</v>
      </c>
      <c r="L368" s="35">
        <f t="shared" si="98"/>
        <v>519.28</v>
      </c>
      <c r="M368" s="24">
        <f t="shared" si="99"/>
        <v>22.7178</v>
      </c>
      <c r="N368" s="27">
        <f t="shared" si="100"/>
        <v>418.27</v>
      </c>
      <c r="O368" s="27">
        <f t="shared" si="101"/>
        <v>0</v>
      </c>
      <c r="P368" s="27">
        <f t="shared" si="102"/>
        <v>0</v>
      </c>
      <c r="Q368" s="27">
        <f t="shared" si="103"/>
        <v>1018.685</v>
      </c>
      <c r="R368" s="24">
        <f t="shared" si="104"/>
        <v>0</v>
      </c>
      <c r="S368" s="24">
        <f t="shared" si="105"/>
        <v>259.64</v>
      </c>
      <c r="T368" s="24">
        <f t="shared" si="106"/>
        <v>9.74</v>
      </c>
      <c r="U368" s="27">
        <f t="shared" si="107"/>
        <v>104.57</v>
      </c>
      <c r="V368" s="27">
        <f t="shared" si="108"/>
        <v>0</v>
      </c>
      <c r="W368" s="27">
        <f t="shared" si="109"/>
        <v>0</v>
      </c>
      <c r="X368" s="24">
        <f t="shared" si="110"/>
        <v>373.95</v>
      </c>
      <c r="Y368" s="24">
        <f t="shared" si="111"/>
        <v>1392.635</v>
      </c>
      <c r="Z368" s="39"/>
      <c r="AA368" s="178" t="s">
        <v>27</v>
      </c>
      <c r="AD368" s="127"/>
    </row>
    <row r="369" s="9" customFormat="1" ht="20" customHeight="1" spans="1:30">
      <c r="A369" s="23">
        <f t="shared" si="96"/>
        <v>366</v>
      </c>
      <c r="B369" s="39" t="s">
        <v>140</v>
      </c>
      <c r="C369" s="57" t="s">
        <v>958</v>
      </c>
      <c r="D369" s="28" t="s">
        <v>959</v>
      </c>
      <c r="E369" s="77">
        <v>3245.4</v>
      </c>
      <c r="F369" s="77">
        <v>3245.5</v>
      </c>
      <c r="G369" s="77">
        <v>3245.4</v>
      </c>
      <c r="H369" s="78">
        <v>5228.42</v>
      </c>
      <c r="I369" s="59"/>
      <c r="J369" s="27">
        <v>0</v>
      </c>
      <c r="K369" s="34">
        <f t="shared" si="97"/>
        <v>58.4172</v>
      </c>
      <c r="L369" s="35">
        <f t="shared" si="98"/>
        <v>519.28</v>
      </c>
      <c r="M369" s="24">
        <f t="shared" si="99"/>
        <v>22.7178</v>
      </c>
      <c r="N369" s="27">
        <f t="shared" si="100"/>
        <v>418.27</v>
      </c>
      <c r="O369" s="27">
        <f t="shared" si="101"/>
        <v>0</v>
      </c>
      <c r="P369" s="27">
        <f t="shared" si="102"/>
        <v>0</v>
      </c>
      <c r="Q369" s="27">
        <f t="shared" si="103"/>
        <v>1018.685</v>
      </c>
      <c r="R369" s="24">
        <f t="shared" si="104"/>
        <v>0</v>
      </c>
      <c r="S369" s="24">
        <f t="shared" si="105"/>
        <v>259.64</v>
      </c>
      <c r="T369" s="24">
        <f t="shared" si="106"/>
        <v>9.74</v>
      </c>
      <c r="U369" s="27">
        <f t="shared" si="107"/>
        <v>104.57</v>
      </c>
      <c r="V369" s="27">
        <f t="shared" si="108"/>
        <v>0</v>
      </c>
      <c r="W369" s="27">
        <f t="shared" si="109"/>
        <v>0</v>
      </c>
      <c r="X369" s="24">
        <f t="shared" si="110"/>
        <v>373.95</v>
      </c>
      <c r="Y369" s="24">
        <f t="shared" si="111"/>
        <v>1392.635</v>
      </c>
      <c r="Z369" s="39"/>
      <c r="AA369" s="178" t="s">
        <v>17</v>
      </c>
      <c r="AD369" s="127"/>
    </row>
    <row r="370" s="9" customFormat="1" ht="20" customHeight="1" spans="1:30">
      <c r="A370" s="23">
        <f t="shared" si="96"/>
        <v>367</v>
      </c>
      <c r="B370" s="39" t="s">
        <v>886</v>
      </c>
      <c r="C370" s="57" t="s">
        <v>960</v>
      </c>
      <c r="D370" s="28" t="s">
        <v>961</v>
      </c>
      <c r="E370" s="77">
        <v>3245.4</v>
      </c>
      <c r="F370" s="77">
        <v>3245.5</v>
      </c>
      <c r="G370" s="77">
        <v>3245.4</v>
      </c>
      <c r="H370" s="78">
        <v>5228.42</v>
      </c>
      <c r="I370" s="59"/>
      <c r="J370" s="27">
        <v>0</v>
      </c>
      <c r="K370" s="34">
        <f t="shared" si="97"/>
        <v>58.4172</v>
      </c>
      <c r="L370" s="35">
        <f t="shared" si="98"/>
        <v>519.28</v>
      </c>
      <c r="M370" s="24">
        <f t="shared" si="99"/>
        <v>22.7178</v>
      </c>
      <c r="N370" s="27">
        <f t="shared" si="100"/>
        <v>418.27</v>
      </c>
      <c r="O370" s="27">
        <f t="shared" si="101"/>
        <v>0</v>
      </c>
      <c r="P370" s="27">
        <f t="shared" si="102"/>
        <v>0</v>
      </c>
      <c r="Q370" s="27">
        <f t="shared" si="103"/>
        <v>1018.685</v>
      </c>
      <c r="R370" s="24">
        <f t="shared" si="104"/>
        <v>0</v>
      </c>
      <c r="S370" s="24">
        <f t="shared" si="105"/>
        <v>259.64</v>
      </c>
      <c r="T370" s="24">
        <f t="shared" si="106"/>
        <v>9.74</v>
      </c>
      <c r="U370" s="27">
        <f t="shared" si="107"/>
        <v>104.57</v>
      </c>
      <c r="V370" s="27">
        <f t="shared" si="108"/>
        <v>0</v>
      </c>
      <c r="W370" s="27">
        <f t="shared" si="109"/>
        <v>0</v>
      </c>
      <c r="X370" s="24">
        <f t="shared" si="110"/>
        <v>373.95</v>
      </c>
      <c r="Y370" s="24">
        <f t="shared" si="111"/>
        <v>1392.635</v>
      </c>
      <c r="Z370" s="39"/>
      <c r="AA370" s="178" t="s">
        <v>28</v>
      </c>
      <c r="AD370" s="127"/>
    </row>
    <row r="371" s="9" customFormat="1" ht="20" customHeight="1" spans="1:30">
      <c r="A371" s="23">
        <f t="shared" si="96"/>
        <v>368</v>
      </c>
      <c r="B371" s="39" t="s">
        <v>143</v>
      </c>
      <c r="C371" s="57" t="s">
        <v>962</v>
      </c>
      <c r="D371" s="28" t="s">
        <v>963</v>
      </c>
      <c r="E371" s="77">
        <v>3245.4</v>
      </c>
      <c r="F371" s="77">
        <v>3245.5</v>
      </c>
      <c r="G371" s="77">
        <v>3245.4</v>
      </c>
      <c r="H371" s="78">
        <v>5228.42</v>
      </c>
      <c r="I371" s="59"/>
      <c r="J371" s="27">
        <v>0</v>
      </c>
      <c r="K371" s="34">
        <f t="shared" si="97"/>
        <v>58.4172</v>
      </c>
      <c r="L371" s="35">
        <f t="shared" si="98"/>
        <v>519.28</v>
      </c>
      <c r="M371" s="24">
        <f t="shared" si="99"/>
        <v>22.7178</v>
      </c>
      <c r="N371" s="27">
        <f t="shared" si="100"/>
        <v>418.27</v>
      </c>
      <c r="O371" s="27">
        <f t="shared" si="101"/>
        <v>0</v>
      </c>
      <c r="P371" s="27">
        <f t="shared" si="102"/>
        <v>0</v>
      </c>
      <c r="Q371" s="27">
        <f t="shared" si="103"/>
        <v>1018.685</v>
      </c>
      <c r="R371" s="24">
        <f t="shared" si="104"/>
        <v>0</v>
      </c>
      <c r="S371" s="24">
        <f t="shared" si="105"/>
        <v>259.64</v>
      </c>
      <c r="T371" s="24">
        <f t="shared" si="106"/>
        <v>9.74</v>
      </c>
      <c r="U371" s="27">
        <f t="shared" si="107"/>
        <v>104.57</v>
      </c>
      <c r="V371" s="27">
        <f t="shared" si="108"/>
        <v>0</v>
      </c>
      <c r="W371" s="27">
        <f t="shared" si="109"/>
        <v>0</v>
      </c>
      <c r="X371" s="24">
        <f t="shared" si="110"/>
        <v>373.95</v>
      </c>
      <c r="Y371" s="24">
        <f t="shared" si="111"/>
        <v>1392.635</v>
      </c>
      <c r="Z371" s="39"/>
      <c r="AA371" s="178" t="s">
        <v>29</v>
      </c>
      <c r="AD371" s="127"/>
    </row>
    <row r="372" s="9" customFormat="1" ht="20" customHeight="1" spans="1:30">
      <c r="A372" s="23">
        <f t="shared" si="96"/>
        <v>369</v>
      </c>
      <c r="B372" s="39" t="s">
        <v>97</v>
      </c>
      <c r="C372" s="57" t="s">
        <v>964</v>
      </c>
      <c r="D372" s="28" t="s">
        <v>965</v>
      </c>
      <c r="E372" s="77">
        <v>3245.4</v>
      </c>
      <c r="F372" s="77">
        <v>3245.5</v>
      </c>
      <c r="G372" s="77">
        <v>3245.4</v>
      </c>
      <c r="H372" s="78">
        <v>5228.42</v>
      </c>
      <c r="I372" s="59"/>
      <c r="J372" s="27">
        <v>0</v>
      </c>
      <c r="K372" s="34">
        <f t="shared" si="97"/>
        <v>58.4172</v>
      </c>
      <c r="L372" s="35">
        <f t="shared" si="98"/>
        <v>519.28</v>
      </c>
      <c r="M372" s="24">
        <f t="shared" si="99"/>
        <v>22.7178</v>
      </c>
      <c r="N372" s="27">
        <f t="shared" si="100"/>
        <v>418.27</v>
      </c>
      <c r="O372" s="27">
        <f t="shared" si="101"/>
        <v>0</v>
      </c>
      <c r="P372" s="27">
        <f t="shared" si="102"/>
        <v>0</v>
      </c>
      <c r="Q372" s="27">
        <f t="shared" si="103"/>
        <v>1018.685</v>
      </c>
      <c r="R372" s="24">
        <f t="shared" si="104"/>
        <v>0</v>
      </c>
      <c r="S372" s="24">
        <f t="shared" si="105"/>
        <v>259.64</v>
      </c>
      <c r="T372" s="24">
        <f t="shared" si="106"/>
        <v>9.74</v>
      </c>
      <c r="U372" s="27">
        <f t="shared" si="107"/>
        <v>104.57</v>
      </c>
      <c r="V372" s="27">
        <f t="shared" si="108"/>
        <v>0</v>
      </c>
      <c r="W372" s="27">
        <f t="shared" si="109"/>
        <v>0</v>
      </c>
      <c r="X372" s="24">
        <f t="shared" si="110"/>
        <v>373.95</v>
      </c>
      <c r="Y372" s="24">
        <f t="shared" si="111"/>
        <v>1392.635</v>
      </c>
      <c r="Z372" s="39"/>
      <c r="AA372" s="178" t="s">
        <v>24</v>
      </c>
      <c r="AD372" s="127"/>
    </row>
    <row r="373" s="9" customFormat="1" ht="20" customHeight="1" spans="1:30">
      <c r="A373" s="23">
        <f t="shared" si="96"/>
        <v>370</v>
      </c>
      <c r="B373" s="39" t="s">
        <v>143</v>
      </c>
      <c r="C373" s="57" t="s">
        <v>966</v>
      </c>
      <c r="D373" s="28" t="s">
        <v>967</v>
      </c>
      <c r="E373" s="77">
        <v>3245.4</v>
      </c>
      <c r="F373" s="77">
        <v>3245.5</v>
      </c>
      <c r="G373" s="77">
        <v>3245.4</v>
      </c>
      <c r="H373" s="78">
        <v>5228.42</v>
      </c>
      <c r="I373" s="59"/>
      <c r="J373" s="27">
        <v>0</v>
      </c>
      <c r="K373" s="34">
        <f t="shared" si="97"/>
        <v>58.4172</v>
      </c>
      <c r="L373" s="35">
        <f t="shared" si="98"/>
        <v>519.28</v>
      </c>
      <c r="M373" s="24">
        <f t="shared" si="99"/>
        <v>22.7178</v>
      </c>
      <c r="N373" s="27">
        <f t="shared" si="100"/>
        <v>418.27</v>
      </c>
      <c r="O373" s="27">
        <f t="shared" si="101"/>
        <v>0</v>
      </c>
      <c r="P373" s="27">
        <f t="shared" si="102"/>
        <v>0</v>
      </c>
      <c r="Q373" s="27">
        <f t="shared" si="103"/>
        <v>1018.685</v>
      </c>
      <c r="R373" s="24">
        <f t="shared" si="104"/>
        <v>0</v>
      </c>
      <c r="S373" s="24">
        <f t="shared" si="105"/>
        <v>259.64</v>
      </c>
      <c r="T373" s="24">
        <f t="shared" si="106"/>
        <v>9.74</v>
      </c>
      <c r="U373" s="27">
        <f t="shared" si="107"/>
        <v>104.57</v>
      </c>
      <c r="V373" s="27">
        <f t="shared" si="108"/>
        <v>0</v>
      </c>
      <c r="W373" s="27">
        <f t="shared" si="109"/>
        <v>0</v>
      </c>
      <c r="X373" s="24">
        <f t="shared" si="110"/>
        <v>373.95</v>
      </c>
      <c r="Y373" s="24">
        <f t="shared" si="111"/>
        <v>1392.635</v>
      </c>
      <c r="Z373" s="39"/>
      <c r="AA373" s="178" t="s">
        <v>29</v>
      </c>
      <c r="AD373" s="127"/>
    </row>
    <row r="374" s="9" customFormat="1" ht="20" customHeight="1" spans="1:30">
      <c r="A374" s="23">
        <f t="shared" si="96"/>
        <v>371</v>
      </c>
      <c r="B374" s="39" t="s">
        <v>140</v>
      </c>
      <c r="C374" s="57" t="s">
        <v>970</v>
      </c>
      <c r="D374" s="28" t="s">
        <v>971</v>
      </c>
      <c r="E374" s="77">
        <v>3245.4</v>
      </c>
      <c r="F374" s="77">
        <v>3245.5</v>
      </c>
      <c r="G374" s="77">
        <v>3245.4</v>
      </c>
      <c r="H374" s="78">
        <v>5228.42</v>
      </c>
      <c r="I374" s="59"/>
      <c r="J374" s="27">
        <v>0</v>
      </c>
      <c r="K374" s="34">
        <f t="shared" si="97"/>
        <v>58.4172</v>
      </c>
      <c r="L374" s="35">
        <f t="shared" si="98"/>
        <v>519.28</v>
      </c>
      <c r="M374" s="24">
        <f t="shared" si="99"/>
        <v>22.7178</v>
      </c>
      <c r="N374" s="27">
        <f t="shared" si="100"/>
        <v>418.27</v>
      </c>
      <c r="O374" s="27">
        <f t="shared" si="101"/>
        <v>0</v>
      </c>
      <c r="P374" s="27">
        <f t="shared" si="102"/>
        <v>0</v>
      </c>
      <c r="Q374" s="27">
        <f t="shared" si="103"/>
        <v>1018.685</v>
      </c>
      <c r="R374" s="24">
        <f t="shared" si="104"/>
        <v>0</v>
      </c>
      <c r="S374" s="24">
        <f t="shared" si="105"/>
        <v>259.64</v>
      </c>
      <c r="T374" s="24">
        <f t="shared" si="106"/>
        <v>9.74</v>
      </c>
      <c r="U374" s="27">
        <f t="shared" si="107"/>
        <v>104.57</v>
      </c>
      <c r="V374" s="27">
        <f t="shared" si="108"/>
        <v>0</v>
      </c>
      <c r="W374" s="27">
        <f t="shared" si="109"/>
        <v>0</v>
      </c>
      <c r="X374" s="24">
        <f t="shared" si="110"/>
        <v>373.95</v>
      </c>
      <c r="Y374" s="24">
        <f t="shared" si="111"/>
        <v>1392.635</v>
      </c>
      <c r="Z374" s="39"/>
      <c r="AA374" s="178" t="s">
        <v>17</v>
      </c>
      <c r="AD374" s="127"/>
    </row>
    <row r="375" s="9" customFormat="1" ht="20" customHeight="1" spans="1:30">
      <c r="A375" s="23">
        <f t="shared" si="96"/>
        <v>372</v>
      </c>
      <c r="B375" s="39" t="s">
        <v>143</v>
      </c>
      <c r="C375" s="57" t="s">
        <v>972</v>
      </c>
      <c r="D375" s="28" t="s">
        <v>973</v>
      </c>
      <c r="E375" s="77">
        <v>3245.4</v>
      </c>
      <c r="F375" s="77">
        <v>3245.5</v>
      </c>
      <c r="G375" s="77">
        <v>3245.4</v>
      </c>
      <c r="H375" s="78">
        <v>5228.42</v>
      </c>
      <c r="I375" s="59"/>
      <c r="J375" s="27">
        <v>0</v>
      </c>
      <c r="K375" s="34">
        <f t="shared" si="97"/>
        <v>58.4172</v>
      </c>
      <c r="L375" s="35">
        <f t="shared" si="98"/>
        <v>519.28</v>
      </c>
      <c r="M375" s="24">
        <f t="shared" si="99"/>
        <v>22.7178</v>
      </c>
      <c r="N375" s="27">
        <f t="shared" si="100"/>
        <v>418.27</v>
      </c>
      <c r="O375" s="27">
        <f t="shared" si="101"/>
        <v>0</v>
      </c>
      <c r="P375" s="27">
        <f t="shared" si="102"/>
        <v>0</v>
      </c>
      <c r="Q375" s="27">
        <f t="shared" si="103"/>
        <v>1018.685</v>
      </c>
      <c r="R375" s="24">
        <f t="shared" si="104"/>
        <v>0</v>
      </c>
      <c r="S375" s="24">
        <f t="shared" si="105"/>
        <v>259.64</v>
      </c>
      <c r="T375" s="24">
        <f t="shared" si="106"/>
        <v>9.74</v>
      </c>
      <c r="U375" s="27">
        <f t="shared" si="107"/>
        <v>104.57</v>
      </c>
      <c r="V375" s="27">
        <f t="shared" si="108"/>
        <v>0</v>
      </c>
      <c r="W375" s="27">
        <f t="shared" si="109"/>
        <v>0</v>
      </c>
      <c r="X375" s="24">
        <f t="shared" si="110"/>
        <v>373.95</v>
      </c>
      <c r="Y375" s="24">
        <f t="shared" si="111"/>
        <v>1392.635</v>
      </c>
      <c r="Z375" s="39"/>
      <c r="AA375" s="178" t="s">
        <v>29</v>
      </c>
      <c r="AD375" s="127"/>
    </row>
    <row r="376" s="9" customFormat="1" ht="20" customHeight="1" spans="1:30">
      <c r="A376" s="23">
        <f t="shared" si="96"/>
        <v>373</v>
      </c>
      <c r="B376" s="39" t="s">
        <v>143</v>
      </c>
      <c r="C376" s="57" t="s">
        <v>974</v>
      </c>
      <c r="D376" s="28" t="s">
        <v>975</v>
      </c>
      <c r="E376" s="77">
        <v>3245.4</v>
      </c>
      <c r="F376" s="77">
        <v>3245.5</v>
      </c>
      <c r="G376" s="77">
        <v>3245.4</v>
      </c>
      <c r="H376" s="78">
        <v>5228.42</v>
      </c>
      <c r="I376" s="59"/>
      <c r="J376" s="27">
        <v>0</v>
      </c>
      <c r="K376" s="34">
        <f t="shared" si="97"/>
        <v>58.4172</v>
      </c>
      <c r="L376" s="35">
        <f t="shared" si="98"/>
        <v>519.28</v>
      </c>
      <c r="M376" s="24">
        <f t="shared" si="99"/>
        <v>22.7178</v>
      </c>
      <c r="N376" s="27">
        <f t="shared" si="100"/>
        <v>418.27</v>
      </c>
      <c r="O376" s="27">
        <f t="shared" si="101"/>
        <v>0</v>
      </c>
      <c r="P376" s="27">
        <f t="shared" si="102"/>
        <v>0</v>
      </c>
      <c r="Q376" s="27">
        <f t="shared" si="103"/>
        <v>1018.685</v>
      </c>
      <c r="R376" s="24">
        <f t="shared" si="104"/>
        <v>0</v>
      </c>
      <c r="S376" s="24">
        <f t="shared" si="105"/>
        <v>259.64</v>
      </c>
      <c r="T376" s="24">
        <f t="shared" si="106"/>
        <v>9.74</v>
      </c>
      <c r="U376" s="27">
        <f t="shared" si="107"/>
        <v>104.57</v>
      </c>
      <c r="V376" s="27">
        <f t="shared" si="108"/>
        <v>0</v>
      </c>
      <c r="W376" s="27">
        <f t="shared" si="109"/>
        <v>0</v>
      </c>
      <c r="X376" s="24">
        <f t="shared" si="110"/>
        <v>373.95</v>
      </c>
      <c r="Y376" s="24">
        <f t="shared" si="111"/>
        <v>1392.635</v>
      </c>
      <c r="Z376" s="39"/>
      <c r="AA376" s="178" t="s">
        <v>29</v>
      </c>
      <c r="AD376" s="127"/>
    </row>
    <row r="377" s="9" customFormat="1" ht="20" customHeight="1" spans="1:30">
      <c r="A377" s="23">
        <f t="shared" si="96"/>
        <v>374</v>
      </c>
      <c r="B377" s="39" t="s">
        <v>140</v>
      </c>
      <c r="C377" s="57" t="s">
        <v>976</v>
      </c>
      <c r="D377" s="28" t="s">
        <v>977</v>
      </c>
      <c r="E377" s="77">
        <v>3245.4</v>
      </c>
      <c r="F377" s="77">
        <v>3245.5</v>
      </c>
      <c r="G377" s="77">
        <v>3245.4</v>
      </c>
      <c r="H377" s="78">
        <v>5228.42</v>
      </c>
      <c r="I377" s="59"/>
      <c r="J377" s="27">
        <v>0</v>
      </c>
      <c r="K377" s="34">
        <f t="shared" si="97"/>
        <v>58.4172</v>
      </c>
      <c r="L377" s="35">
        <f t="shared" si="98"/>
        <v>519.28</v>
      </c>
      <c r="M377" s="24">
        <f t="shared" si="99"/>
        <v>22.7178</v>
      </c>
      <c r="N377" s="27">
        <f t="shared" si="100"/>
        <v>418.27</v>
      </c>
      <c r="O377" s="27">
        <f t="shared" si="101"/>
        <v>0</v>
      </c>
      <c r="P377" s="27">
        <f t="shared" si="102"/>
        <v>0</v>
      </c>
      <c r="Q377" s="27">
        <f t="shared" si="103"/>
        <v>1018.685</v>
      </c>
      <c r="R377" s="24">
        <f t="shared" si="104"/>
        <v>0</v>
      </c>
      <c r="S377" s="24">
        <f t="shared" si="105"/>
        <v>259.64</v>
      </c>
      <c r="T377" s="24">
        <f t="shared" si="106"/>
        <v>9.74</v>
      </c>
      <c r="U377" s="27">
        <f t="shared" si="107"/>
        <v>104.57</v>
      </c>
      <c r="V377" s="27">
        <f t="shared" si="108"/>
        <v>0</v>
      </c>
      <c r="W377" s="27">
        <f t="shared" si="109"/>
        <v>0</v>
      </c>
      <c r="X377" s="24">
        <f t="shared" si="110"/>
        <v>373.95</v>
      </c>
      <c r="Y377" s="24">
        <f t="shared" si="111"/>
        <v>1392.635</v>
      </c>
      <c r="Z377" s="39"/>
      <c r="AA377" s="178" t="s">
        <v>17</v>
      </c>
      <c r="AD377" s="127"/>
    </row>
    <row r="378" s="9" customFormat="1" ht="20" customHeight="1" spans="1:30">
      <c r="A378" s="23">
        <f t="shared" si="96"/>
        <v>375</v>
      </c>
      <c r="B378" s="39" t="s">
        <v>143</v>
      </c>
      <c r="C378" s="57" t="s">
        <v>978</v>
      </c>
      <c r="D378" s="28" t="s">
        <v>979</v>
      </c>
      <c r="E378" s="77">
        <v>3245.4</v>
      </c>
      <c r="F378" s="77">
        <v>3245.5</v>
      </c>
      <c r="G378" s="77">
        <v>3245.4</v>
      </c>
      <c r="H378" s="78">
        <v>5228.42</v>
      </c>
      <c r="I378" s="59"/>
      <c r="J378" s="27">
        <v>0</v>
      </c>
      <c r="K378" s="34">
        <f t="shared" si="97"/>
        <v>58.4172</v>
      </c>
      <c r="L378" s="35">
        <f t="shared" si="98"/>
        <v>519.28</v>
      </c>
      <c r="M378" s="24">
        <f t="shared" si="99"/>
        <v>22.7178</v>
      </c>
      <c r="N378" s="27">
        <f t="shared" si="100"/>
        <v>418.27</v>
      </c>
      <c r="O378" s="27">
        <f t="shared" si="101"/>
        <v>0</v>
      </c>
      <c r="P378" s="27">
        <f t="shared" si="102"/>
        <v>0</v>
      </c>
      <c r="Q378" s="27">
        <f t="shared" si="103"/>
        <v>1018.685</v>
      </c>
      <c r="R378" s="24">
        <f t="shared" si="104"/>
        <v>0</v>
      </c>
      <c r="S378" s="24">
        <f t="shared" si="105"/>
        <v>259.64</v>
      </c>
      <c r="T378" s="24">
        <f t="shared" si="106"/>
        <v>9.74</v>
      </c>
      <c r="U378" s="27">
        <f t="shared" si="107"/>
        <v>104.57</v>
      </c>
      <c r="V378" s="27">
        <f t="shared" si="108"/>
        <v>0</v>
      </c>
      <c r="W378" s="27">
        <f t="shared" si="109"/>
        <v>0</v>
      </c>
      <c r="X378" s="24">
        <f t="shared" si="110"/>
        <v>373.95</v>
      </c>
      <c r="Y378" s="24">
        <f t="shared" si="111"/>
        <v>1392.635</v>
      </c>
      <c r="Z378" s="39"/>
      <c r="AA378" s="178" t="s">
        <v>29</v>
      </c>
      <c r="AD378" s="127"/>
    </row>
    <row r="379" s="9" customFormat="1" ht="20" customHeight="1" spans="1:30">
      <c r="A379" s="23">
        <f t="shared" si="96"/>
        <v>376</v>
      </c>
      <c r="B379" s="39" t="s">
        <v>143</v>
      </c>
      <c r="C379" s="57" t="s">
        <v>980</v>
      </c>
      <c r="D379" s="28" t="s">
        <v>981</v>
      </c>
      <c r="E379" s="77">
        <v>3245.4</v>
      </c>
      <c r="F379" s="77">
        <v>3245.5</v>
      </c>
      <c r="G379" s="77">
        <v>3245.4</v>
      </c>
      <c r="H379" s="78">
        <v>5228.42</v>
      </c>
      <c r="I379" s="59"/>
      <c r="J379" s="27">
        <v>0</v>
      </c>
      <c r="K379" s="34">
        <f t="shared" si="97"/>
        <v>58.4172</v>
      </c>
      <c r="L379" s="35">
        <f t="shared" si="98"/>
        <v>519.28</v>
      </c>
      <c r="M379" s="24">
        <f t="shared" si="99"/>
        <v>22.7178</v>
      </c>
      <c r="N379" s="27">
        <f t="shared" si="100"/>
        <v>418.27</v>
      </c>
      <c r="O379" s="27">
        <f t="shared" si="101"/>
        <v>0</v>
      </c>
      <c r="P379" s="27">
        <f t="shared" si="102"/>
        <v>0</v>
      </c>
      <c r="Q379" s="27">
        <f t="shared" si="103"/>
        <v>1018.685</v>
      </c>
      <c r="R379" s="24">
        <f t="shared" si="104"/>
        <v>0</v>
      </c>
      <c r="S379" s="24">
        <f t="shared" si="105"/>
        <v>259.64</v>
      </c>
      <c r="T379" s="24">
        <f t="shared" si="106"/>
        <v>9.74</v>
      </c>
      <c r="U379" s="27">
        <f t="shared" si="107"/>
        <v>104.57</v>
      </c>
      <c r="V379" s="27">
        <f t="shared" si="108"/>
        <v>0</v>
      </c>
      <c r="W379" s="27">
        <f t="shared" si="109"/>
        <v>0</v>
      </c>
      <c r="X379" s="24">
        <f t="shared" si="110"/>
        <v>373.95</v>
      </c>
      <c r="Y379" s="24">
        <f t="shared" si="111"/>
        <v>1392.635</v>
      </c>
      <c r="Z379" s="39"/>
      <c r="AA379" s="178" t="s">
        <v>29</v>
      </c>
      <c r="AD379" s="127"/>
    </row>
    <row r="380" s="9" customFormat="1" ht="20" customHeight="1" spans="1:30">
      <c r="A380" s="23">
        <f t="shared" si="96"/>
        <v>377</v>
      </c>
      <c r="B380" s="39" t="s">
        <v>143</v>
      </c>
      <c r="C380" s="30" t="s">
        <v>982</v>
      </c>
      <c r="D380" s="47" t="s">
        <v>983</v>
      </c>
      <c r="E380" s="77">
        <v>3245.4</v>
      </c>
      <c r="F380" s="77">
        <v>3245.5</v>
      </c>
      <c r="G380" s="77">
        <v>3245.4</v>
      </c>
      <c r="H380" s="78">
        <v>5228.42</v>
      </c>
      <c r="I380" s="59"/>
      <c r="J380" s="27">
        <v>0</v>
      </c>
      <c r="K380" s="34">
        <f t="shared" si="97"/>
        <v>58.4172</v>
      </c>
      <c r="L380" s="35">
        <f t="shared" si="98"/>
        <v>519.28</v>
      </c>
      <c r="M380" s="24">
        <f t="shared" si="99"/>
        <v>22.7178</v>
      </c>
      <c r="N380" s="27">
        <f t="shared" si="100"/>
        <v>418.27</v>
      </c>
      <c r="O380" s="27">
        <f t="shared" si="101"/>
        <v>0</v>
      </c>
      <c r="P380" s="27">
        <f t="shared" si="102"/>
        <v>0</v>
      </c>
      <c r="Q380" s="27">
        <f t="shared" si="103"/>
        <v>1018.685</v>
      </c>
      <c r="R380" s="24">
        <f t="shared" si="104"/>
        <v>0</v>
      </c>
      <c r="S380" s="24">
        <f t="shared" si="105"/>
        <v>259.64</v>
      </c>
      <c r="T380" s="24">
        <f t="shared" si="106"/>
        <v>9.74</v>
      </c>
      <c r="U380" s="27">
        <f t="shared" si="107"/>
        <v>104.57</v>
      </c>
      <c r="V380" s="27">
        <f t="shared" si="108"/>
        <v>0</v>
      </c>
      <c r="W380" s="27">
        <f t="shared" si="109"/>
        <v>0</v>
      </c>
      <c r="X380" s="24">
        <f t="shared" si="110"/>
        <v>373.95</v>
      </c>
      <c r="Y380" s="24">
        <f t="shared" si="111"/>
        <v>1392.635</v>
      </c>
      <c r="Z380" s="39"/>
      <c r="AA380" s="178" t="s">
        <v>29</v>
      </c>
      <c r="AD380" s="127"/>
    </row>
    <row r="381" s="9" customFormat="1" ht="20" customHeight="1" spans="1:30">
      <c r="A381" s="23">
        <f t="shared" si="96"/>
        <v>378</v>
      </c>
      <c r="B381" s="39" t="s">
        <v>143</v>
      </c>
      <c r="C381" s="30" t="s">
        <v>984</v>
      </c>
      <c r="D381" s="47" t="s">
        <v>985</v>
      </c>
      <c r="E381" s="77">
        <v>3245.4</v>
      </c>
      <c r="F381" s="77">
        <v>3245.5</v>
      </c>
      <c r="G381" s="77">
        <v>3245.4</v>
      </c>
      <c r="H381" s="78">
        <v>5228.42</v>
      </c>
      <c r="I381" s="59"/>
      <c r="J381" s="27">
        <v>0</v>
      </c>
      <c r="K381" s="34">
        <f t="shared" si="97"/>
        <v>58.4172</v>
      </c>
      <c r="L381" s="35">
        <f t="shared" si="98"/>
        <v>519.28</v>
      </c>
      <c r="M381" s="24">
        <f t="shared" si="99"/>
        <v>22.7178</v>
      </c>
      <c r="N381" s="27">
        <f t="shared" si="100"/>
        <v>418.27</v>
      </c>
      <c r="O381" s="27">
        <f t="shared" si="101"/>
        <v>0</v>
      </c>
      <c r="P381" s="27">
        <f t="shared" si="102"/>
        <v>0</v>
      </c>
      <c r="Q381" s="27">
        <f t="shared" si="103"/>
        <v>1018.685</v>
      </c>
      <c r="R381" s="24">
        <f t="shared" si="104"/>
        <v>0</v>
      </c>
      <c r="S381" s="24">
        <f t="shared" si="105"/>
        <v>259.64</v>
      </c>
      <c r="T381" s="24">
        <f t="shared" si="106"/>
        <v>9.74</v>
      </c>
      <c r="U381" s="27">
        <f t="shared" si="107"/>
        <v>104.57</v>
      </c>
      <c r="V381" s="27">
        <f t="shared" si="108"/>
        <v>0</v>
      </c>
      <c r="W381" s="27">
        <f t="shared" si="109"/>
        <v>0</v>
      </c>
      <c r="X381" s="24">
        <f t="shared" si="110"/>
        <v>373.95</v>
      </c>
      <c r="Y381" s="24">
        <f t="shared" si="111"/>
        <v>1392.635</v>
      </c>
      <c r="Z381" s="39"/>
      <c r="AA381" s="178" t="s">
        <v>29</v>
      </c>
      <c r="AD381" s="127"/>
    </row>
    <row r="382" s="9" customFormat="1" ht="20" customHeight="1" spans="1:30">
      <c r="A382" s="23">
        <f t="shared" si="96"/>
        <v>379</v>
      </c>
      <c r="B382" s="39" t="s">
        <v>71</v>
      </c>
      <c r="C382" s="30" t="s">
        <v>986</v>
      </c>
      <c r="D382" s="47" t="s">
        <v>987</v>
      </c>
      <c r="E382" s="77">
        <v>3245.4</v>
      </c>
      <c r="F382" s="77">
        <v>3245.5</v>
      </c>
      <c r="G382" s="77">
        <v>3245.4</v>
      </c>
      <c r="H382" s="78">
        <v>5228.42</v>
      </c>
      <c r="I382" s="59"/>
      <c r="J382" s="27">
        <v>0</v>
      </c>
      <c r="K382" s="34">
        <f t="shared" si="97"/>
        <v>58.4172</v>
      </c>
      <c r="L382" s="35">
        <f t="shared" si="98"/>
        <v>519.28</v>
      </c>
      <c r="M382" s="24">
        <f t="shared" si="99"/>
        <v>22.7178</v>
      </c>
      <c r="N382" s="27">
        <f t="shared" si="100"/>
        <v>418.27</v>
      </c>
      <c r="O382" s="27">
        <f t="shared" si="101"/>
        <v>0</v>
      </c>
      <c r="P382" s="27">
        <f t="shared" si="102"/>
        <v>0</v>
      </c>
      <c r="Q382" s="27">
        <f t="shared" si="103"/>
        <v>1018.685</v>
      </c>
      <c r="R382" s="24">
        <f t="shared" si="104"/>
        <v>0</v>
      </c>
      <c r="S382" s="24">
        <f t="shared" si="105"/>
        <v>259.64</v>
      </c>
      <c r="T382" s="24">
        <f t="shared" si="106"/>
        <v>9.74</v>
      </c>
      <c r="U382" s="27">
        <f t="shared" si="107"/>
        <v>104.57</v>
      </c>
      <c r="V382" s="27">
        <f t="shared" si="108"/>
        <v>0</v>
      </c>
      <c r="W382" s="27">
        <f t="shared" si="109"/>
        <v>0</v>
      </c>
      <c r="X382" s="24">
        <f t="shared" si="110"/>
        <v>373.95</v>
      </c>
      <c r="Y382" s="24">
        <f t="shared" si="111"/>
        <v>1392.635</v>
      </c>
      <c r="Z382" s="39"/>
      <c r="AA382" s="178" t="s">
        <v>31</v>
      </c>
      <c r="AD382" s="127"/>
    </row>
    <row r="383" s="9" customFormat="1" ht="20" customHeight="1" spans="1:30">
      <c r="A383" s="23">
        <f t="shared" si="96"/>
        <v>380</v>
      </c>
      <c r="B383" s="39" t="s">
        <v>71</v>
      </c>
      <c r="C383" s="30" t="s">
        <v>988</v>
      </c>
      <c r="D383" s="277" t="s">
        <v>989</v>
      </c>
      <c r="E383" s="77">
        <v>3245.4</v>
      </c>
      <c r="F383" s="77">
        <v>3245.5</v>
      </c>
      <c r="G383" s="77">
        <v>3245.4</v>
      </c>
      <c r="H383" s="78">
        <v>5228.42</v>
      </c>
      <c r="I383" s="59"/>
      <c r="J383" s="27">
        <v>0</v>
      </c>
      <c r="K383" s="34">
        <f t="shared" si="97"/>
        <v>58.4172</v>
      </c>
      <c r="L383" s="35">
        <f t="shared" si="98"/>
        <v>519.28</v>
      </c>
      <c r="M383" s="24">
        <f t="shared" si="99"/>
        <v>22.7178</v>
      </c>
      <c r="N383" s="27">
        <f t="shared" si="100"/>
        <v>418.27</v>
      </c>
      <c r="O383" s="27">
        <f t="shared" si="101"/>
        <v>0</v>
      </c>
      <c r="P383" s="27">
        <f t="shared" si="102"/>
        <v>0</v>
      </c>
      <c r="Q383" s="27">
        <f t="shared" si="103"/>
        <v>1018.685</v>
      </c>
      <c r="R383" s="24">
        <f t="shared" si="104"/>
        <v>0</v>
      </c>
      <c r="S383" s="24">
        <f t="shared" si="105"/>
        <v>259.64</v>
      </c>
      <c r="T383" s="24">
        <f t="shared" si="106"/>
        <v>9.74</v>
      </c>
      <c r="U383" s="27">
        <f t="shared" si="107"/>
        <v>104.57</v>
      </c>
      <c r="V383" s="27">
        <f t="shared" si="108"/>
        <v>0</v>
      </c>
      <c r="W383" s="27">
        <f t="shared" si="109"/>
        <v>0</v>
      </c>
      <c r="X383" s="24">
        <f t="shared" si="110"/>
        <v>373.95</v>
      </c>
      <c r="Y383" s="24">
        <f t="shared" si="111"/>
        <v>1392.635</v>
      </c>
      <c r="Z383" s="39"/>
      <c r="AA383" s="178" t="s">
        <v>31</v>
      </c>
      <c r="AD383" s="127"/>
    </row>
    <row r="384" s="9" customFormat="1" ht="20" customHeight="1" spans="1:30">
      <c r="A384" s="23">
        <f t="shared" si="96"/>
        <v>381</v>
      </c>
      <c r="B384" s="39" t="s">
        <v>886</v>
      </c>
      <c r="C384" s="30" t="s">
        <v>990</v>
      </c>
      <c r="D384" s="47" t="s">
        <v>991</v>
      </c>
      <c r="E384" s="77">
        <v>3245.4</v>
      </c>
      <c r="F384" s="77">
        <v>3245.5</v>
      </c>
      <c r="G384" s="77">
        <v>3245.4</v>
      </c>
      <c r="H384" s="78">
        <v>5228.42</v>
      </c>
      <c r="I384" s="59"/>
      <c r="J384" s="27">
        <v>0</v>
      </c>
      <c r="K384" s="34">
        <f t="shared" si="97"/>
        <v>58.4172</v>
      </c>
      <c r="L384" s="35">
        <f t="shared" si="98"/>
        <v>519.28</v>
      </c>
      <c r="M384" s="24">
        <f t="shared" si="99"/>
        <v>22.7178</v>
      </c>
      <c r="N384" s="27">
        <f t="shared" si="100"/>
        <v>418.27</v>
      </c>
      <c r="O384" s="27">
        <f t="shared" si="101"/>
        <v>0</v>
      </c>
      <c r="P384" s="27">
        <f t="shared" si="102"/>
        <v>0</v>
      </c>
      <c r="Q384" s="27">
        <f t="shared" si="103"/>
        <v>1018.685</v>
      </c>
      <c r="R384" s="24">
        <f t="shared" si="104"/>
        <v>0</v>
      </c>
      <c r="S384" s="24">
        <f t="shared" si="105"/>
        <v>259.64</v>
      </c>
      <c r="T384" s="24">
        <f t="shared" si="106"/>
        <v>9.74</v>
      </c>
      <c r="U384" s="27">
        <f t="shared" si="107"/>
        <v>104.57</v>
      </c>
      <c r="V384" s="27">
        <f t="shared" si="108"/>
        <v>0</v>
      </c>
      <c r="W384" s="27">
        <f t="shared" si="109"/>
        <v>0</v>
      </c>
      <c r="X384" s="24">
        <f t="shared" si="110"/>
        <v>373.95</v>
      </c>
      <c r="Y384" s="24">
        <f t="shared" si="111"/>
        <v>1392.635</v>
      </c>
      <c r="Z384" s="39"/>
      <c r="AA384" s="178" t="s">
        <v>28</v>
      </c>
      <c r="AD384" s="127"/>
    </row>
    <row r="385" s="9" customFormat="1" ht="20" customHeight="1" spans="1:30">
      <c r="A385" s="23">
        <f t="shared" ref="A385:A394" si="112">ROW()-3</f>
        <v>382</v>
      </c>
      <c r="B385" s="188" t="s">
        <v>143</v>
      </c>
      <c r="C385" s="92" t="s">
        <v>993</v>
      </c>
      <c r="D385" s="279" t="s">
        <v>994</v>
      </c>
      <c r="E385" s="77">
        <v>3245.4</v>
      </c>
      <c r="F385" s="77">
        <v>3245.5</v>
      </c>
      <c r="G385" s="77">
        <v>3245.4</v>
      </c>
      <c r="H385" s="78">
        <v>5228.42</v>
      </c>
      <c r="I385" s="59">
        <v>108</v>
      </c>
      <c r="J385" s="27"/>
      <c r="K385" s="34">
        <f t="shared" ref="K385:K416" si="113">E385*0.018</f>
        <v>58.4172</v>
      </c>
      <c r="L385" s="35">
        <f t="shared" ref="L385:L416" si="114">F385*0.16</f>
        <v>519.28</v>
      </c>
      <c r="M385" s="24">
        <f t="shared" ref="M385:M416" si="115">G385*0.007</f>
        <v>22.7178</v>
      </c>
      <c r="N385" s="27">
        <f t="shared" ref="N385:N416" si="116">ROUND(H385*0.08,2)</f>
        <v>418.27</v>
      </c>
      <c r="O385" s="27">
        <f t="shared" ref="O385:O416" si="117">I385*50%</f>
        <v>54</v>
      </c>
      <c r="P385" s="27">
        <f t="shared" ref="P385:P416" si="118">J385*5%</f>
        <v>0</v>
      </c>
      <c r="Q385" s="27">
        <f t="shared" ref="Q385:Q416" si="119">SUM(K385:P385)</f>
        <v>1072.685</v>
      </c>
      <c r="R385" s="24">
        <f t="shared" ref="R385:R416" si="120">E385*0</f>
        <v>0</v>
      </c>
      <c r="S385" s="24">
        <f t="shared" ref="S385:S416" si="121">ROUND(F385*0.08,2)</f>
        <v>259.64</v>
      </c>
      <c r="T385" s="24">
        <f t="shared" ref="T385:T416" si="122">ROUND(G385*0.003,2)</f>
        <v>9.74</v>
      </c>
      <c r="U385" s="27">
        <f t="shared" ref="U385:U416" si="123">ROUND(H385*0.02,2)</f>
        <v>104.57</v>
      </c>
      <c r="V385" s="27">
        <f t="shared" ref="V385:V416" si="124">I385*50%</f>
        <v>54</v>
      </c>
      <c r="W385" s="27">
        <f t="shared" ref="W385:W416" si="125">J385*5%</f>
        <v>0</v>
      </c>
      <c r="X385" s="24">
        <f t="shared" ref="X385:X416" si="126">SUM(R385:W385)</f>
        <v>427.95</v>
      </c>
      <c r="Y385" s="24">
        <f t="shared" ref="Y385:Y416" si="127">Q385+X385</f>
        <v>1500.635</v>
      </c>
      <c r="Z385" s="39"/>
      <c r="AA385" s="178" t="s">
        <v>29</v>
      </c>
      <c r="AD385" s="128"/>
    </row>
    <row r="386" s="9" customFormat="1" ht="20" customHeight="1" spans="1:30">
      <c r="A386" s="23">
        <f t="shared" si="112"/>
        <v>383</v>
      </c>
      <c r="B386" s="188" t="s">
        <v>143</v>
      </c>
      <c r="C386" s="92" t="s">
        <v>995</v>
      </c>
      <c r="D386" s="189" t="s">
        <v>996</v>
      </c>
      <c r="E386" s="77">
        <v>3245.4</v>
      </c>
      <c r="F386" s="77">
        <v>3245.5</v>
      </c>
      <c r="G386" s="77">
        <v>3245.4</v>
      </c>
      <c r="H386" s="78">
        <v>5228.42</v>
      </c>
      <c r="I386" s="59">
        <v>108</v>
      </c>
      <c r="J386" s="27"/>
      <c r="K386" s="34">
        <f t="shared" si="113"/>
        <v>58.4172</v>
      </c>
      <c r="L386" s="35">
        <f t="shared" si="114"/>
        <v>519.28</v>
      </c>
      <c r="M386" s="24">
        <f t="shared" si="115"/>
        <v>22.7178</v>
      </c>
      <c r="N386" s="27">
        <f t="shared" si="116"/>
        <v>418.27</v>
      </c>
      <c r="O386" s="27">
        <f t="shared" si="117"/>
        <v>54</v>
      </c>
      <c r="P386" s="27">
        <f t="shared" si="118"/>
        <v>0</v>
      </c>
      <c r="Q386" s="27">
        <f t="shared" si="119"/>
        <v>1072.685</v>
      </c>
      <c r="R386" s="24">
        <f t="shared" si="120"/>
        <v>0</v>
      </c>
      <c r="S386" s="24">
        <f t="shared" si="121"/>
        <v>259.64</v>
      </c>
      <c r="T386" s="24">
        <f t="shared" si="122"/>
        <v>9.74</v>
      </c>
      <c r="U386" s="27">
        <f t="shared" si="123"/>
        <v>104.57</v>
      </c>
      <c r="V386" s="27">
        <f t="shared" si="124"/>
        <v>54</v>
      </c>
      <c r="W386" s="27">
        <f t="shared" si="125"/>
        <v>0</v>
      </c>
      <c r="X386" s="24">
        <f t="shared" si="126"/>
        <v>427.95</v>
      </c>
      <c r="Y386" s="24">
        <f t="shared" si="127"/>
        <v>1500.635</v>
      </c>
      <c r="Z386" s="39"/>
      <c r="AA386" s="178" t="s">
        <v>29</v>
      </c>
      <c r="AD386" s="128"/>
    </row>
    <row r="387" s="9" customFormat="1" ht="20" customHeight="1" spans="1:30">
      <c r="A387" s="23">
        <f t="shared" si="112"/>
        <v>384</v>
      </c>
      <c r="B387" s="188" t="s">
        <v>143</v>
      </c>
      <c r="C387" s="92" t="s">
        <v>997</v>
      </c>
      <c r="D387" s="189" t="s">
        <v>998</v>
      </c>
      <c r="E387" s="77">
        <v>3245.4</v>
      </c>
      <c r="F387" s="77">
        <v>3245.5</v>
      </c>
      <c r="G387" s="77">
        <v>3245.4</v>
      </c>
      <c r="H387" s="78">
        <v>5228.42</v>
      </c>
      <c r="I387" s="59">
        <v>108</v>
      </c>
      <c r="J387" s="27"/>
      <c r="K387" s="34">
        <f t="shared" si="113"/>
        <v>58.4172</v>
      </c>
      <c r="L387" s="35">
        <f t="shared" si="114"/>
        <v>519.28</v>
      </c>
      <c r="M387" s="24">
        <f t="shared" si="115"/>
        <v>22.7178</v>
      </c>
      <c r="N387" s="27">
        <f t="shared" si="116"/>
        <v>418.27</v>
      </c>
      <c r="O387" s="27">
        <f t="shared" si="117"/>
        <v>54</v>
      </c>
      <c r="P387" s="27">
        <f t="shared" si="118"/>
        <v>0</v>
      </c>
      <c r="Q387" s="27">
        <f t="shared" si="119"/>
        <v>1072.685</v>
      </c>
      <c r="R387" s="24">
        <f t="shared" si="120"/>
        <v>0</v>
      </c>
      <c r="S387" s="24">
        <f t="shared" si="121"/>
        <v>259.64</v>
      </c>
      <c r="T387" s="24">
        <f t="shared" si="122"/>
        <v>9.74</v>
      </c>
      <c r="U387" s="27">
        <f t="shared" si="123"/>
        <v>104.57</v>
      </c>
      <c r="V387" s="27">
        <f t="shared" si="124"/>
        <v>54</v>
      </c>
      <c r="W387" s="27">
        <f t="shared" si="125"/>
        <v>0</v>
      </c>
      <c r="X387" s="24">
        <f t="shared" si="126"/>
        <v>427.95</v>
      </c>
      <c r="Y387" s="24">
        <f t="shared" si="127"/>
        <v>1500.635</v>
      </c>
      <c r="Z387" s="39"/>
      <c r="AA387" s="178" t="s">
        <v>29</v>
      </c>
      <c r="AD387" s="128"/>
    </row>
    <row r="388" s="9" customFormat="1" ht="20" customHeight="1" spans="1:30">
      <c r="A388" s="23">
        <f t="shared" si="112"/>
        <v>385</v>
      </c>
      <c r="B388" s="188" t="s">
        <v>143</v>
      </c>
      <c r="C388" s="92" t="s">
        <v>999</v>
      </c>
      <c r="D388" s="189" t="s">
        <v>1000</v>
      </c>
      <c r="E388" s="77">
        <v>3245.4</v>
      </c>
      <c r="F388" s="77">
        <v>3245.5</v>
      </c>
      <c r="G388" s="77">
        <v>3245.4</v>
      </c>
      <c r="H388" s="78">
        <v>5228.42</v>
      </c>
      <c r="I388" s="59">
        <v>108</v>
      </c>
      <c r="J388" s="27"/>
      <c r="K388" s="34">
        <f t="shared" si="113"/>
        <v>58.4172</v>
      </c>
      <c r="L388" s="35">
        <f t="shared" si="114"/>
        <v>519.28</v>
      </c>
      <c r="M388" s="24">
        <f t="shared" si="115"/>
        <v>22.7178</v>
      </c>
      <c r="N388" s="27">
        <f t="shared" si="116"/>
        <v>418.27</v>
      </c>
      <c r="O388" s="27">
        <f t="shared" si="117"/>
        <v>54</v>
      </c>
      <c r="P388" s="27">
        <f t="shared" si="118"/>
        <v>0</v>
      </c>
      <c r="Q388" s="27">
        <f t="shared" si="119"/>
        <v>1072.685</v>
      </c>
      <c r="R388" s="24">
        <f t="shared" si="120"/>
        <v>0</v>
      </c>
      <c r="S388" s="24">
        <f t="shared" si="121"/>
        <v>259.64</v>
      </c>
      <c r="T388" s="24">
        <f t="shared" si="122"/>
        <v>9.74</v>
      </c>
      <c r="U388" s="27">
        <f t="shared" si="123"/>
        <v>104.57</v>
      </c>
      <c r="V388" s="27">
        <f t="shared" si="124"/>
        <v>54</v>
      </c>
      <c r="W388" s="27">
        <f t="shared" si="125"/>
        <v>0</v>
      </c>
      <c r="X388" s="24">
        <f t="shared" si="126"/>
        <v>427.95</v>
      </c>
      <c r="Y388" s="24">
        <f t="shared" si="127"/>
        <v>1500.635</v>
      </c>
      <c r="Z388" s="39"/>
      <c r="AA388" s="178" t="s">
        <v>29</v>
      </c>
      <c r="AD388" s="128"/>
    </row>
    <row r="389" s="9" customFormat="1" ht="20" customHeight="1" spans="1:30">
      <c r="A389" s="23">
        <f t="shared" si="112"/>
        <v>386</v>
      </c>
      <c r="B389" s="188" t="s">
        <v>143</v>
      </c>
      <c r="C389" s="92" t="s">
        <v>1001</v>
      </c>
      <c r="D389" s="189" t="s">
        <v>1002</v>
      </c>
      <c r="E389" s="77">
        <v>3245.4</v>
      </c>
      <c r="F389" s="77">
        <v>3245.5</v>
      </c>
      <c r="G389" s="77">
        <v>3245.4</v>
      </c>
      <c r="H389" s="78">
        <v>5228.42</v>
      </c>
      <c r="I389" s="59">
        <v>0</v>
      </c>
      <c r="J389" s="27"/>
      <c r="K389" s="34">
        <f t="shared" si="113"/>
        <v>58.4172</v>
      </c>
      <c r="L389" s="35">
        <f t="shared" si="114"/>
        <v>519.28</v>
      </c>
      <c r="M389" s="24">
        <f t="shared" si="115"/>
        <v>22.7178</v>
      </c>
      <c r="N389" s="27">
        <f t="shared" si="116"/>
        <v>418.27</v>
      </c>
      <c r="O389" s="27">
        <f t="shared" si="117"/>
        <v>0</v>
      </c>
      <c r="P389" s="27">
        <f t="shared" si="118"/>
        <v>0</v>
      </c>
      <c r="Q389" s="27">
        <f t="shared" si="119"/>
        <v>1018.685</v>
      </c>
      <c r="R389" s="24">
        <f t="shared" si="120"/>
        <v>0</v>
      </c>
      <c r="S389" s="24">
        <f t="shared" si="121"/>
        <v>259.64</v>
      </c>
      <c r="T389" s="24">
        <f t="shared" si="122"/>
        <v>9.74</v>
      </c>
      <c r="U389" s="27">
        <f t="shared" si="123"/>
        <v>104.57</v>
      </c>
      <c r="V389" s="27">
        <f t="shared" si="124"/>
        <v>0</v>
      </c>
      <c r="W389" s="27">
        <f t="shared" si="125"/>
        <v>0</v>
      </c>
      <c r="X389" s="24">
        <f t="shared" si="126"/>
        <v>373.95</v>
      </c>
      <c r="Y389" s="24">
        <f t="shared" si="127"/>
        <v>1392.635</v>
      </c>
      <c r="Z389" s="39"/>
      <c r="AA389" s="178" t="s">
        <v>29</v>
      </c>
      <c r="AD389" s="128"/>
    </row>
    <row r="390" s="9" customFormat="1" ht="20" customHeight="1" spans="1:30">
      <c r="A390" s="23">
        <f t="shared" si="112"/>
        <v>387</v>
      </c>
      <c r="B390" s="188" t="s">
        <v>143</v>
      </c>
      <c r="C390" s="92" t="s">
        <v>1003</v>
      </c>
      <c r="D390" s="189" t="s">
        <v>1004</v>
      </c>
      <c r="E390" s="77">
        <v>3245.4</v>
      </c>
      <c r="F390" s="77">
        <v>3245.5</v>
      </c>
      <c r="G390" s="77">
        <v>3245.4</v>
      </c>
      <c r="H390" s="78">
        <v>5228.42</v>
      </c>
      <c r="I390" s="59">
        <v>0</v>
      </c>
      <c r="J390" s="27"/>
      <c r="K390" s="34">
        <f t="shared" si="113"/>
        <v>58.4172</v>
      </c>
      <c r="L390" s="35">
        <f t="shared" si="114"/>
        <v>519.28</v>
      </c>
      <c r="M390" s="24">
        <f t="shared" si="115"/>
        <v>22.7178</v>
      </c>
      <c r="N390" s="27">
        <f t="shared" si="116"/>
        <v>418.27</v>
      </c>
      <c r="O390" s="27">
        <f t="shared" si="117"/>
        <v>0</v>
      </c>
      <c r="P390" s="27">
        <f t="shared" si="118"/>
        <v>0</v>
      </c>
      <c r="Q390" s="27">
        <f t="shared" si="119"/>
        <v>1018.685</v>
      </c>
      <c r="R390" s="24">
        <f t="shared" si="120"/>
        <v>0</v>
      </c>
      <c r="S390" s="24">
        <f t="shared" si="121"/>
        <v>259.64</v>
      </c>
      <c r="T390" s="24">
        <f t="shared" si="122"/>
        <v>9.74</v>
      </c>
      <c r="U390" s="27">
        <f t="shared" si="123"/>
        <v>104.57</v>
      </c>
      <c r="V390" s="27">
        <f t="shared" si="124"/>
        <v>0</v>
      </c>
      <c r="W390" s="27">
        <f t="shared" si="125"/>
        <v>0</v>
      </c>
      <c r="X390" s="24">
        <f t="shared" si="126"/>
        <v>373.95</v>
      </c>
      <c r="Y390" s="24">
        <f t="shared" si="127"/>
        <v>1392.635</v>
      </c>
      <c r="Z390" s="39"/>
      <c r="AA390" s="178" t="s">
        <v>29</v>
      </c>
      <c r="AD390" s="128"/>
    </row>
    <row r="391" s="9" customFormat="1" ht="20" customHeight="1" spans="1:30">
      <c r="A391" s="23">
        <f t="shared" si="112"/>
        <v>388</v>
      </c>
      <c r="B391" s="188" t="s">
        <v>143</v>
      </c>
      <c r="C391" s="92" t="s">
        <v>1005</v>
      </c>
      <c r="D391" s="279" t="s">
        <v>1006</v>
      </c>
      <c r="E391" s="77">
        <v>3245.4</v>
      </c>
      <c r="F391" s="77">
        <v>3245.5</v>
      </c>
      <c r="G391" s="77">
        <v>3245.4</v>
      </c>
      <c r="H391" s="78">
        <v>5228.42</v>
      </c>
      <c r="I391" s="59">
        <v>0</v>
      </c>
      <c r="J391" s="27"/>
      <c r="K391" s="34">
        <f t="shared" si="113"/>
        <v>58.4172</v>
      </c>
      <c r="L391" s="35">
        <f t="shared" si="114"/>
        <v>519.28</v>
      </c>
      <c r="M391" s="24">
        <f t="shared" si="115"/>
        <v>22.7178</v>
      </c>
      <c r="N391" s="27">
        <f t="shared" si="116"/>
        <v>418.27</v>
      </c>
      <c r="O391" s="27">
        <f t="shared" si="117"/>
        <v>0</v>
      </c>
      <c r="P391" s="27">
        <f t="shared" si="118"/>
        <v>0</v>
      </c>
      <c r="Q391" s="27">
        <f t="shared" si="119"/>
        <v>1018.685</v>
      </c>
      <c r="R391" s="24">
        <f t="shared" si="120"/>
        <v>0</v>
      </c>
      <c r="S391" s="24">
        <f t="shared" si="121"/>
        <v>259.64</v>
      </c>
      <c r="T391" s="24">
        <f t="shared" si="122"/>
        <v>9.74</v>
      </c>
      <c r="U391" s="27">
        <f t="shared" si="123"/>
        <v>104.57</v>
      </c>
      <c r="V391" s="27">
        <f t="shared" si="124"/>
        <v>0</v>
      </c>
      <c r="W391" s="27">
        <f t="shared" si="125"/>
        <v>0</v>
      </c>
      <c r="X391" s="24">
        <f t="shared" si="126"/>
        <v>373.95</v>
      </c>
      <c r="Y391" s="24">
        <f t="shared" si="127"/>
        <v>1392.635</v>
      </c>
      <c r="Z391" s="39"/>
      <c r="AA391" s="178" t="s">
        <v>29</v>
      </c>
      <c r="AD391" s="128"/>
    </row>
    <row r="392" s="9" customFormat="1" ht="20" customHeight="1" spans="1:30">
      <c r="A392" s="23">
        <f t="shared" si="112"/>
        <v>389</v>
      </c>
      <c r="B392" s="188" t="s">
        <v>143</v>
      </c>
      <c r="C392" s="92" t="s">
        <v>1007</v>
      </c>
      <c r="D392" s="279" t="s">
        <v>1008</v>
      </c>
      <c r="E392" s="77">
        <v>3245.4</v>
      </c>
      <c r="F392" s="77">
        <v>3245.5</v>
      </c>
      <c r="G392" s="77">
        <v>3245.4</v>
      </c>
      <c r="H392" s="78">
        <v>5228.42</v>
      </c>
      <c r="I392" s="59">
        <v>108</v>
      </c>
      <c r="J392" s="27"/>
      <c r="K392" s="34">
        <f t="shared" si="113"/>
        <v>58.4172</v>
      </c>
      <c r="L392" s="35">
        <f t="shared" si="114"/>
        <v>519.28</v>
      </c>
      <c r="M392" s="24">
        <f t="shared" si="115"/>
        <v>22.7178</v>
      </c>
      <c r="N392" s="27">
        <f t="shared" si="116"/>
        <v>418.27</v>
      </c>
      <c r="O392" s="27">
        <f t="shared" si="117"/>
        <v>54</v>
      </c>
      <c r="P392" s="27">
        <f t="shared" si="118"/>
        <v>0</v>
      </c>
      <c r="Q392" s="27">
        <f t="shared" si="119"/>
        <v>1072.685</v>
      </c>
      <c r="R392" s="24">
        <f t="shared" si="120"/>
        <v>0</v>
      </c>
      <c r="S392" s="24">
        <f t="shared" si="121"/>
        <v>259.64</v>
      </c>
      <c r="T392" s="24">
        <f t="shared" si="122"/>
        <v>9.74</v>
      </c>
      <c r="U392" s="27">
        <f t="shared" si="123"/>
        <v>104.57</v>
      </c>
      <c r="V392" s="27">
        <f t="shared" si="124"/>
        <v>54</v>
      </c>
      <c r="W392" s="27">
        <f t="shared" si="125"/>
        <v>0</v>
      </c>
      <c r="X392" s="24">
        <f t="shared" si="126"/>
        <v>427.95</v>
      </c>
      <c r="Y392" s="24">
        <f t="shared" si="127"/>
        <v>1500.635</v>
      </c>
      <c r="Z392" s="39"/>
      <c r="AA392" s="178" t="s">
        <v>29</v>
      </c>
      <c r="AD392" s="128"/>
    </row>
    <row r="393" s="9" customFormat="1" ht="20" customHeight="1" spans="1:30">
      <c r="A393" s="23">
        <f t="shared" si="112"/>
        <v>390</v>
      </c>
      <c r="B393" s="188" t="s">
        <v>143</v>
      </c>
      <c r="C393" s="92" t="s">
        <v>1009</v>
      </c>
      <c r="D393" s="189" t="s">
        <v>1010</v>
      </c>
      <c r="E393" s="77">
        <v>3245.4</v>
      </c>
      <c r="F393" s="77">
        <v>3245.5</v>
      </c>
      <c r="G393" s="77">
        <v>3245.4</v>
      </c>
      <c r="H393" s="78">
        <v>5228.42</v>
      </c>
      <c r="I393" s="59">
        <v>108</v>
      </c>
      <c r="J393" s="27"/>
      <c r="K393" s="34">
        <f t="shared" si="113"/>
        <v>58.4172</v>
      </c>
      <c r="L393" s="35">
        <f t="shared" si="114"/>
        <v>519.28</v>
      </c>
      <c r="M393" s="24">
        <f t="shared" si="115"/>
        <v>22.7178</v>
      </c>
      <c r="N393" s="27">
        <f t="shared" si="116"/>
        <v>418.27</v>
      </c>
      <c r="O393" s="27">
        <f t="shared" si="117"/>
        <v>54</v>
      </c>
      <c r="P393" s="27">
        <f t="shared" si="118"/>
        <v>0</v>
      </c>
      <c r="Q393" s="27">
        <f t="shared" si="119"/>
        <v>1072.685</v>
      </c>
      <c r="R393" s="24">
        <f t="shared" si="120"/>
        <v>0</v>
      </c>
      <c r="S393" s="24">
        <f t="shared" si="121"/>
        <v>259.64</v>
      </c>
      <c r="T393" s="24">
        <f t="shared" si="122"/>
        <v>9.74</v>
      </c>
      <c r="U393" s="27">
        <f t="shared" si="123"/>
        <v>104.57</v>
      </c>
      <c r="V393" s="27">
        <f t="shared" si="124"/>
        <v>54</v>
      </c>
      <c r="W393" s="27">
        <f t="shared" si="125"/>
        <v>0</v>
      </c>
      <c r="X393" s="24">
        <f t="shared" si="126"/>
        <v>427.95</v>
      </c>
      <c r="Y393" s="24">
        <f t="shared" si="127"/>
        <v>1500.635</v>
      </c>
      <c r="Z393" s="39"/>
      <c r="AA393" s="178" t="s">
        <v>29</v>
      </c>
      <c r="AD393" s="128"/>
    </row>
    <row r="394" s="9" customFormat="1" ht="20" customHeight="1" spans="1:30">
      <c r="A394" s="23">
        <f t="shared" si="112"/>
        <v>391</v>
      </c>
      <c r="B394" s="188" t="s">
        <v>143</v>
      </c>
      <c r="C394" s="92" t="s">
        <v>587</v>
      </c>
      <c r="D394" s="279" t="s">
        <v>588</v>
      </c>
      <c r="E394" s="77">
        <v>3245.4</v>
      </c>
      <c r="F394" s="77">
        <v>3245.5</v>
      </c>
      <c r="G394" s="77">
        <v>3245.4</v>
      </c>
      <c r="H394" s="78">
        <v>5228.42</v>
      </c>
      <c r="I394" s="59">
        <v>0</v>
      </c>
      <c r="J394" s="27"/>
      <c r="K394" s="34">
        <f t="shared" si="113"/>
        <v>58.4172</v>
      </c>
      <c r="L394" s="35">
        <f t="shared" si="114"/>
        <v>519.28</v>
      </c>
      <c r="M394" s="24">
        <f t="shared" si="115"/>
        <v>22.7178</v>
      </c>
      <c r="N394" s="27">
        <f t="shared" si="116"/>
        <v>418.27</v>
      </c>
      <c r="O394" s="27">
        <f t="shared" si="117"/>
        <v>0</v>
      </c>
      <c r="P394" s="27">
        <f t="shared" si="118"/>
        <v>0</v>
      </c>
      <c r="Q394" s="27">
        <f t="shared" si="119"/>
        <v>1018.685</v>
      </c>
      <c r="R394" s="24">
        <f t="shared" si="120"/>
        <v>0</v>
      </c>
      <c r="S394" s="24">
        <f t="shared" si="121"/>
        <v>259.64</v>
      </c>
      <c r="T394" s="24">
        <f t="shared" si="122"/>
        <v>9.74</v>
      </c>
      <c r="U394" s="27">
        <f t="shared" si="123"/>
        <v>104.57</v>
      </c>
      <c r="V394" s="27">
        <f t="shared" si="124"/>
        <v>0</v>
      </c>
      <c r="W394" s="27">
        <f t="shared" si="125"/>
        <v>0</v>
      </c>
      <c r="X394" s="24">
        <f t="shared" si="126"/>
        <v>373.95</v>
      </c>
      <c r="Y394" s="24">
        <f t="shared" si="127"/>
        <v>1392.635</v>
      </c>
      <c r="Z394" s="39"/>
      <c r="AA394" s="178" t="s">
        <v>29</v>
      </c>
      <c r="AD394" s="128"/>
    </row>
    <row r="395" s="9" customFormat="1" ht="20" customHeight="1" spans="1:30">
      <c r="A395" s="23">
        <f t="shared" ref="A395:A404" si="128">ROW()-3</f>
        <v>392</v>
      </c>
      <c r="B395" s="188" t="s">
        <v>143</v>
      </c>
      <c r="C395" s="92" t="s">
        <v>1011</v>
      </c>
      <c r="D395" s="189" t="s">
        <v>1012</v>
      </c>
      <c r="E395" s="77">
        <v>3245.4</v>
      </c>
      <c r="F395" s="77">
        <v>3245.5</v>
      </c>
      <c r="G395" s="77">
        <v>3245.4</v>
      </c>
      <c r="H395" s="78">
        <v>5228.42</v>
      </c>
      <c r="I395" s="59">
        <v>108</v>
      </c>
      <c r="J395" s="27"/>
      <c r="K395" s="34">
        <f t="shared" si="113"/>
        <v>58.4172</v>
      </c>
      <c r="L395" s="35">
        <f t="shared" si="114"/>
        <v>519.28</v>
      </c>
      <c r="M395" s="24">
        <f t="shared" si="115"/>
        <v>22.7178</v>
      </c>
      <c r="N395" s="27">
        <f t="shared" si="116"/>
        <v>418.27</v>
      </c>
      <c r="O395" s="27">
        <f t="shared" si="117"/>
        <v>54</v>
      </c>
      <c r="P395" s="27">
        <f t="shared" si="118"/>
        <v>0</v>
      </c>
      <c r="Q395" s="27">
        <f t="shared" si="119"/>
        <v>1072.685</v>
      </c>
      <c r="R395" s="24">
        <f t="shared" si="120"/>
        <v>0</v>
      </c>
      <c r="S395" s="24">
        <f t="shared" si="121"/>
        <v>259.64</v>
      </c>
      <c r="T395" s="24">
        <f t="shared" si="122"/>
        <v>9.74</v>
      </c>
      <c r="U395" s="27">
        <f t="shared" si="123"/>
        <v>104.57</v>
      </c>
      <c r="V395" s="27">
        <f t="shared" si="124"/>
        <v>54</v>
      </c>
      <c r="W395" s="27">
        <f t="shared" si="125"/>
        <v>0</v>
      </c>
      <c r="X395" s="24">
        <f t="shared" si="126"/>
        <v>427.95</v>
      </c>
      <c r="Y395" s="24">
        <f t="shared" si="127"/>
        <v>1500.635</v>
      </c>
      <c r="Z395" s="39"/>
      <c r="AA395" s="178" t="s">
        <v>29</v>
      </c>
      <c r="AD395" s="128"/>
    </row>
    <row r="396" s="9" customFormat="1" ht="20" customHeight="1" spans="1:30">
      <c r="A396" s="23">
        <f t="shared" si="128"/>
        <v>393</v>
      </c>
      <c r="B396" s="188" t="s">
        <v>143</v>
      </c>
      <c r="C396" s="92" t="s">
        <v>757</v>
      </c>
      <c r="D396" s="189" t="s">
        <v>875</v>
      </c>
      <c r="E396" s="77">
        <v>3245.4</v>
      </c>
      <c r="F396" s="77">
        <v>3245.5</v>
      </c>
      <c r="G396" s="77">
        <v>3245.4</v>
      </c>
      <c r="H396" s="78">
        <v>5228.42</v>
      </c>
      <c r="I396" s="59">
        <v>108</v>
      </c>
      <c r="J396" s="27"/>
      <c r="K396" s="34">
        <f t="shared" si="113"/>
        <v>58.4172</v>
      </c>
      <c r="L396" s="35">
        <f t="shared" si="114"/>
        <v>519.28</v>
      </c>
      <c r="M396" s="24">
        <f t="shared" si="115"/>
        <v>22.7178</v>
      </c>
      <c r="N396" s="27">
        <f t="shared" si="116"/>
        <v>418.27</v>
      </c>
      <c r="O396" s="27">
        <f t="shared" si="117"/>
        <v>54</v>
      </c>
      <c r="P396" s="27">
        <f t="shared" si="118"/>
        <v>0</v>
      </c>
      <c r="Q396" s="27">
        <f t="shared" si="119"/>
        <v>1072.685</v>
      </c>
      <c r="R396" s="24">
        <f t="shared" si="120"/>
        <v>0</v>
      </c>
      <c r="S396" s="24">
        <f t="shared" si="121"/>
        <v>259.64</v>
      </c>
      <c r="T396" s="24">
        <f t="shared" si="122"/>
        <v>9.74</v>
      </c>
      <c r="U396" s="27">
        <f t="shared" si="123"/>
        <v>104.57</v>
      </c>
      <c r="V396" s="27">
        <f t="shared" si="124"/>
        <v>54</v>
      </c>
      <c r="W396" s="27">
        <f t="shared" si="125"/>
        <v>0</v>
      </c>
      <c r="X396" s="24">
        <f t="shared" si="126"/>
        <v>427.95</v>
      </c>
      <c r="Y396" s="24">
        <f t="shared" si="127"/>
        <v>1500.635</v>
      </c>
      <c r="Z396" s="39"/>
      <c r="AA396" s="178" t="s">
        <v>29</v>
      </c>
      <c r="AD396" s="128"/>
    </row>
    <row r="397" s="9" customFormat="1" ht="20" customHeight="1" spans="1:30">
      <c r="A397" s="23">
        <f t="shared" si="128"/>
        <v>394</v>
      </c>
      <c r="B397" s="188" t="s">
        <v>143</v>
      </c>
      <c r="C397" s="92" t="s">
        <v>1013</v>
      </c>
      <c r="D397" s="279" t="s">
        <v>1014</v>
      </c>
      <c r="E397" s="77">
        <v>3245.4</v>
      </c>
      <c r="F397" s="77">
        <v>3245.5</v>
      </c>
      <c r="G397" s="77">
        <v>3245.4</v>
      </c>
      <c r="H397" s="78">
        <v>5228.42</v>
      </c>
      <c r="I397" s="59">
        <v>108</v>
      </c>
      <c r="J397" s="27"/>
      <c r="K397" s="34">
        <f t="shared" si="113"/>
        <v>58.4172</v>
      </c>
      <c r="L397" s="35">
        <f t="shared" si="114"/>
        <v>519.28</v>
      </c>
      <c r="M397" s="24">
        <f t="shared" si="115"/>
        <v>22.7178</v>
      </c>
      <c r="N397" s="27">
        <f t="shared" si="116"/>
        <v>418.27</v>
      </c>
      <c r="O397" s="27">
        <f t="shared" si="117"/>
        <v>54</v>
      </c>
      <c r="P397" s="27">
        <f t="shared" si="118"/>
        <v>0</v>
      </c>
      <c r="Q397" s="27">
        <f t="shared" si="119"/>
        <v>1072.685</v>
      </c>
      <c r="R397" s="24">
        <f t="shared" si="120"/>
        <v>0</v>
      </c>
      <c r="S397" s="24">
        <f t="shared" si="121"/>
        <v>259.64</v>
      </c>
      <c r="T397" s="24">
        <f t="shared" si="122"/>
        <v>9.74</v>
      </c>
      <c r="U397" s="27">
        <f t="shared" si="123"/>
        <v>104.57</v>
      </c>
      <c r="V397" s="27">
        <f t="shared" si="124"/>
        <v>54</v>
      </c>
      <c r="W397" s="27">
        <f t="shared" si="125"/>
        <v>0</v>
      </c>
      <c r="X397" s="24">
        <f t="shared" si="126"/>
        <v>427.95</v>
      </c>
      <c r="Y397" s="24">
        <f t="shared" si="127"/>
        <v>1500.635</v>
      </c>
      <c r="Z397" s="39"/>
      <c r="AA397" s="178" t="s">
        <v>29</v>
      </c>
      <c r="AD397" s="128"/>
    </row>
    <row r="398" s="9" customFormat="1" ht="20" customHeight="1" spans="1:30">
      <c r="A398" s="23">
        <f t="shared" si="128"/>
        <v>395</v>
      </c>
      <c r="B398" s="188" t="s">
        <v>143</v>
      </c>
      <c r="C398" s="190" t="s">
        <v>1015</v>
      </c>
      <c r="D398" s="279" t="s">
        <v>1016</v>
      </c>
      <c r="E398" s="77">
        <v>3245.4</v>
      </c>
      <c r="F398" s="77">
        <v>3245.5</v>
      </c>
      <c r="G398" s="77">
        <v>3245.4</v>
      </c>
      <c r="H398" s="78">
        <v>5228.42</v>
      </c>
      <c r="I398" s="59">
        <v>108</v>
      </c>
      <c r="J398" s="27"/>
      <c r="K398" s="34">
        <f t="shared" si="113"/>
        <v>58.4172</v>
      </c>
      <c r="L398" s="35">
        <f t="shared" si="114"/>
        <v>519.28</v>
      </c>
      <c r="M398" s="24">
        <f t="shared" si="115"/>
        <v>22.7178</v>
      </c>
      <c r="N398" s="27">
        <f t="shared" si="116"/>
        <v>418.27</v>
      </c>
      <c r="O398" s="27">
        <f t="shared" si="117"/>
        <v>54</v>
      </c>
      <c r="P398" s="27">
        <f t="shared" si="118"/>
        <v>0</v>
      </c>
      <c r="Q398" s="27">
        <f t="shared" si="119"/>
        <v>1072.685</v>
      </c>
      <c r="R398" s="24">
        <f t="shared" si="120"/>
        <v>0</v>
      </c>
      <c r="S398" s="24">
        <f t="shared" si="121"/>
        <v>259.64</v>
      </c>
      <c r="T398" s="24">
        <f t="shared" si="122"/>
        <v>9.74</v>
      </c>
      <c r="U398" s="27">
        <f t="shared" si="123"/>
        <v>104.57</v>
      </c>
      <c r="V398" s="27">
        <f t="shared" si="124"/>
        <v>54</v>
      </c>
      <c r="W398" s="27">
        <f t="shared" si="125"/>
        <v>0</v>
      </c>
      <c r="X398" s="24">
        <f t="shared" si="126"/>
        <v>427.95</v>
      </c>
      <c r="Y398" s="24">
        <f t="shared" si="127"/>
        <v>1500.635</v>
      </c>
      <c r="Z398" s="39"/>
      <c r="AA398" s="178" t="s">
        <v>29</v>
      </c>
      <c r="AD398" s="128"/>
    </row>
    <row r="399" s="9" customFormat="1" ht="20" customHeight="1" spans="1:30">
      <c r="A399" s="23">
        <f t="shared" si="128"/>
        <v>396</v>
      </c>
      <c r="B399" s="188" t="s">
        <v>143</v>
      </c>
      <c r="C399" s="92" t="s">
        <v>1017</v>
      </c>
      <c r="D399" s="279" t="s">
        <v>1018</v>
      </c>
      <c r="E399" s="77">
        <v>3245.4</v>
      </c>
      <c r="F399" s="77">
        <v>3245.5</v>
      </c>
      <c r="G399" s="77">
        <v>3245.4</v>
      </c>
      <c r="H399" s="78">
        <v>5228.42</v>
      </c>
      <c r="I399" s="59">
        <v>0</v>
      </c>
      <c r="J399" s="27"/>
      <c r="K399" s="34">
        <f t="shared" si="113"/>
        <v>58.4172</v>
      </c>
      <c r="L399" s="35">
        <f t="shared" si="114"/>
        <v>519.28</v>
      </c>
      <c r="M399" s="24">
        <f t="shared" si="115"/>
        <v>22.7178</v>
      </c>
      <c r="N399" s="27">
        <f t="shared" si="116"/>
        <v>418.27</v>
      </c>
      <c r="O399" s="27">
        <f t="shared" si="117"/>
        <v>0</v>
      </c>
      <c r="P399" s="27">
        <f t="shared" si="118"/>
        <v>0</v>
      </c>
      <c r="Q399" s="27">
        <f t="shared" si="119"/>
        <v>1018.685</v>
      </c>
      <c r="R399" s="24">
        <f t="shared" si="120"/>
        <v>0</v>
      </c>
      <c r="S399" s="24">
        <f t="shared" si="121"/>
        <v>259.64</v>
      </c>
      <c r="T399" s="24">
        <f t="shared" si="122"/>
        <v>9.74</v>
      </c>
      <c r="U399" s="27">
        <f t="shared" si="123"/>
        <v>104.57</v>
      </c>
      <c r="V399" s="27">
        <f t="shared" si="124"/>
        <v>0</v>
      </c>
      <c r="W399" s="27">
        <f t="shared" si="125"/>
        <v>0</v>
      </c>
      <c r="X399" s="24">
        <f t="shared" si="126"/>
        <v>373.95</v>
      </c>
      <c r="Y399" s="24">
        <f t="shared" si="127"/>
        <v>1392.635</v>
      </c>
      <c r="Z399" s="39"/>
      <c r="AA399" s="178" t="s">
        <v>29</v>
      </c>
      <c r="AD399" s="128"/>
    </row>
    <row r="400" s="9" customFormat="1" ht="20" customHeight="1" spans="1:30">
      <c r="A400" s="23">
        <f t="shared" si="128"/>
        <v>397</v>
      </c>
      <c r="B400" s="188" t="s">
        <v>1019</v>
      </c>
      <c r="C400" s="92" t="s">
        <v>1020</v>
      </c>
      <c r="D400" s="279" t="s">
        <v>1021</v>
      </c>
      <c r="E400" s="77">
        <v>3245.4</v>
      </c>
      <c r="F400" s="77">
        <v>3245.5</v>
      </c>
      <c r="G400" s="77">
        <v>3245.4</v>
      </c>
      <c r="H400" s="78">
        <v>5228.42</v>
      </c>
      <c r="I400" s="59">
        <v>0</v>
      </c>
      <c r="J400" s="27"/>
      <c r="K400" s="34">
        <f t="shared" si="113"/>
        <v>58.4172</v>
      </c>
      <c r="L400" s="35">
        <f t="shared" si="114"/>
        <v>519.28</v>
      </c>
      <c r="M400" s="24">
        <f t="shared" si="115"/>
        <v>22.7178</v>
      </c>
      <c r="N400" s="27">
        <f t="shared" si="116"/>
        <v>418.27</v>
      </c>
      <c r="O400" s="27">
        <f t="shared" si="117"/>
        <v>0</v>
      </c>
      <c r="P400" s="27">
        <f t="shared" si="118"/>
        <v>0</v>
      </c>
      <c r="Q400" s="27">
        <f t="shared" si="119"/>
        <v>1018.685</v>
      </c>
      <c r="R400" s="24">
        <f t="shared" si="120"/>
        <v>0</v>
      </c>
      <c r="S400" s="24">
        <f t="shared" si="121"/>
        <v>259.64</v>
      </c>
      <c r="T400" s="24">
        <f t="shared" si="122"/>
        <v>9.74</v>
      </c>
      <c r="U400" s="27">
        <f t="shared" si="123"/>
        <v>104.57</v>
      </c>
      <c r="V400" s="27">
        <f t="shared" si="124"/>
        <v>0</v>
      </c>
      <c r="W400" s="27">
        <f t="shared" si="125"/>
        <v>0</v>
      </c>
      <c r="X400" s="24">
        <f t="shared" si="126"/>
        <v>373.95</v>
      </c>
      <c r="Y400" s="24">
        <f t="shared" si="127"/>
        <v>1392.635</v>
      </c>
      <c r="Z400" s="39"/>
      <c r="AA400" s="178" t="s">
        <v>31</v>
      </c>
      <c r="AD400" s="128"/>
    </row>
    <row r="401" s="9" customFormat="1" ht="20" customHeight="1" spans="1:30">
      <c r="A401" s="23">
        <f t="shared" si="128"/>
        <v>398</v>
      </c>
      <c r="B401" s="188" t="s">
        <v>137</v>
      </c>
      <c r="C401" s="92" t="s">
        <v>1022</v>
      </c>
      <c r="D401" s="279" t="s">
        <v>1023</v>
      </c>
      <c r="E401" s="77">
        <v>3245.4</v>
      </c>
      <c r="F401" s="77">
        <v>3245.5</v>
      </c>
      <c r="G401" s="77">
        <v>3245.4</v>
      </c>
      <c r="H401" s="78">
        <v>5228.42</v>
      </c>
      <c r="I401" s="59">
        <v>108</v>
      </c>
      <c r="J401" s="27"/>
      <c r="K401" s="34">
        <f t="shared" si="113"/>
        <v>58.4172</v>
      </c>
      <c r="L401" s="35">
        <f t="shared" si="114"/>
        <v>519.28</v>
      </c>
      <c r="M401" s="24">
        <f t="shared" si="115"/>
        <v>22.7178</v>
      </c>
      <c r="N401" s="27">
        <f t="shared" si="116"/>
        <v>418.27</v>
      </c>
      <c r="O401" s="27">
        <f t="shared" si="117"/>
        <v>54</v>
      </c>
      <c r="P401" s="27">
        <f t="shared" si="118"/>
        <v>0</v>
      </c>
      <c r="Q401" s="27">
        <f t="shared" si="119"/>
        <v>1072.685</v>
      </c>
      <c r="R401" s="24">
        <f t="shared" si="120"/>
        <v>0</v>
      </c>
      <c r="S401" s="24">
        <f t="shared" si="121"/>
        <v>259.64</v>
      </c>
      <c r="T401" s="24">
        <f t="shared" si="122"/>
        <v>9.74</v>
      </c>
      <c r="U401" s="27">
        <f t="shared" si="123"/>
        <v>104.57</v>
      </c>
      <c r="V401" s="27">
        <f t="shared" si="124"/>
        <v>54</v>
      </c>
      <c r="W401" s="27">
        <f t="shared" si="125"/>
        <v>0</v>
      </c>
      <c r="X401" s="24">
        <f t="shared" si="126"/>
        <v>427.95</v>
      </c>
      <c r="Y401" s="24">
        <f t="shared" si="127"/>
        <v>1500.635</v>
      </c>
      <c r="Z401" s="39"/>
      <c r="AA401" s="178" t="s">
        <v>30</v>
      </c>
      <c r="AD401" s="128"/>
    </row>
    <row r="402" s="9" customFormat="1" ht="20" customHeight="1" spans="1:30">
      <c r="A402" s="23">
        <f t="shared" si="128"/>
        <v>399</v>
      </c>
      <c r="B402" s="188" t="s">
        <v>185</v>
      </c>
      <c r="C402" s="92" t="s">
        <v>1024</v>
      </c>
      <c r="D402" s="189" t="s">
        <v>1025</v>
      </c>
      <c r="E402" s="77">
        <v>3245.4</v>
      </c>
      <c r="F402" s="77">
        <v>3245.5</v>
      </c>
      <c r="G402" s="77">
        <v>3245.4</v>
      </c>
      <c r="H402" s="124">
        <v>0</v>
      </c>
      <c r="I402" s="59">
        <v>0</v>
      </c>
      <c r="J402" s="27"/>
      <c r="K402" s="34">
        <f t="shared" si="113"/>
        <v>58.4172</v>
      </c>
      <c r="L402" s="35">
        <f t="shared" si="114"/>
        <v>519.28</v>
      </c>
      <c r="M402" s="24">
        <f t="shared" si="115"/>
        <v>22.7178</v>
      </c>
      <c r="N402" s="27">
        <f t="shared" si="116"/>
        <v>0</v>
      </c>
      <c r="O402" s="27">
        <f t="shared" si="117"/>
        <v>0</v>
      </c>
      <c r="P402" s="27">
        <f t="shared" si="118"/>
        <v>0</v>
      </c>
      <c r="Q402" s="27">
        <f t="shared" si="119"/>
        <v>600.415</v>
      </c>
      <c r="R402" s="24">
        <f t="shared" si="120"/>
        <v>0</v>
      </c>
      <c r="S402" s="24">
        <f t="shared" si="121"/>
        <v>259.64</v>
      </c>
      <c r="T402" s="24">
        <f t="shared" si="122"/>
        <v>9.74</v>
      </c>
      <c r="U402" s="27">
        <f t="shared" si="123"/>
        <v>0</v>
      </c>
      <c r="V402" s="27">
        <f t="shared" si="124"/>
        <v>0</v>
      </c>
      <c r="W402" s="27">
        <f t="shared" si="125"/>
        <v>0</v>
      </c>
      <c r="X402" s="24">
        <f t="shared" si="126"/>
        <v>269.38</v>
      </c>
      <c r="Y402" s="24">
        <f t="shared" si="127"/>
        <v>869.795</v>
      </c>
      <c r="Z402" s="39"/>
      <c r="AA402" s="178" t="s">
        <v>15</v>
      </c>
      <c r="AD402" s="128"/>
    </row>
    <row r="403" s="9" customFormat="1" ht="20" customHeight="1" spans="1:30">
      <c r="A403" s="23">
        <f t="shared" si="128"/>
        <v>400</v>
      </c>
      <c r="B403" s="188" t="s">
        <v>293</v>
      </c>
      <c r="C403" s="92" t="s">
        <v>85</v>
      </c>
      <c r="D403" s="189" t="s">
        <v>1026</v>
      </c>
      <c r="E403" s="77">
        <v>3245.4</v>
      </c>
      <c r="F403" s="77">
        <v>3245.5</v>
      </c>
      <c r="G403" s="77">
        <v>3245.4</v>
      </c>
      <c r="H403" s="78">
        <v>5228.42</v>
      </c>
      <c r="I403" s="59">
        <v>0</v>
      </c>
      <c r="J403" s="27"/>
      <c r="K403" s="34">
        <f t="shared" si="113"/>
        <v>58.4172</v>
      </c>
      <c r="L403" s="35">
        <f t="shared" si="114"/>
        <v>519.28</v>
      </c>
      <c r="M403" s="24">
        <f t="shared" si="115"/>
        <v>22.7178</v>
      </c>
      <c r="N403" s="27">
        <f t="shared" si="116"/>
        <v>418.27</v>
      </c>
      <c r="O403" s="27">
        <f t="shared" si="117"/>
        <v>0</v>
      </c>
      <c r="P403" s="27">
        <f t="shared" si="118"/>
        <v>0</v>
      </c>
      <c r="Q403" s="27">
        <f t="shared" si="119"/>
        <v>1018.685</v>
      </c>
      <c r="R403" s="24">
        <f t="shared" si="120"/>
        <v>0</v>
      </c>
      <c r="S403" s="24">
        <f t="shared" si="121"/>
        <v>259.64</v>
      </c>
      <c r="T403" s="24">
        <f t="shared" si="122"/>
        <v>9.74</v>
      </c>
      <c r="U403" s="27">
        <f t="shared" si="123"/>
        <v>104.57</v>
      </c>
      <c r="V403" s="27">
        <f t="shared" si="124"/>
        <v>0</v>
      </c>
      <c r="W403" s="27">
        <f t="shared" si="125"/>
        <v>0</v>
      </c>
      <c r="X403" s="24">
        <f t="shared" si="126"/>
        <v>373.95</v>
      </c>
      <c r="Y403" s="24">
        <f t="shared" si="127"/>
        <v>1392.635</v>
      </c>
      <c r="Z403" s="39"/>
      <c r="AA403" s="178" t="s">
        <v>31</v>
      </c>
      <c r="AD403" s="128"/>
    </row>
    <row r="404" s="9" customFormat="1" ht="20" customHeight="1" spans="1:30">
      <c r="A404" s="23">
        <f t="shared" si="128"/>
        <v>401</v>
      </c>
      <c r="B404" s="188" t="s">
        <v>140</v>
      </c>
      <c r="C404" s="92" t="s">
        <v>1027</v>
      </c>
      <c r="D404" s="189" t="s">
        <v>1028</v>
      </c>
      <c r="E404" s="77">
        <v>3245.4</v>
      </c>
      <c r="F404" s="77">
        <v>3245.5</v>
      </c>
      <c r="G404" s="77">
        <v>3245.4</v>
      </c>
      <c r="H404" s="78">
        <v>5228.42</v>
      </c>
      <c r="I404" s="59">
        <v>108</v>
      </c>
      <c r="J404" s="27"/>
      <c r="K404" s="34">
        <f t="shared" si="113"/>
        <v>58.4172</v>
      </c>
      <c r="L404" s="35">
        <f t="shared" si="114"/>
        <v>519.28</v>
      </c>
      <c r="M404" s="24">
        <f t="shared" si="115"/>
        <v>22.7178</v>
      </c>
      <c r="N404" s="27">
        <f t="shared" si="116"/>
        <v>418.27</v>
      </c>
      <c r="O404" s="27">
        <f t="shared" si="117"/>
        <v>54</v>
      </c>
      <c r="P404" s="27">
        <f t="shared" si="118"/>
        <v>0</v>
      </c>
      <c r="Q404" s="27">
        <f t="shared" si="119"/>
        <v>1072.685</v>
      </c>
      <c r="R404" s="24">
        <f t="shared" si="120"/>
        <v>0</v>
      </c>
      <c r="S404" s="24">
        <f t="shared" si="121"/>
        <v>259.64</v>
      </c>
      <c r="T404" s="24">
        <f t="shared" si="122"/>
        <v>9.74</v>
      </c>
      <c r="U404" s="27">
        <f t="shared" si="123"/>
        <v>104.57</v>
      </c>
      <c r="V404" s="27">
        <f t="shared" si="124"/>
        <v>54</v>
      </c>
      <c r="W404" s="27">
        <f t="shared" si="125"/>
        <v>0</v>
      </c>
      <c r="X404" s="24">
        <f t="shared" si="126"/>
        <v>427.95</v>
      </c>
      <c r="Y404" s="24">
        <f t="shared" si="127"/>
        <v>1500.635</v>
      </c>
      <c r="Z404" s="39"/>
      <c r="AA404" s="178" t="s">
        <v>17</v>
      </c>
      <c r="AD404" s="128"/>
    </row>
    <row r="405" s="9" customFormat="1" ht="20" customHeight="1" spans="1:30">
      <c r="A405" s="23">
        <f t="shared" ref="A405:A414" si="129">ROW()-3</f>
        <v>402</v>
      </c>
      <c r="B405" s="188" t="s">
        <v>140</v>
      </c>
      <c r="C405" s="92" t="s">
        <v>930</v>
      </c>
      <c r="D405" s="189" t="s">
        <v>1029</v>
      </c>
      <c r="E405" s="77">
        <v>3245.4</v>
      </c>
      <c r="F405" s="77">
        <v>3245.5</v>
      </c>
      <c r="G405" s="77">
        <v>3245.4</v>
      </c>
      <c r="H405" s="78">
        <v>5228.42</v>
      </c>
      <c r="I405" s="59">
        <v>0</v>
      </c>
      <c r="J405" s="27"/>
      <c r="K405" s="34">
        <f t="shared" si="113"/>
        <v>58.4172</v>
      </c>
      <c r="L405" s="35">
        <f t="shared" si="114"/>
        <v>519.28</v>
      </c>
      <c r="M405" s="24">
        <f t="shared" si="115"/>
        <v>22.7178</v>
      </c>
      <c r="N405" s="27">
        <f t="shared" si="116"/>
        <v>418.27</v>
      </c>
      <c r="O405" s="27">
        <f t="shared" si="117"/>
        <v>0</v>
      </c>
      <c r="P405" s="27">
        <f t="shared" si="118"/>
        <v>0</v>
      </c>
      <c r="Q405" s="27">
        <f t="shared" si="119"/>
        <v>1018.685</v>
      </c>
      <c r="R405" s="24">
        <f t="shared" si="120"/>
        <v>0</v>
      </c>
      <c r="S405" s="24">
        <f t="shared" si="121"/>
        <v>259.64</v>
      </c>
      <c r="T405" s="24">
        <f t="shared" si="122"/>
        <v>9.74</v>
      </c>
      <c r="U405" s="27">
        <f t="shared" si="123"/>
        <v>104.57</v>
      </c>
      <c r="V405" s="27">
        <f t="shared" si="124"/>
        <v>0</v>
      </c>
      <c r="W405" s="27">
        <f t="shared" si="125"/>
        <v>0</v>
      </c>
      <c r="X405" s="24">
        <f t="shared" si="126"/>
        <v>373.95</v>
      </c>
      <c r="Y405" s="24">
        <f t="shared" si="127"/>
        <v>1392.635</v>
      </c>
      <c r="Z405" s="39"/>
      <c r="AA405" s="178" t="s">
        <v>17</v>
      </c>
      <c r="AD405" s="128"/>
    </row>
    <row r="406" s="9" customFormat="1" ht="20" customHeight="1" spans="1:30">
      <c r="A406" s="23">
        <f t="shared" si="129"/>
        <v>403</v>
      </c>
      <c r="B406" s="188" t="s">
        <v>140</v>
      </c>
      <c r="C406" s="92" t="s">
        <v>1030</v>
      </c>
      <c r="D406" s="279" t="s">
        <v>1031</v>
      </c>
      <c r="E406" s="77">
        <v>3245.4</v>
      </c>
      <c r="F406" s="77">
        <v>3245.5</v>
      </c>
      <c r="G406" s="77">
        <v>3245.4</v>
      </c>
      <c r="H406" s="78">
        <v>5228.42</v>
      </c>
      <c r="I406" s="59">
        <v>108</v>
      </c>
      <c r="J406" s="27"/>
      <c r="K406" s="34">
        <f t="shared" si="113"/>
        <v>58.4172</v>
      </c>
      <c r="L406" s="35">
        <f t="shared" si="114"/>
        <v>519.28</v>
      </c>
      <c r="M406" s="24">
        <f t="shared" si="115"/>
        <v>22.7178</v>
      </c>
      <c r="N406" s="27">
        <f t="shared" si="116"/>
        <v>418.27</v>
      </c>
      <c r="O406" s="27">
        <f t="shared" si="117"/>
        <v>54</v>
      </c>
      <c r="P406" s="27">
        <f t="shared" si="118"/>
        <v>0</v>
      </c>
      <c r="Q406" s="27">
        <f t="shared" si="119"/>
        <v>1072.685</v>
      </c>
      <c r="R406" s="24">
        <f t="shared" si="120"/>
        <v>0</v>
      </c>
      <c r="S406" s="24">
        <f t="shared" si="121"/>
        <v>259.64</v>
      </c>
      <c r="T406" s="24">
        <f t="shared" si="122"/>
        <v>9.74</v>
      </c>
      <c r="U406" s="27">
        <f t="shared" si="123"/>
        <v>104.57</v>
      </c>
      <c r="V406" s="27">
        <f t="shared" si="124"/>
        <v>54</v>
      </c>
      <c r="W406" s="27">
        <f t="shared" si="125"/>
        <v>0</v>
      </c>
      <c r="X406" s="24">
        <f t="shared" si="126"/>
        <v>427.95</v>
      </c>
      <c r="Y406" s="24">
        <f t="shared" si="127"/>
        <v>1500.635</v>
      </c>
      <c r="Z406" s="39"/>
      <c r="AA406" s="178" t="s">
        <v>17</v>
      </c>
      <c r="AD406" s="128"/>
    </row>
    <row r="407" s="9" customFormat="1" ht="20" customHeight="1" spans="1:30">
      <c r="A407" s="23">
        <f t="shared" si="129"/>
        <v>404</v>
      </c>
      <c r="B407" s="188" t="s">
        <v>140</v>
      </c>
      <c r="C407" s="92" t="s">
        <v>1032</v>
      </c>
      <c r="D407" s="279" t="s">
        <v>1033</v>
      </c>
      <c r="E407" s="77">
        <v>3245.4</v>
      </c>
      <c r="F407" s="77">
        <v>3245.5</v>
      </c>
      <c r="G407" s="77">
        <v>3245.4</v>
      </c>
      <c r="H407" s="78">
        <v>5228.42</v>
      </c>
      <c r="I407" s="59">
        <v>108</v>
      </c>
      <c r="J407" s="27"/>
      <c r="K407" s="34">
        <f t="shared" si="113"/>
        <v>58.4172</v>
      </c>
      <c r="L407" s="35">
        <f t="shared" si="114"/>
        <v>519.28</v>
      </c>
      <c r="M407" s="24">
        <f t="shared" si="115"/>
        <v>22.7178</v>
      </c>
      <c r="N407" s="27">
        <f t="shared" si="116"/>
        <v>418.27</v>
      </c>
      <c r="O407" s="27">
        <f t="shared" si="117"/>
        <v>54</v>
      </c>
      <c r="P407" s="27">
        <f t="shared" si="118"/>
        <v>0</v>
      </c>
      <c r="Q407" s="27">
        <f t="shared" si="119"/>
        <v>1072.685</v>
      </c>
      <c r="R407" s="24">
        <f t="shared" si="120"/>
        <v>0</v>
      </c>
      <c r="S407" s="24">
        <f t="shared" si="121"/>
        <v>259.64</v>
      </c>
      <c r="T407" s="24">
        <f t="shared" si="122"/>
        <v>9.74</v>
      </c>
      <c r="U407" s="27">
        <f t="shared" si="123"/>
        <v>104.57</v>
      </c>
      <c r="V407" s="27">
        <f t="shared" si="124"/>
        <v>54</v>
      </c>
      <c r="W407" s="27">
        <f t="shared" si="125"/>
        <v>0</v>
      </c>
      <c r="X407" s="24">
        <f t="shared" si="126"/>
        <v>427.95</v>
      </c>
      <c r="Y407" s="24">
        <f t="shared" si="127"/>
        <v>1500.635</v>
      </c>
      <c r="Z407" s="39"/>
      <c r="AA407" s="178" t="s">
        <v>17</v>
      </c>
      <c r="AD407" s="128"/>
    </row>
    <row r="408" s="9" customFormat="1" ht="20" customHeight="1" spans="1:30">
      <c r="A408" s="23">
        <f t="shared" si="129"/>
        <v>405</v>
      </c>
      <c r="B408" s="188" t="s">
        <v>140</v>
      </c>
      <c r="C408" s="100" t="s">
        <v>1034</v>
      </c>
      <c r="D408" s="279" t="s">
        <v>1035</v>
      </c>
      <c r="E408" s="77">
        <v>3245.4</v>
      </c>
      <c r="F408" s="77">
        <v>3245.5</v>
      </c>
      <c r="G408" s="77">
        <v>3245.4</v>
      </c>
      <c r="H408" s="78">
        <v>5228.42</v>
      </c>
      <c r="I408" s="59">
        <v>0</v>
      </c>
      <c r="J408" s="36">
        <v>3180</v>
      </c>
      <c r="K408" s="34">
        <f t="shared" si="113"/>
        <v>58.4172</v>
      </c>
      <c r="L408" s="35">
        <f t="shared" si="114"/>
        <v>519.28</v>
      </c>
      <c r="M408" s="24">
        <f t="shared" si="115"/>
        <v>22.7178</v>
      </c>
      <c r="N408" s="27">
        <f t="shared" si="116"/>
        <v>418.27</v>
      </c>
      <c r="O408" s="27">
        <f t="shared" si="117"/>
        <v>0</v>
      </c>
      <c r="P408" s="27">
        <f t="shared" si="118"/>
        <v>159</v>
      </c>
      <c r="Q408" s="27">
        <f t="shared" si="119"/>
        <v>1177.685</v>
      </c>
      <c r="R408" s="24">
        <f t="shared" si="120"/>
        <v>0</v>
      </c>
      <c r="S408" s="24">
        <f t="shared" si="121"/>
        <v>259.64</v>
      </c>
      <c r="T408" s="24">
        <f t="shared" si="122"/>
        <v>9.74</v>
      </c>
      <c r="U408" s="27">
        <f t="shared" si="123"/>
        <v>104.57</v>
      </c>
      <c r="V408" s="27">
        <f t="shared" si="124"/>
        <v>0</v>
      </c>
      <c r="W408" s="27">
        <f t="shared" si="125"/>
        <v>159</v>
      </c>
      <c r="X408" s="24">
        <f t="shared" si="126"/>
        <v>532.95</v>
      </c>
      <c r="Y408" s="24">
        <f t="shared" si="127"/>
        <v>1710.635</v>
      </c>
      <c r="Z408" s="39"/>
      <c r="AA408" s="178" t="s">
        <v>17</v>
      </c>
      <c r="AD408" s="128"/>
    </row>
    <row r="409" s="9" customFormat="1" ht="20" customHeight="1" spans="1:30">
      <c r="A409" s="23">
        <f t="shared" si="129"/>
        <v>406</v>
      </c>
      <c r="B409" s="188" t="s">
        <v>688</v>
      </c>
      <c r="C409" s="92" t="s">
        <v>1036</v>
      </c>
      <c r="D409" s="189" t="s">
        <v>1037</v>
      </c>
      <c r="E409" s="77">
        <v>3245.4</v>
      </c>
      <c r="F409" s="77">
        <v>3245.5</v>
      </c>
      <c r="G409" s="77">
        <v>3245.4</v>
      </c>
      <c r="H409" s="78">
        <v>5228.42</v>
      </c>
      <c r="I409" s="59">
        <v>108</v>
      </c>
      <c r="J409" s="27"/>
      <c r="K409" s="34">
        <f t="shared" si="113"/>
        <v>58.4172</v>
      </c>
      <c r="L409" s="35">
        <f t="shared" si="114"/>
        <v>519.28</v>
      </c>
      <c r="M409" s="24">
        <f t="shared" si="115"/>
        <v>22.7178</v>
      </c>
      <c r="N409" s="27">
        <f t="shared" si="116"/>
        <v>418.27</v>
      </c>
      <c r="O409" s="27">
        <f t="shared" si="117"/>
        <v>54</v>
      </c>
      <c r="P409" s="27">
        <f t="shared" si="118"/>
        <v>0</v>
      </c>
      <c r="Q409" s="27">
        <f t="shared" si="119"/>
        <v>1072.685</v>
      </c>
      <c r="R409" s="24">
        <f t="shared" si="120"/>
        <v>0</v>
      </c>
      <c r="S409" s="24">
        <f t="shared" si="121"/>
        <v>259.64</v>
      </c>
      <c r="T409" s="24">
        <f t="shared" si="122"/>
        <v>9.74</v>
      </c>
      <c r="U409" s="27">
        <f t="shared" si="123"/>
        <v>104.57</v>
      </c>
      <c r="V409" s="27">
        <f t="shared" si="124"/>
        <v>54</v>
      </c>
      <c r="W409" s="27">
        <f t="shared" si="125"/>
        <v>0</v>
      </c>
      <c r="X409" s="24">
        <f t="shared" si="126"/>
        <v>427.95</v>
      </c>
      <c r="Y409" s="24">
        <f t="shared" si="127"/>
        <v>1500.635</v>
      </c>
      <c r="Z409" s="39"/>
      <c r="AA409" s="178" t="s">
        <v>25</v>
      </c>
      <c r="AD409" s="128"/>
    </row>
    <row r="410" s="9" customFormat="1" ht="20" customHeight="1" spans="1:30">
      <c r="A410" s="23">
        <f t="shared" si="129"/>
        <v>407</v>
      </c>
      <c r="B410" s="188" t="s">
        <v>688</v>
      </c>
      <c r="C410" s="92" t="s">
        <v>1038</v>
      </c>
      <c r="D410" s="189" t="s">
        <v>1039</v>
      </c>
      <c r="E410" s="77">
        <v>3245.4</v>
      </c>
      <c r="F410" s="77">
        <v>3245.5</v>
      </c>
      <c r="G410" s="77">
        <v>3245.4</v>
      </c>
      <c r="H410" s="78">
        <v>5228.42</v>
      </c>
      <c r="I410" s="59">
        <v>108</v>
      </c>
      <c r="J410" s="27"/>
      <c r="K410" s="34">
        <f t="shared" si="113"/>
        <v>58.4172</v>
      </c>
      <c r="L410" s="35">
        <f t="shared" si="114"/>
        <v>519.28</v>
      </c>
      <c r="M410" s="24">
        <f t="shared" si="115"/>
        <v>22.7178</v>
      </c>
      <c r="N410" s="27">
        <f t="shared" si="116"/>
        <v>418.27</v>
      </c>
      <c r="O410" s="27">
        <f t="shared" si="117"/>
        <v>54</v>
      </c>
      <c r="P410" s="27">
        <f t="shared" si="118"/>
        <v>0</v>
      </c>
      <c r="Q410" s="27">
        <f t="shared" si="119"/>
        <v>1072.685</v>
      </c>
      <c r="R410" s="24">
        <f t="shared" si="120"/>
        <v>0</v>
      </c>
      <c r="S410" s="24">
        <f t="shared" si="121"/>
        <v>259.64</v>
      </c>
      <c r="T410" s="24">
        <f t="shared" si="122"/>
        <v>9.74</v>
      </c>
      <c r="U410" s="27">
        <f t="shared" si="123"/>
        <v>104.57</v>
      </c>
      <c r="V410" s="27">
        <f t="shared" si="124"/>
        <v>54</v>
      </c>
      <c r="W410" s="27">
        <f t="shared" si="125"/>
        <v>0</v>
      </c>
      <c r="X410" s="24">
        <f t="shared" si="126"/>
        <v>427.95</v>
      </c>
      <c r="Y410" s="24">
        <f t="shared" si="127"/>
        <v>1500.635</v>
      </c>
      <c r="Z410" s="39"/>
      <c r="AA410" s="178" t="s">
        <v>25</v>
      </c>
      <c r="AD410" s="128"/>
    </row>
    <row r="411" s="9" customFormat="1" ht="20" customHeight="1" spans="1:30">
      <c r="A411" s="23">
        <f t="shared" si="129"/>
        <v>408</v>
      </c>
      <c r="B411" s="188" t="s">
        <v>688</v>
      </c>
      <c r="C411" s="92" t="s">
        <v>1040</v>
      </c>
      <c r="D411" s="279" t="s">
        <v>1041</v>
      </c>
      <c r="E411" s="77">
        <v>3245.4</v>
      </c>
      <c r="F411" s="77">
        <v>3245.5</v>
      </c>
      <c r="G411" s="77">
        <v>3245.4</v>
      </c>
      <c r="H411" s="78">
        <v>5228.42</v>
      </c>
      <c r="I411" s="59">
        <v>108</v>
      </c>
      <c r="J411" s="27"/>
      <c r="K411" s="34">
        <f t="shared" si="113"/>
        <v>58.4172</v>
      </c>
      <c r="L411" s="35">
        <f t="shared" si="114"/>
        <v>519.28</v>
      </c>
      <c r="M411" s="24">
        <f t="shared" si="115"/>
        <v>22.7178</v>
      </c>
      <c r="N411" s="27">
        <f t="shared" si="116"/>
        <v>418.27</v>
      </c>
      <c r="O411" s="27">
        <f t="shared" si="117"/>
        <v>54</v>
      </c>
      <c r="P411" s="27">
        <f t="shared" si="118"/>
        <v>0</v>
      </c>
      <c r="Q411" s="27">
        <f t="shared" si="119"/>
        <v>1072.685</v>
      </c>
      <c r="R411" s="24">
        <f t="shared" si="120"/>
        <v>0</v>
      </c>
      <c r="S411" s="24">
        <f t="shared" si="121"/>
        <v>259.64</v>
      </c>
      <c r="T411" s="24">
        <f t="shared" si="122"/>
        <v>9.74</v>
      </c>
      <c r="U411" s="27">
        <f t="shared" si="123"/>
        <v>104.57</v>
      </c>
      <c r="V411" s="27">
        <f t="shared" si="124"/>
        <v>54</v>
      </c>
      <c r="W411" s="27">
        <f t="shared" si="125"/>
        <v>0</v>
      </c>
      <c r="X411" s="24">
        <f t="shared" si="126"/>
        <v>427.95</v>
      </c>
      <c r="Y411" s="24">
        <f t="shared" si="127"/>
        <v>1500.635</v>
      </c>
      <c r="Z411" s="39"/>
      <c r="AA411" s="178" t="s">
        <v>25</v>
      </c>
      <c r="AD411" s="128"/>
    </row>
    <row r="412" s="9" customFormat="1" ht="20" customHeight="1" spans="1:30">
      <c r="A412" s="23">
        <f t="shared" si="129"/>
        <v>409</v>
      </c>
      <c r="B412" s="188" t="s">
        <v>76</v>
      </c>
      <c r="C412" s="92" t="s">
        <v>1042</v>
      </c>
      <c r="D412" s="279" t="s">
        <v>1043</v>
      </c>
      <c r="E412" s="77">
        <v>3245.4</v>
      </c>
      <c r="F412" s="77">
        <v>3245.5</v>
      </c>
      <c r="G412" s="77">
        <v>3245.4</v>
      </c>
      <c r="H412" s="78">
        <v>5228.42</v>
      </c>
      <c r="I412" s="59">
        <v>108</v>
      </c>
      <c r="J412" s="27"/>
      <c r="K412" s="34">
        <f t="shared" si="113"/>
        <v>58.4172</v>
      </c>
      <c r="L412" s="35">
        <f t="shared" si="114"/>
        <v>519.28</v>
      </c>
      <c r="M412" s="24">
        <f t="shared" si="115"/>
        <v>22.7178</v>
      </c>
      <c r="N412" s="27">
        <f t="shared" si="116"/>
        <v>418.27</v>
      </c>
      <c r="O412" s="27">
        <f t="shared" si="117"/>
        <v>54</v>
      </c>
      <c r="P412" s="27">
        <f t="shared" si="118"/>
        <v>0</v>
      </c>
      <c r="Q412" s="27">
        <f t="shared" si="119"/>
        <v>1072.685</v>
      </c>
      <c r="R412" s="24">
        <f t="shared" si="120"/>
        <v>0</v>
      </c>
      <c r="S412" s="24">
        <f t="shared" si="121"/>
        <v>259.64</v>
      </c>
      <c r="T412" s="24">
        <f t="shared" si="122"/>
        <v>9.74</v>
      </c>
      <c r="U412" s="27">
        <f t="shared" si="123"/>
        <v>104.57</v>
      </c>
      <c r="V412" s="27">
        <f t="shared" si="124"/>
        <v>54</v>
      </c>
      <c r="W412" s="27">
        <f t="shared" si="125"/>
        <v>0</v>
      </c>
      <c r="X412" s="24">
        <f t="shared" si="126"/>
        <v>427.95</v>
      </c>
      <c r="Y412" s="24">
        <f t="shared" si="127"/>
        <v>1500.635</v>
      </c>
      <c r="Z412" s="39"/>
      <c r="AA412" s="178" t="s">
        <v>31</v>
      </c>
      <c r="AD412" s="128"/>
    </row>
    <row r="413" s="9" customFormat="1" ht="20" customHeight="1" spans="1:30">
      <c r="A413" s="23">
        <f t="shared" si="129"/>
        <v>410</v>
      </c>
      <c r="B413" s="188" t="s">
        <v>886</v>
      </c>
      <c r="C413" s="92" t="s">
        <v>1044</v>
      </c>
      <c r="D413" s="189" t="s">
        <v>1045</v>
      </c>
      <c r="E413" s="77">
        <v>3245.4</v>
      </c>
      <c r="F413" s="77">
        <v>3245.5</v>
      </c>
      <c r="G413" s="77">
        <v>3245.4</v>
      </c>
      <c r="H413" s="78">
        <v>5228.42</v>
      </c>
      <c r="I413" s="59">
        <v>108</v>
      </c>
      <c r="J413" s="27"/>
      <c r="K413" s="34">
        <f t="shared" si="113"/>
        <v>58.4172</v>
      </c>
      <c r="L413" s="35">
        <f t="shared" si="114"/>
        <v>519.28</v>
      </c>
      <c r="M413" s="24">
        <f t="shared" si="115"/>
        <v>22.7178</v>
      </c>
      <c r="N413" s="27">
        <f t="shared" si="116"/>
        <v>418.27</v>
      </c>
      <c r="O413" s="27">
        <f t="shared" si="117"/>
        <v>54</v>
      </c>
      <c r="P413" s="27">
        <f t="shared" si="118"/>
        <v>0</v>
      </c>
      <c r="Q413" s="27">
        <f t="shared" si="119"/>
        <v>1072.685</v>
      </c>
      <c r="R413" s="24">
        <f t="shared" si="120"/>
        <v>0</v>
      </c>
      <c r="S413" s="24">
        <f t="shared" si="121"/>
        <v>259.64</v>
      </c>
      <c r="T413" s="24">
        <f t="shared" si="122"/>
        <v>9.74</v>
      </c>
      <c r="U413" s="27">
        <f t="shared" si="123"/>
        <v>104.57</v>
      </c>
      <c r="V413" s="27">
        <f t="shared" si="124"/>
        <v>54</v>
      </c>
      <c r="W413" s="27">
        <f t="shared" si="125"/>
        <v>0</v>
      </c>
      <c r="X413" s="24">
        <f t="shared" si="126"/>
        <v>427.95</v>
      </c>
      <c r="Y413" s="24">
        <f t="shared" si="127"/>
        <v>1500.635</v>
      </c>
      <c r="Z413" s="39"/>
      <c r="AA413" s="178" t="s">
        <v>28</v>
      </c>
      <c r="AD413" s="128"/>
    </row>
    <row r="414" s="9" customFormat="1" ht="20" customHeight="1" spans="1:30">
      <c r="A414" s="23">
        <f t="shared" si="129"/>
        <v>411</v>
      </c>
      <c r="B414" s="188" t="s">
        <v>886</v>
      </c>
      <c r="C414" s="92" t="s">
        <v>1046</v>
      </c>
      <c r="D414" s="189" t="s">
        <v>1047</v>
      </c>
      <c r="E414" s="77">
        <v>3245.4</v>
      </c>
      <c r="F414" s="77">
        <v>3245.5</v>
      </c>
      <c r="G414" s="77">
        <v>3245.4</v>
      </c>
      <c r="H414" s="78">
        <v>5228.42</v>
      </c>
      <c r="I414" s="59">
        <v>108</v>
      </c>
      <c r="J414" s="27"/>
      <c r="K414" s="34">
        <f t="shared" si="113"/>
        <v>58.4172</v>
      </c>
      <c r="L414" s="35">
        <f t="shared" si="114"/>
        <v>519.28</v>
      </c>
      <c r="M414" s="24">
        <f t="shared" si="115"/>
        <v>22.7178</v>
      </c>
      <c r="N414" s="27">
        <f t="shared" si="116"/>
        <v>418.27</v>
      </c>
      <c r="O414" s="27">
        <f t="shared" si="117"/>
        <v>54</v>
      </c>
      <c r="P414" s="27">
        <f t="shared" si="118"/>
        <v>0</v>
      </c>
      <c r="Q414" s="27">
        <f t="shared" si="119"/>
        <v>1072.685</v>
      </c>
      <c r="R414" s="24">
        <f t="shared" si="120"/>
        <v>0</v>
      </c>
      <c r="S414" s="24">
        <f t="shared" si="121"/>
        <v>259.64</v>
      </c>
      <c r="T414" s="24">
        <f t="shared" si="122"/>
        <v>9.74</v>
      </c>
      <c r="U414" s="27">
        <f t="shared" si="123"/>
        <v>104.57</v>
      </c>
      <c r="V414" s="27">
        <f t="shared" si="124"/>
        <v>54</v>
      </c>
      <c r="W414" s="27">
        <f t="shared" si="125"/>
        <v>0</v>
      </c>
      <c r="X414" s="24">
        <f t="shared" si="126"/>
        <v>427.95</v>
      </c>
      <c r="Y414" s="24">
        <f t="shared" si="127"/>
        <v>1500.635</v>
      </c>
      <c r="Z414" s="39"/>
      <c r="AA414" s="178" t="s">
        <v>28</v>
      </c>
      <c r="AD414" s="128"/>
    </row>
    <row r="415" s="9" customFormat="1" ht="20" customHeight="1" spans="1:30">
      <c r="A415" s="23">
        <f t="shared" ref="A415:A424" si="130">ROW()-3</f>
        <v>412</v>
      </c>
      <c r="B415" s="188" t="s">
        <v>886</v>
      </c>
      <c r="C415" s="92" t="s">
        <v>1048</v>
      </c>
      <c r="D415" s="189" t="s">
        <v>1049</v>
      </c>
      <c r="E415" s="77">
        <v>3245.4</v>
      </c>
      <c r="F415" s="77">
        <v>3245.5</v>
      </c>
      <c r="G415" s="77">
        <v>3245.4</v>
      </c>
      <c r="H415" s="78">
        <v>5228.42</v>
      </c>
      <c r="I415" s="59">
        <v>108</v>
      </c>
      <c r="J415" s="27"/>
      <c r="K415" s="34">
        <f t="shared" si="113"/>
        <v>58.4172</v>
      </c>
      <c r="L415" s="35">
        <f t="shared" si="114"/>
        <v>519.28</v>
      </c>
      <c r="M415" s="24">
        <f t="shared" si="115"/>
        <v>22.7178</v>
      </c>
      <c r="N415" s="27">
        <f t="shared" si="116"/>
        <v>418.27</v>
      </c>
      <c r="O415" s="27">
        <f t="shared" si="117"/>
        <v>54</v>
      </c>
      <c r="P415" s="27">
        <f t="shared" si="118"/>
        <v>0</v>
      </c>
      <c r="Q415" s="27">
        <f t="shared" si="119"/>
        <v>1072.685</v>
      </c>
      <c r="R415" s="24">
        <f t="shared" si="120"/>
        <v>0</v>
      </c>
      <c r="S415" s="24">
        <f t="shared" si="121"/>
        <v>259.64</v>
      </c>
      <c r="T415" s="24">
        <f t="shared" si="122"/>
        <v>9.74</v>
      </c>
      <c r="U415" s="27">
        <f t="shared" si="123"/>
        <v>104.57</v>
      </c>
      <c r="V415" s="27">
        <f t="shared" si="124"/>
        <v>54</v>
      </c>
      <c r="W415" s="27">
        <f t="shared" si="125"/>
        <v>0</v>
      </c>
      <c r="X415" s="24">
        <f t="shared" si="126"/>
        <v>427.95</v>
      </c>
      <c r="Y415" s="24">
        <f t="shared" si="127"/>
        <v>1500.635</v>
      </c>
      <c r="Z415" s="39"/>
      <c r="AA415" s="178" t="s">
        <v>28</v>
      </c>
      <c r="AD415" s="128"/>
    </row>
    <row r="416" s="9" customFormat="1" ht="20" customHeight="1" spans="1:30">
      <c r="A416" s="23">
        <f t="shared" si="130"/>
        <v>413</v>
      </c>
      <c r="B416" s="188" t="s">
        <v>97</v>
      </c>
      <c r="C416" s="92" t="s">
        <v>1050</v>
      </c>
      <c r="D416" s="189" t="s">
        <v>1051</v>
      </c>
      <c r="E416" s="77">
        <v>3245.4</v>
      </c>
      <c r="F416" s="77">
        <v>3245.5</v>
      </c>
      <c r="G416" s="77">
        <v>3245.4</v>
      </c>
      <c r="H416" s="78">
        <v>5228.42</v>
      </c>
      <c r="I416" s="59">
        <v>108</v>
      </c>
      <c r="J416" s="27"/>
      <c r="K416" s="34">
        <f t="shared" si="113"/>
        <v>58.4172</v>
      </c>
      <c r="L416" s="35">
        <f t="shared" si="114"/>
        <v>519.28</v>
      </c>
      <c r="M416" s="24">
        <f t="shared" si="115"/>
        <v>22.7178</v>
      </c>
      <c r="N416" s="27">
        <f t="shared" si="116"/>
        <v>418.27</v>
      </c>
      <c r="O416" s="27">
        <f t="shared" si="117"/>
        <v>54</v>
      </c>
      <c r="P416" s="27">
        <f t="shared" si="118"/>
        <v>0</v>
      </c>
      <c r="Q416" s="27">
        <f t="shared" si="119"/>
        <v>1072.685</v>
      </c>
      <c r="R416" s="24">
        <f t="shared" si="120"/>
        <v>0</v>
      </c>
      <c r="S416" s="24">
        <f t="shared" si="121"/>
        <v>259.64</v>
      </c>
      <c r="T416" s="24">
        <f t="shared" si="122"/>
        <v>9.74</v>
      </c>
      <c r="U416" s="27">
        <f t="shared" si="123"/>
        <v>104.57</v>
      </c>
      <c r="V416" s="27">
        <f t="shared" si="124"/>
        <v>54</v>
      </c>
      <c r="W416" s="27">
        <f t="shared" si="125"/>
        <v>0</v>
      </c>
      <c r="X416" s="24">
        <f t="shared" si="126"/>
        <v>427.95</v>
      </c>
      <c r="Y416" s="24">
        <f t="shared" si="127"/>
        <v>1500.635</v>
      </c>
      <c r="Z416" s="39"/>
      <c r="AA416" s="178" t="s">
        <v>24</v>
      </c>
      <c r="AD416" s="128"/>
    </row>
    <row r="417" s="9" customFormat="1" ht="20" customHeight="1" spans="1:30">
      <c r="A417" s="23">
        <f t="shared" si="130"/>
        <v>414</v>
      </c>
      <c r="B417" s="188" t="s">
        <v>97</v>
      </c>
      <c r="C417" s="92" t="s">
        <v>1052</v>
      </c>
      <c r="D417" s="189" t="s">
        <v>1053</v>
      </c>
      <c r="E417" s="77">
        <v>3245.4</v>
      </c>
      <c r="F417" s="77">
        <v>3245.5</v>
      </c>
      <c r="G417" s="77">
        <v>3245.4</v>
      </c>
      <c r="H417" s="78">
        <v>5228.42</v>
      </c>
      <c r="I417" s="59">
        <v>108</v>
      </c>
      <c r="J417" s="27"/>
      <c r="K417" s="34">
        <f t="shared" ref="K417:K443" si="131">E417*0.018</f>
        <v>58.4172</v>
      </c>
      <c r="L417" s="35">
        <f t="shared" ref="L417:L443" si="132">F417*0.16</f>
        <v>519.28</v>
      </c>
      <c r="M417" s="24">
        <f t="shared" ref="M417:M443" si="133">G417*0.007</f>
        <v>22.7178</v>
      </c>
      <c r="N417" s="27">
        <f t="shared" ref="N417:N443" si="134">ROUND(H417*0.08,2)</f>
        <v>418.27</v>
      </c>
      <c r="O417" s="27">
        <f t="shared" ref="O417:O443" si="135">I417*50%</f>
        <v>54</v>
      </c>
      <c r="P417" s="27">
        <f t="shared" ref="P417:P443" si="136">J417*5%</f>
        <v>0</v>
      </c>
      <c r="Q417" s="27">
        <f t="shared" ref="Q417:Q443" si="137">SUM(K417:P417)</f>
        <v>1072.685</v>
      </c>
      <c r="R417" s="24">
        <f t="shared" ref="R417:R443" si="138">E417*0</f>
        <v>0</v>
      </c>
      <c r="S417" s="24">
        <f t="shared" ref="S417:S443" si="139">ROUND(F417*0.08,2)</f>
        <v>259.64</v>
      </c>
      <c r="T417" s="24">
        <f t="shared" ref="T417:T443" si="140">ROUND(G417*0.003,2)</f>
        <v>9.74</v>
      </c>
      <c r="U417" s="27">
        <f t="shared" ref="U417:U443" si="141">ROUND(H417*0.02,2)</f>
        <v>104.57</v>
      </c>
      <c r="V417" s="27">
        <f t="shared" ref="V417:V443" si="142">I417*50%</f>
        <v>54</v>
      </c>
      <c r="W417" s="27">
        <f t="shared" ref="W417:W443" si="143">J417*5%</f>
        <v>0</v>
      </c>
      <c r="X417" s="24">
        <f t="shared" ref="X417:X443" si="144">SUM(R417:W417)</f>
        <v>427.95</v>
      </c>
      <c r="Y417" s="24">
        <f t="shared" ref="Y417:Y443" si="145">Q417+X417</f>
        <v>1500.635</v>
      </c>
      <c r="Z417" s="39"/>
      <c r="AA417" s="178" t="s">
        <v>24</v>
      </c>
      <c r="AD417" s="128"/>
    </row>
    <row r="418" s="9" customFormat="1" ht="20" customHeight="1" spans="1:30">
      <c r="A418" s="23">
        <f t="shared" si="130"/>
        <v>415</v>
      </c>
      <c r="B418" s="188" t="s">
        <v>97</v>
      </c>
      <c r="C418" s="92" t="s">
        <v>1054</v>
      </c>
      <c r="D418" s="189" t="s">
        <v>1055</v>
      </c>
      <c r="E418" s="77">
        <v>3245.4</v>
      </c>
      <c r="F418" s="77">
        <v>3245.5</v>
      </c>
      <c r="G418" s="77">
        <v>3245.4</v>
      </c>
      <c r="H418" s="78">
        <v>5228.42</v>
      </c>
      <c r="I418" s="59">
        <v>108</v>
      </c>
      <c r="J418" s="27"/>
      <c r="K418" s="34">
        <f t="shared" si="131"/>
        <v>58.4172</v>
      </c>
      <c r="L418" s="35">
        <f t="shared" si="132"/>
        <v>519.28</v>
      </c>
      <c r="M418" s="24">
        <f t="shared" si="133"/>
        <v>22.7178</v>
      </c>
      <c r="N418" s="27">
        <f t="shared" si="134"/>
        <v>418.27</v>
      </c>
      <c r="O418" s="27">
        <f t="shared" si="135"/>
        <v>54</v>
      </c>
      <c r="P418" s="27">
        <f t="shared" si="136"/>
        <v>0</v>
      </c>
      <c r="Q418" s="27">
        <f t="shared" si="137"/>
        <v>1072.685</v>
      </c>
      <c r="R418" s="24">
        <f t="shared" si="138"/>
        <v>0</v>
      </c>
      <c r="S418" s="24">
        <f t="shared" si="139"/>
        <v>259.64</v>
      </c>
      <c r="T418" s="24">
        <f t="shared" si="140"/>
        <v>9.74</v>
      </c>
      <c r="U418" s="27">
        <f t="shared" si="141"/>
        <v>104.57</v>
      </c>
      <c r="V418" s="27">
        <f t="shared" si="142"/>
        <v>54</v>
      </c>
      <c r="W418" s="27">
        <f t="shared" si="143"/>
        <v>0</v>
      </c>
      <c r="X418" s="24">
        <f t="shared" si="144"/>
        <v>427.95</v>
      </c>
      <c r="Y418" s="24">
        <f t="shared" si="145"/>
        <v>1500.635</v>
      </c>
      <c r="Z418" s="39"/>
      <c r="AA418" s="178" t="s">
        <v>24</v>
      </c>
      <c r="AD418" s="128"/>
    </row>
    <row r="419" s="9" customFormat="1" ht="20" customHeight="1" spans="1:30">
      <c r="A419" s="23">
        <f t="shared" si="130"/>
        <v>416</v>
      </c>
      <c r="B419" s="188" t="s">
        <v>97</v>
      </c>
      <c r="C419" s="92" t="s">
        <v>1056</v>
      </c>
      <c r="D419" s="189" t="s">
        <v>1057</v>
      </c>
      <c r="E419" s="77">
        <v>3245.4</v>
      </c>
      <c r="F419" s="77">
        <v>3245.5</v>
      </c>
      <c r="G419" s="77">
        <v>3245.4</v>
      </c>
      <c r="H419" s="78">
        <v>5228.42</v>
      </c>
      <c r="I419" s="59">
        <v>108</v>
      </c>
      <c r="J419" s="27"/>
      <c r="K419" s="34">
        <f t="shared" si="131"/>
        <v>58.4172</v>
      </c>
      <c r="L419" s="35">
        <f t="shared" si="132"/>
        <v>519.28</v>
      </c>
      <c r="M419" s="24">
        <f t="shared" si="133"/>
        <v>22.7178</v>
      </c>
      <c r="N419" s="27">
        <f t="shared" si="134"/>
        <v>418.27</v>
      </c>
      <c r="O419" s="27">
        <f t="shared" si="135"/>
        <v>54</v>
      </c>
      <c r="P419" s="27">
        <f t="shared" si="136"/>
        <v>0</v>
      </c>
      <c r="Q419" s="27">
        <f t="shared" si="137"/>
        <v>1072.685</v>
      </c>
      <c r="R419" s="24">
        <f t="shared" si="138"/>
        <v>0</v>
      </c>
      <c r="S419" s="24">
        <f t="shared" si="139"/>
        <v>259.64</v>
      </c>
      <c r="T419" s="24">
        <f t="shared" si="140"/>
        <v>9.74</v>
      </c>
      <c r="U419" s="27">
        <f t="shared" si="141"/>
        <v>104.57</v>
      </c>
      <c r="V419" s="27">
        <f t="shared" si="142"/>
        <v>54</v>
      </c>
      <c r="W419" s="27">
        <f t="shared" si="143"/>
        <v>0</v>
      </c>
      <c r="X419" s="24">
        <f t="shared" si="144"/>
        <v>427.95</v>
      </c>
      <c r="Y419" s="24">
        <f t="shared" si="145"/>
        <v>1500.635</v>
      </c>
      <c r="Z419" s="39"/>
      <c r="AA419" s="178" t="s">
        <v>24</v>
      </c>
      <c r="AD419" s="128"/>
    </row>
    <row r="420" s="9" customFormat="1" ht="20" customHeight="1" spans="1:30">
      <c r="A420" s="23">
        <f t="shared" si="130"/>
        <v>417</v>
      </c>
      <c r="B420" s="188" t="s">
        <v>97</v>
      </c>
      <c r="C420" s="92" t="s">
        <v>1058</v>
      </c>
      <c r="D420" s="189" t="s">
        <v>1059</v>
      </c>
      <c r="E420" s="77">
        <v>3245.4</v>
      </c>
      <c r="F420" s="77">
        <v>3245.5</v>
      </c>
      <c r="G420" s="77">
        <v>3245.4</v>
      </c>
      <c r="H420" s="78">
        <v>5228.42</v>
      </c>
      <c r="I420" s="59">
        <v>108</v>
      </c>
      <c r="J420" s="27"/>
      <c r="K420" s="34">
        <f t="shared" si="131"/>
        <v>58.4172</v>
      </c>
      <c r="L420" s="35">
        <f t="shared" si="132"/>
        <v>519.28</v>
      </c>
      <c r="M420" s="24">
        <f t="shared" si="133"/>
        <v>22.7178</v>
      </c>
      <c r="N420" s="27">
        <f t="shared" si="134"/>
        <v>418.27</v>
      </c>
      <c r="O420" s="27">
        <f t="shared" si="135"/>
        <v>54</v>
      </c>
      <c r="P420" s="27">
        <f t="shared" si="136"/>
        <v>0</v>
      </c>
      <c r="Q420" s="27">
        <f t="shared" si="137"/>
        <v>1072.685</v>
      </c>
      <c r="R420" s="24">
        <f t="shared" si="138"/>
        <v>0</v>
      </c>
      <c r="S420" s="24">
        <f t="shared" si="139"/>
        <v>259.64</v>
      </c>
      <c r="T420" s="24">
        <f t="shared" si="140"/>
        <v>9.74</v>
      </c>
      <c r="U420" s="27">
        <f t="shared" si="141"/>
        <v>104.57</v>
      </c>
      <c r="V420" s="27">
        <f t="shared" si="142"/>
        <v>54</v>
      </c>
      <c r="W420" s="27">
        <f t="shared" si="143"/>
        <v>0</v>
      </c>
      <c r="X420" s="24">
        <f t="shared" si="144"/>
        <v>427.95</v>
      </c>
      <c r="Y420" s="24">
        <f t="shared" si="145"/>
        <v>1500.635</v>
      </c>
      <c r="Z420" s="39"/>
      <c r="AA420" s="178" t="s">
        <v>24</v>
      </c>
      <c r="AD420" s="128"/>
    </row>
    <row r="421" s="9" customFormat="1" ht="20" customHeight="1" spans="1:30">
      <c r="A421" s="23">
        <f t="shared" si="130"/>
        <v>418</v>
      </c>
      <c r="B421" s="188" t="s">
        <v>476</v>
      </c>
      <c r="C421" s="92" t="s">
        <v>1060</v>
      </c>
      <c r="D421" s="189" t="s">
        <v>1061</v>
      </c>
      <c r="E421" s="77">
        <v>3245.4</v>
      </c>
      <c r="F421" s="77">
        <v>3245.5</v>
      </c>
      <c r="G421" s="77">
        <v>3245.4</v>
      </c>
      <c r="H421" s="78">
        <v>5228.42</v>
      </c>
      <c r="I421" s="59">
        <v>108</v>
      </c>
      <c r="J421" s="27"/>
      <c r="K421" s="34">
        <f t="shared" si="131"/>
        <v>58.4172</v>
      </c>
      <c r="L421" s="35">
        <f t="shared" si="132"/>
        <v>519.28</v>
      </c>
      <c r="M421" s="24">
        <f t="shared" si="133"/>
        <v>22.7178</v>
      </c>
      <c r="N421" s="27">
        <f t="shared" si="134"/>
        <v>418.27</v>
      </c>
      <c r="O421" s="27">
        <f t="shared" si="135"/>
        <v>54</v>
      </c>
      <c r="P421" s="27">
        <f t="shared" si="136"/>
        <v>0</v>
      </c>
      <c r="Q421" s="27">
        <f t="shared" si="137"/>
        <v>1072.685</v>
      </c>
      <c r="R421" s="24">
        <f t="shared" si="138"/>
        <v>0</v>
      </c>
      <c r="S421" s="24">
        <f t="shared" si="139"/>
        <v>259.64</v>
      </c>
      <c r="T421" s="24">
        <f t="shared" si="140"/>
        <v>9.74</v>
      </c>
      <c r="U421" s="27">
        <f t="shared" si="141"/>
        <v>104.57</v>
      </c>
      <c r="V421" s="27">
        <f t="shared" si="142"/>
        <v>54</v>
      </c>
      <c r="W421" s="27">
        <f t="shared" si="143"/>
        <v>0</v>
      </c>
      <c r="X421" s="24">
        <f t="shared" si="144"/>
        <v>427.95</v>
      </c>
      <c r="Y421" s="24">
        <f t="shared" si="145"/>
        <v>1500.635</v>
      </c>
      <c r="Z421" s="39"/>
      <c r="AA421" s="178" t="s">
        <v>23</v>
      </c>
      <c r="AD421" s="128"/>
    </row>
    <row r="422" s="9" customFormat="1" ht="20" customHeight="1" spans="1:30">
      <c r="A422" s="23">
        <f t="shared" si="130"/>
        <v>419</v>
      </c>
      <c r="B422" s="188" t="s">
        <v>1062</v>
      </c>
      <c r="C422" s="92" t="s">
        <v>1063</v>
      </c>
      <c r="D422" s="189" t="s">
        <v>1064</v>
      </c>
      <c r="E422" s="77">
        <v>3245.4</v>
      </c>
      <c r="F422" s="77">
        <v>3245.5</v>
      </c>
      <c r="G422" s="77">
        <v>3245.4</v>
      </c>
      <c r="H422" s="78">
        <v>5228.42</v>
      </c>
      <c r="I422" s="59">
        <v>0</v>
      </c>
      <c r="J422" s="27"/>
      <c r="K422" s="34">
        <f t="shared" si="131"/>
        <v>58.4172</v>
      </c>
      <c r="L422" s="35">
        <f t="shared" si="132"/>
        <v>519.28</v>
      </c>
      <c r="M422" s="24">
        <f t="shared" si="133"/>
        <v>22.7178</v>
      </c>
      <c r="N422" s="27">
        <f t="shared" si="134"/>
        <v>418.27</v>
      </c>
      <c r="O422" s="27">
        <f t="shared" si="135"/>
        <v>0</v>
      </c>
      <c r="P422" s="27">
        <f t="shared" si="136"/>
        <v>0</v>
      </c>
      <c r="Q422" s="27">
        <f t="shared" si="137"/>
        <v>1018.685</v>
      </c>
      <c r="R422" s="24">
        <f t="shared" si="138"/>
        <v>0</v>
      </c>
      <c r="S422" s="24">
        <f t="shared" si="139"/>
        <v>259.64</v>
      </c>
      <c r="T422" s="24">
        <f t="shared" si="140"/>
        <v>9.74</v>
      </c>
      <c r="U422" s="27">
        <f t="shared" si="141"/>
        <v>104.57</v>
      </c>
      <c r="V422" s="27">
        <f t="shared" si="142"/>
        <v>0</v>
      </c>
      <c r="W422" s="27">
        <f t="shared" si="143"/>
        <v>0</v>
      </c>
      <c r="X422" s="24">
        <f t="shared" si="144"/>
        <v>373.95</v>
      </c>
      <c r="Y422" s="24">
        <f t="shared" si="145"/>
        <v>1392.635</v>
      </c>
      <c r="Z422" s="39"/>
      <c r="AA422" s="178" t="s">
        <v>22</v>
      </c>
      <c r="AD422" s="128"/>
    </row>
    <row r="423" s="9" customFormat="1" ht="20" customHeight="1" spans="1:30">
      <c r="A423" s="23">
        <f t="shared" si="130"/>
        <v>420</v>
      </c>
      <c r="B423" s="188" t="s">
        <v>416</v>
      </c>
      <c r="C423" s="92" t="s">
        <v>1065</v>
      </c>
      <c r="D423" s="189" t="s">
        <v>1066</v>
      </c>
      <c r="E423" s="77">
        <v>3245.4</v>
      </c>
      <c r="F423" s="77">
        <v>3245.5</v>
      </c>
      <c r="G423" s="77">
        <v>3245.4</v>
      </c>
      <c r="H423" s="78">
        <v>5228.42</v>
      </c>
      <c r="I423" s="59">
        <v>108</v>
      </c>
      <c r="J423" s="27"/>
      <c r="K423" s="34">
        <f t="shared" si="131"/>
        <v>58.4172</v>
      </c>
      <c r="L423" s="35">
        <f t="shared" si="132"/>
        <v>519.28</v>
      </c>
      <c r="M423" s="24">
        <f t="shared" si="133"/>
        <v>22.7178</v>
      </c>
      <c r="N423" s="27">
        <f t="shared" si="134"/>
        <v>418.27</v>
      </c>
      <c r="O423" s="27">
        <f t="shared" si="135"/>
        <v>54</v>
      </c>
      <c r="P423" s="27">
        <f t="shared" si="136"/>
        <v>0</v>
      </c>
      <c r="Q423" s="27">
        <f t="shared" si="137"/>
        <v>1072.685</v>
      </c>
      <c r="R423" s="24">
        <f t="shared" si="138"/>
        <v>0</v>
      </c>
      <c r="S423" s="24">
        <f t="shared" si="139"/>
        <v>259.64</v>
      </c>
      <c r="T423" s="24">
        <f t="shared" si="140"/>
        <v>9.74</v>
      </c>
      <c r="U423" s="27">
        <f t="shared" si="141"/>
        <v>104.57</v>
      </c>
      <c r="V423" s="27">
        <f t="shared" si="142"/>
        <v>54</v>
      </c>
      <c r="W423" s="27">
        <f t="shared" si="143"/>
        <v>0</v>
      </c>
      <c r="X423" s="24">
        <f t="shared" si="144"/>
        <v>427.95</v>
      </c>
      <c r="Y423" s="24">
        <f t="shared" si="145"/>
        <v>1500.635</v>
      </c>
      <c r="Z423" s="39"/>
      <c r="AA423" s="178" t="s">
        <v>20</v>
      </c>
      <c r="AD423" s="128"/>
    </row>
    <row r="424" s="9" customFormat="1" ht="20" customHeight="1" spans="1:30">
      <c r="A424" s="23">
        <f t="shared" si="130"/>
        <v>421</v>
      </c>
      <c r="B424" s="188" t="s">
        <v>416</v>
      </c>
      <c r="C424" s="92" t="s">
        <v>1067</v>
      </c>
      <c r="D424" s="189" t="s">
        <v>1068</v>
      </c>
      <c r="E424" s="77">
        <v>3245.4</v>
      </c>
      <c r="F424" s="77">
        <v>3245.5</v>
      </c>
      <c r="G424" s="77">
        <v>3245.4</v>
      </c>
      <c r="H424" s="78">
        <v>5228.42</v>
      </c>
      <c r="I424" s="59">
        <v>108</v>
      </c>
      <c r="J424" s="27"/>
      <c r="K424" s="34">
        <f t="shared" si="131"/>
        <v>58.4172</v>
      </c>
      <c r="L424" s="35">
        <f t="shared" si="132"/>
        <v>519.28</v>
      </c>
      <c r="M424" s="24">
        <f t="shared" si="133"/>
        <v>22.7178</v>
      </c>
      <c r="N424" s="27">
        <f t="shared" si="134"/>
        <v>418.27</v>
      </c>
      <c r="O424" s="27">
        <f t="shared" si="135"/>
        <v>54</v>
      </c>
      <c r="P424" s="27">
        <f t="shared" si="136"/>
        <v>0</v>
      </c>
      <c r="Q424" s="27">
        <f t="shared" si="137"/>
        <v>1072.685</v>
      </c>
      <c r="R424" s="24">
        <f t="shared" si="138"/>
        <v>0</v>
      </c>
      <c r="S424" s="24">
        <f t="shared" si="139"/>
        <v>259.64</v>
      </c>
      <c r="T424" s="24">
        <f t="shared" si="140"/>
        <v>9.74</v>
      </c>
      <c r="U424" s="27">
        <f t="shared" si="141"/>
        <v>104.57</v>
      </c>
      <c r="V424" s="27">
        <f t="shared" si="142"/>
        <v>54</v>
      </c>
      <c r="W424" s="27">
        <f t="shared" si="143"/>
        <v>0</v>
      </c>
      <c r="X424" s="24">
        <f t="shared" si="144"/>
        <v>427.95</v>
      </c>
      <c r="Y424" s="24">
        <f t="shared" si="145"/>
        <v>1500.635</v>
      </c>
      <c r="Z424" s="39"/>
      <c r="AA424" s="178" t="s">
        <v>20</v>
      </c>
      <c r="AD424" s="128"/>
    </row>
    <row r="425" s="9" customFormat="1" ht="20" customHeight="1" spans="1:30">
      <c r="A425" s="23">
        <f t="shared" ref="A425:A434" si="146">ROW()-3</f>
        <v>422</v>
      </c>
      <c r="B425" s="188" t="s">
        <v>190</v>
      </c>
      <c r="C425" s="92" t="s">
        <v>1069</v>
      </c>
      <c r="D425" s="189" t="s">
        <v>1070</v>
      </c>
      <c r="E425" s="77">
        <v>3245.4</v>
      </c>
      <c r="F425" s="77">
        <v>3245.5</v>
      </c>
      <c r="G425" s="77">
        <v>3245.4</v>
      </c>
      <c r="H425" s="78">
        <v>5228.42</v>
      </c>
      <c r="I425" s="59">
        <v>108</v>
      </c>
      <c r="J425" s="27"/>
      <c r="K425" s="34">
        <f t="shared" si="131"/>
        <v>58.4172</v>
      </c>
      <c r="L425" s="35">
        <f t="shared" si="132"/>
        <v>519.28</v>
      </c>
      <c r="M425" s="24">
        <f t="shared" si="133"/>
        <v>22.7178</v>
      </c>
      <c r="N425" s="27">
        <f t="shared" si="134"/>
        <v>418.27</v>
      </c>
      <c r="O425" s="27">
        <f t="shared" si="135"/>
        <v>54</v>
      </c>
      <c r="P425" s="27">
        <f t="shared" si="136"/>
        <v>0</v>
      </c>
      <c r="Q425" s="27">
        <f t="shared" si="137"/>
        <v>1072.685</v>
      </c>
      <c r="R425" s="24">
        <f t="shared" si="138"/>
        <v>0</v>
      </c>
      <c r="S425" s="24">
        <f t="shared" si="139"/>
        <v>259.64</v>
      </c>
      <c r="T425" s="24">
        <f t="shared" si="140"/>
        <v>9.74</v>
      </c>
      <c r="U425" s="27">
        <f t="shared" si="141"/>
        <v>104.57</v>
      </c>
      <c r="V425" s="27">
        <f t="shared" si="142"/>
        <v>54</v>
      </c>
      <c r="W425" s="27">
        <f t="shared" si="143"/>
        <v>0</v>
      </c>
      <c r="X425" s="24">
        <f t="shared" si="144"/>
        <v>427.95</v>
      </c>
      <c r="Y425" s="24">
        <f t="shared" si="145"/>
        <v>1500.635</v>
      </c>
      <c r="Z425" s="39"/>
      <c r="AA425" s="178" t="s">
        <v>39</v>
      </c>
      <c r="AD425" s="128"/>
    </row>
    <row r="426" s="9" customFormat="1" ht="20" customHeight="1" spans="1:30">
      <c r="A426" s="23">
        <f t="shared" si="146"/>
        <v>423</v>
      </c>
      <c r="B426" s="188" t="s">
        <v>140</v>
      </c>
      <c r="C426" s="92" t="s">
        <v>1071</v>
      </c>
      <c r="D426" s="279" t="s">
        <v>1072</v>
      </c>
      <c r="E426" s="77">
        <v>3820</v>
      </c>
      <c r="F426" s="77">
        <v>3820</v>
      </c>
      <c r="G426" s="77">
        <v>3820</v>
      </c>
      <c r="H426" s="78">
        <v>5228.42</v>
      </c>
      <c r="I426" s="59">
        <v>108</v>
      </c>
      <c r="J426" s="36">
        <v>4180</v>
      </c>
      <c r="K426" s="34">
        <f t="shared" si="131"/>
        <v>68.76</v>
      </c>
      <c r="L426" s="35">
        <f t="shared" si="132"/>
        <v>611.2</v>
      </c>
      <c r="M426" s="24">
        <f t="shared" si="133"/>
        <v>26.74</v>
      </c>
      <c r="N426" s="27">
        <f t="shared" si="134"/>
        <v>418.27</v>
      </c>
      <c r="O426" s="27">
        <f t="shared" si="135"/>
        <v>54</v>
      </c>
      <c r="P426" s="27">
        <f t="shared" si="136"/>
        <v>209</v>
      </c>
      <c r="Q426" s="27">
        <f t="shared" si="137"/>
        <v>1387.97</v>
      </c>
      <c r="R426" s="24">
        <f t="shared" si="138"/>
        <v>0</v>
      </c>
      <c r="S426" s="24">
        <f t="shared" si="139"/>
        <v>305.6</v>
      </c>
      <c r="T426" s="24">
        <f t="shared" si="140"/>
        <v>11.46</v>
      </c>
      <c r="U426" s="27">
        <f t="shared" si="141"/>
        <v>104.57</v>
      </c>
      <c r="V426" s="27">
        <f t="shared" si="142"/>
        <v>54</v>
      </c>
      <c r="W426" s="27">
        <f t="shared" si="143"/>
        <v>209</v>
      </c>
      <c r="X426" s="24">
        <f t="shared" si="144"/>
        <v>684.63</v>
      </c>
      <c r="Y426" s="24">
        <f t="shared" si="145"/>
        <v>2072.6</v>
      </c>
      <c r="Z426" s="39"/>
      <c r="AA426" s="178" t="s">
        <v>17</v>
      </c>
      <c r="AD426" s="128"/>
    </row>
    <row r="427" s="9" customFormat="1" ht="20" customHeight="1" spans="1:30">
      <c r="A427" s="23">
        <f t="shared" si="146"/>
        <v>424</v>
      </c>
      <c r="B427" s="188" t="s">
        <v>140</v>
      </c>
      <c r="C427" s="92" t="s">
        <v>1073</v>
      </c>
      <c r="D427" s="279" t="s">
        <v>1074</v>
      </c>
      <c r="E427" s="77">
        <v>3820</v>
      </c>
      <c r="F427" s="77">
        <v>3820</v>
      </c>
      <c r="G427" s="77">
        <v>3820</v>
      </c>
      <c r="H427" s="78">
        <v>5228.42</v>
      </c>
      <c r="I427" s="59">
        <v>108</v>
      </c>
      <c r="J427" s="36">
        <v>4180</v>
      </c>
      <c r="K427" s="34">
        <f t="shared" si="131"/>
        <v>68.76</v>
      </c>
      <c r="L427" s="35">
        <f t="shared" si="132"/>
        <v>611.2</v>
      </c>
      <c r="M427" s="24">
        <f t="shared" si="133"/>
        <v>26.74</v>
      </c>
      <c r="N427" s="27">
        <f t="shared" si="134"/>
        <v>418.27</v>
      </c>
      <c r="O427" s="27">
        <f t="shared" si="135"/>
        <v>54</v>
      </c>
      <c r="P427" s="27">
        <f t="shared" si="136"/>
        <v>209</v>
      </c>
      <c r="Q427" s="27">
        <f t="shared" si="137"/>
        <v>1387.97</v>
      </c>
      <c r="R427" s="24">
        <f t="shared" si="138"/>
        <v>0</v>
      </c>
      <c r="S427" s="24">
        <f t="shared" si="139"/>
        <v>305.6</v>
      </c>
      <c r="T427" s="24">
        <f t="shared" si="140"/>
        <v>11.46</v>
      </c>
      <c r="U427" s="27">
        <f t="shared" si="141"/>
        <v>104.57</v>
      </c>
      <c r="V427" s="27">
        <f t="shared" si="142"/>
        <v>54</v>
      </c>
      <c r="W427" s="27">
        <f t="shared" si="143"/>
        <v>209</v>
      </c>
      <c r="X427" s="24">
        <f t="shared" si="144"/>
        <v>684.63</v>
      </c>
      <c r="Y427" s="24">
        <f t="shared" si="145"/>
        <v>2072.6</v>
      </c>
      <c r="Z427" s="39"/>
      <c r="AA427" s="178" t="s">
        <v>17</v>
      </c>
      <c r="AD427" s="128"/>
    </row>
    <row r="428" s="9" customFormat="1" ht="20" customHeight="1" spans="1:30">
      <c r="A428" s="23">
        <f t="shared" si="146"/>
        <v>425</v>
      </c>
      <c r="B428" s="188" t="s">
        <v>143</v>
      </c>
      <c r="C428" s="92" t="s">
        <v>1075</v>
      </c>
      <c r="D428" s="189" t="s">
        <v>1076</v>
      </c>
      <c r="E428" s="77">
        <v>3245.4</v>
      </c>
      <c r="F428" s="77">
        <v>3245.5</v>
      </c>
      <c r="G428" s="77">
        <v>3245.4</v>
      </c>
      <c r="H428" s="78">
        <v>5228.42</v>
      </c>
      <c r="I428" s="59">
        <v>108</v>
      </c>
      <c r="J428" s="27"/>
      <c r="K428" s="34">
        <f t="shared" si="131"/>
        <v>58.4172</v>
      </c>
      <c r="L428" s="35">
        <f t="shared" si="132"/>
        <v>519.28</v>
      </c>
      <c r="M428" s="24">
        <f t="shared" si="133"/>
        <v>22.7178</v>
      </c>
      <c r="N428" s="27">
        <f t="shared" si="134"/>
        <v>418.27</v>
      </c>
      <c r="O428" s="27">
        <f t="shared" si="135"/>
        <v>54</v>
      </c>
      <c r="P428" s="27">
        <f t="shared" si="136"/>
        <v>0</v>
      </c>
      <c r="Q428" s="27">
        <f t="shared" si="137"/>
        <v>1072.685</v>
      </c>
      <c r="R428" s="24">
        <f t="shared" si="138"/>
        <v>0</v>
      </c>
      <c r="S428" s="24">
        <f t="shared" si="139"/>
        <v>259.64</v>
      </c>
      <c r="T428" s="24">
        <f t="shared" si="140"/>
        <v>9.74</v>
      </c>
      <c r="U428" s="27">
        <f t="shared" si="141"/>
        <v>104.57</v>
      </c>
      <c r="V428" s="27">
        <f t="shared" si="142"/>
        <v>54</v>
      </c>
      <c r="W428" s="27">
        <f t="shared" si="143"/>
        <v>0</v>
      </c>
      <c r="X428" s="24">
        <f t="shared" si="144"/>
        <v>427.95</v>
      </c>
      <c r="Y428" s="24">
        <f t="shared" si="145"/>
        <v>1500.635</v>
      </c>
      <c r="Z428" s="39"/>
      <c r="AA428" s="178" t="s">
        <v>29</v>
      </c>
      <c r="AD428" s="128"/>
    </row>
    <row r="429" s="9" customFormat="1" ht="20" customHeight="1" spans="1:30">
      <c r="A429" s="23">
        <f t="shared" si="146"/>
        <v>426</v>
      </c>
      <c r="B429" s="188" t="s">
        <v>657</v>
      </c>
      <c r="C429" s="92" t="s">
        <v>1077</v>
      </c>
      <c r="D429" s="279" t="s">
        <v>1078</v>
      </c>
      <c r="E429" s="77">
        <v>3245.4</v>
      </c>
      <c r="F429" s="77">
        <v>3245.5</v>
      </c>
      <c r="G429" s="77">
        <v>3245.4</v>
      </c>
      <c r="H429" s="78">
        <v>5228.42</v>
      </c>
      <c r="I429" s="59">
        <v>0</v>
      </c>
      <c r="J429" s="27"/>
      <c r="K429" s="34">
        <f t="shared" si="131"/>
        <v>58.4172</v>
      </c>
      <c r="L429" s="35">
        <f t="shared" si="132"/>
        <v>519.28</v>
      </c>
      <c r="M429" s="24">
        <f t="shared" si="133"/>
        <v>22.7178</v>
      </c>
      <c r="N429" s="27">
        <f t="shared" si="134"/>
        <v>418.27</v>
      </c>
      <c r="O429" s="27">
        <f t="shared" si="135"/>
        <v>0</v>
      </c>
      <c r="P429" s="27">
        <f t="shared" si="136"/>
        <v>0</v>
      </c>
      <c r="Q429" s="27">
        <f t="shared" si="137"/>
        <v>1018.685</v>
      </c>
      <c r="R429" s="24">
        <f t="shared" si="138"/>
        <v>0</v>
      </c>
      <c r="S429" s="24">
        <f t="shared" si="139"/>
        <v>259.64</v>
      </c>
      <c r="T429" s="24">
        <f t="shared" si="140"/>
        <v>9.74</v>
      </c>
      <c r="U429" s="27">
        <f t="shared" si="141"/>
        <v>104.57</v>
      </c>
      <c r="V429" s="27">
        <f t="shared" si="142"/>
        <v>0</v>
      </c>
      <c r="W429" s="27">
        <f t="shared" si="143"/>
        <v>0</v>
      </c>
      <c r="X429" s="24">
        <f t="shared" si="144"/>
        <v>373.95</v>
      </c>
      <c r="Y429" s="24">
        <f t="shared" si="145"/>
        <v>1392.635</v>
      </c>
      <c r="Z429" s="39"/>
      <c r="AA429" s="178" t="s">
        <v>27</v>
      </c>
      <c r="AD429" s="128"/>
    </row>
    <row r="430" s="9" customFormat="1" ht="20" customHeight="1" spans="1:30">
      <c r="A430" s="23">
        <f t="shared" si="146"/>
        <v>427</v>
      </c>
      <c r="B430" s="188" t="s">
        <v>143</v>
      </c>
      <c r="C430" s="92" t="s">
        <v>1079</v>
      </c>
      <c r="D430" s="189" t="s">
        <v>1080</v>
      </c>
      <c r="E430" s="77">
        <v>3245.4</v>
      </c>
      <c r="F430" s="77">
        <v>0</v>
      </c>
      <c r="G430" s="77">
        <v>0</v>
      </c>
      <c r="H430" s="50">
        <v>0</v>
      </c>
      <c r="I430" s="59"/>
      <c r="J430" s="27"/>
      <c r="K430" s="34">
        <f t="shared" si="131"/>
        <v>58.4172</v>
      </c>
      <c r="L430" s="35">
        <f t="shared" si="132"/>
        <v>0</v>
      </c>
      <c r="M430" s="24">
        <f t="shared" si="133"/>
        <v>0</v>
      </c>
      <c r="N430" s="27">
        <f t="shared" si="134"/>
        <v>0</v>
      </c>
      <c r="O430" s="27">
        <f t="shared" si="135"/>
        <v>0</v>
      </c>
      <c r="P430" s="27">
        <f t="shared" si="136"/>
        <v>0</v>
      </c>
      <c r="Q430" s="27">
        <f t="shared" si="137"/>
        <v>58.4172</v>
      </c>
      <c r="R430" s="24">
        <f t="shared" si="138"/>
        <v>0</v>
      </c>
      <c r="S430" s="24">
        <f t="shared" si="139"/>
        <v>0</v>
      </c>
      <c r="T430" s="24">
        <f t="shared" si="140"/>
        <v>0</v>
      </c>
      <c r="U430" s="27">
        <f t="shared" si="141"/>
        <v>0</v>
      </c>
      <c r="V430" s="27">
        <f t="shared" si="142"/>
        <v>0</v>
      </c>
      <c r="W430" s="27">
        <f t="shared" si="143"/>
        <v>0</v>
      </c>
      <c r="X430" s="24">
        <f t="shared" si="144"/>
        <v>0</v>
      </c>
      <c r="Y430" s="24">
        <f t="shared" si="145"/>
        <v>58.4172</v>
      </c>
      <c r="Z430" s="39"/>
      <c r="AA430" s="178" t="s">
        <v>29</v>
      </c>
      <c r="AD430" s="128"/>
    </row>
    <row r="431" s="9" customFormat="1" ht="20" customHeight="1" spans="1:30">
      <c r="A431" s="23">
        <f t="shared" si="146"/>
        <v>428</v>
      </c>
      <c r="B431" s="188" t="s">
        <v>143</v>
      </c>
      <c r="C431" s="92" t="s">
        <v>1081</v>
      </c>
      <c r="D431" s="189" t="s">
        <v>1082</v>
      </c>
      <c r="E431" s="77">
        <v>3245.4</v>
      </c>
      <c r="F431" s="77">
        <v>0</v>
      </c>
      <c r="G431" s="77">
        <v>0</v>
      </c>
      <c r="H431" s="50">
        <v>0</v>
      </c>
      <c r="I431" s="59"/>
      <c r="J431" s="27"/>
      <c r="K431" s="34">
        <f t="shared" si="131"/>
        <v>58.4172</v>
      </c>
      <c r="L431" s="35">
        <f t="shared" si="132"/>
        <v>0</v>
      </c>
      <c r="M431" s="24">
        <f t="shared" si="133"/>
        <v>0</v>
      </c>
      <c r="N431" s="27">
        <f t="shared" si="134"/>
        <v>0</v>
      </c>
      <c r="O431" s="27">
        <f t="shared" si="135"/>
        <v>0</v>
      </c>
      <c r="P431" s="27">
        <f t="shared" si="136"/>
        <v>0</v>
      </c>
      <c r="Q431" s="27">
        <f t="shared" si="137"/>
        <v>58.4172</v>
      </c>
      <c r="R431" s="24">
        <f t="shared" si="138"/>
        <v>0</v>
      </c>
      <c r="S431" s="24">
        <f t="shared" si="139"/>
        <v>0</v>
      </c>
      <c r="T431" s="24">
        <f t="shared" si="140"/>
        <v>0</v>
      </c>
      <c r="U431" s="27">
        <f t="shared" si="141"/>
        <v>0</v>
      </c>
      <c r="V431" s="27">
        <f t="shared" si="142"/>
        <v>0</v>
      </c>
      <c r="W431" s="27">
        <f t="shared" si="143"/>
        <v>0</v>
      </c>
      <c r="X431" s="24">
        <f t="shared" si="144"/>
        <v>0</v>
      </c>
      <c r="Y431" s="24">
        <f t="shared" si="145"/>
        <v>58.4172</v>
      </c>
      <c r="Z431" s="39"/>
      <c r="AA431" s="178" t="s">
        <v>29</v>
      </c>
      <c r="AD431" s="128"/>
    </row>
    <row r="432" s="9" customFormat="1" ht="20" customHeight="1" spans="1:30">
      <c r="A432" s="23">
        <f t="shared" si="146"/>
        <v>429</v>
      </c>
      <c r="B432" s="188" t="s">
        <v>143</v>
      </c>
      <c r="C432" s="92" t="s">
        <v>1083</v>
      </c>
      <c r="D432" s="189" t="s">
        <v>1084</v>
      </c>
      <c r="E432" s="77">
        <v>3245.4</v>
      </c>
      <c r="F432" s="77">
        <v>0</v>
      </c>
      <c r="G432" s="77">
        <v>0</v>
      </c>
      <c r="H432" s="50">
        <v>0</v>
      </c>
      <c r="I432" s="59"/>
      <c r="J432" s="27"/>
      <c r="K432" s="34">
        <f t="shared" si="131"/>
        <v>58.4172</v>
      </c>
      <c r="L432" s="35">
        <f t="shared" si="132"/>
        <v>0</v>
      </c>
      <c r="M432" s="24">
        <f t="shared" si="133"/>
        <v>0</v>
      </c>
      <c r="N432" s="27">
        <f t="shared" si="134"/>
        <v>0</v>
      </c>
      <c r="O432" s="27">
        <f t="shared" si="135"/>
        <v>0</v>
      </c>
      <c r="P432" s="27">
        <f t="shared" si="136"/>
        <v>0</v>
      </c>
      <c r="Q432" s="27">
        <f t="shared" si="137"/>
        <v>58.4172</v>
      </c>
      <c r="R432" s="24">
        <f t="shared" si="138"/>
        <v>0</v>
      </c>
      <c r="S432" s="24">
        <f t="shared" si="139"/>
        <v>0</v>
      </c>
      <c r="T432" s="24">
        <f t="shared" si="140"/>
        <v>0</v>
      </c>
      <c r="U432" s="27">
        <f t="shared" si="141"/>
        <v>0</v>
      </c>
      <c r="V432" s="27">
        <f t="shared" si="142"/>
        <v>0</v>
      </c>
      <c r="W432" s="27">
        <f t="shared" si="143"/>
        <v>0</v>
      </c>
      <c r="X432" s="24">
        <f t="shared" si="144"/>
        <v>0</v>
      </c>
      <c r="Y432" s="24">
        <f t="shared" si="145"/>
        <v>58.4172</v>
      </c>
      <c r="Z432" s="39"/>
      <c r="AA432" s="178" t="s">
        <v>29</v>
      </c>
      <c r="AD432" s="128"/>
    </row>
    <row r="433" s="9" customFormat="1" ht="20" customHeight="1" spans="1:30">
      <c r="A433" s="23">
        <f t="shared" si="146"/>
        <v>430</v>
      </c>
      <c r="B433" s="188" t="s">
        <v>143</v>
      </c>
      <c r="C433" s="92" t="s">
        <v>1085</v>
      </c>
      <c r="D433" s="189" t="s">
        <v>1086</v>
      </c>
      <c r="E433" s="77">
        <v>3245.4</v>
      </c>
      <c r="F433" s="77">
        <v>0</v>
      </c>
      <c r="G433" s="77">
        <v>0</v>
      </c>
      <c r="H433" s="50">
        <v>0</v>
      </c>
      <c r="I433" s="59"/>
      <c r="J433" s="27"/>
      <c r="K433" s="34">
        <f t="shared" si="131"/>
        <v>58.4172</v>
      </c>
      <c r="L433" s="35">
        <f t="shared" si="132"/>
        <v>0</v>
      </c>
      <c r="M433" s="24">
        <f t="shared" si="133"/>
        <v>0</v>
      </c>
      <c r="N433" s="27">
        <f t="shared" si="134"/>
        <v>0</v>
      </c>
      <c r="O433" s="27">
        <f t="shared" si="135"/>
        <v>0</v>
      </c>
      <c r="P433" s="27">
        <f t="shared" si="136"/>
        <v>0</v>
      </c>
      <c r="Q433" s="27">
        <f t="shared" si="137"/>
        <v>58.4172</v>
      </c>
      <c r="R433" s="24">
        <f t="shared" si="138"/>
        <v>0</v>
      </c>
      <c r="S433" s="24">
        <f t="shared" si="139"/>
        <v>0</v>
      </c>
      <c r="T433" s="24">
        <f t="shared" si="140"/>
        <v>0</v>
      </c>
      <c r="U433" s="27">
        <f t="shared" si="141"/>
        <v>0</v>
      </c>
      <c r="V433" s="27">
        <f t="shared" si="142"/>
        <v>0</v>
      </c>
      <c r="W433" s="27">
        <f t="shared" si="143"/>
        <v>0</v>
      </c>
      <c r="X433" s="24">
        <f t="shared" si="144"/>
        <v>0</v>
      </c>
      <c r="Y433" s="24">
        <f t="shared" si="145"/>
        <v>58.4172</v>
      </c>
      <c r="Z433" s="39"/>
      <c r="AA433" s="178" t="s">
        <v>29</v>
      </c>
      <c r="AD433" s="128"/>
    </row>
    <row r="434" s="9" customFormat="1" ht="20" customHeight="1" spans="1:30">
      <c r="A434" s="23">
        <f t="shared" si="146"/>
        <v>431</v>
      </c>
      <c r="B434" s="188" t="s">
        <v>657</v>
      </c>
      <c r="C434" s="92" t="s">
        <v>807</v>
      </c>
      <c r="D434" s="279" t="s">
        <v>808</v>
      </c>
      <c r="E434" s="77">
        <v>3245.4</v>
      </c>
      <c r="F434" s="77">
        <v>0</v>
      </c>
      <c r="G434" s="77">
        <v>0</v>
      </c>
      <c r="H434" s="50">
        <v>0</v>
      </c>
      <c r="I434" s="59"/>
      <c r="J434" s="27"/>
      <c r="K434" s="34">
        <f t="shared" si="131"/>
        <v>58.4172</v>
      </c>
      <c r="L434" s="35">
        <f t="shared" si="132"/>
        <v>0</v>
      </c>
      <c r="M434" s="24">
        <f t="shared" si="133"/>
        <v>0</v>
      </c>
      <c r="N434" s="27">
        <f t="shared" si="134"/>
        <v>0</v>
      </c>
      <c r="O434" s="27">
        <f t="shared" si="135"/>
        <v>0</v>
      </c>
      <c r="P434" s="27">
        <f t="shared" si="136"/>
        <v>0</v>
      </c>
      <c r="Q434" s="27">
        <f t="shared" si="137"/>
        <v>58.4172</v>
      </c>
      <c r="R434" s="24">
        <f t="shared" si="138"/>
        <v>0</v>
      </c>
      <c r="S434" s="24">
        <f t="shared" si="139"/>
        <v>0</v>
      </c>
      <c r="T434" s="24">
        <f t="shared" si="140"/>
        <v>0</v>
      </c>
      <c r="U434" s="27">
        <f t="shared" si="141"/>
        <v>0</v>
      </c>
      <c r="V434" s="27">
        <f t="shared" si="142"/>
        <v>0</v>
      </c>
      <c r="W434" s="27">
        <f t="shared" si="143"/>
        <v>0</v>
      </c>
      <c r="X434" s="24">
        <f t="shared" si="144"/>
        <v>0</v>
      </c>
      <c r="Y434" s="24">
        <f t="shared" si="145"/>
        <v>58.4172</v>
      </c>
      <c r="Z434" s="39"/>
      <c r="AA434" s="178" t="s">
        <v>27</v>
      </c>
      <c r="AD434" s="128"/>
    </row>
    <row r="435" s="9" customFormat="1" ht="20" customHeight="1" spans="1:27">
      <c r="A435" s="23">
        <f t="shared" ref="A435:A443" si="147">ROW()-3</f>
        <v>432</v>
      </c>
      <c r="B435" s="188" t="s">
        <v>140</v>
      </c>
      <c r="C435" s="92" t="s">
        <v>1087</v>
      </c>
      <c r="D435" s="279" t="s">
        <v>1088</v>
      </c>
      <c r="E435" s="77">
        <v>3245.4</v>
      </c>
      <c r="F435" s="77">
        <v>0</v>
      </c>
      <c r="G435" s="77">
        <v>0</v>
      </c>
      <c r="H435" s="50">
        <v>0</v>
      </c>
      <c r="I435" s="50"/>
      <c r="J435" s="37"/>
      <c r="K435" s="34">
        <f t="shared" si="131"/>
        <v>58.4172</v>
      </c>
      <c r="L435" s="35">
        <f t="shared" si="132"/>
        <v>0</v>
      </c>
      <c r="M435" s="24">
        <f t="shared" si="133"/>
        <v>0</v>
      </c>
      <c r="N435" s="27">
        <f t="shared" si="134"/>
        <v>0</v>
      </c>
      <c r="O435" s="27">
        <f t="shared" si="135"/>
        <v>0</v>
      </c>
      <c r="P435" s="27">
        <f t="shared" si="136"/>
        <v>0</v>
      </c>
      <c r="Q435" s="27">
        <f t="shared" si="137"/>
        <v>58.4172</v>
      </c>
      <c r="R435" s="24">
        <f t="shared" si="138"/>
        <v>0</v>
      </c>
      <c r="S435" s="24">
        <f t="shared" si="139"/>
        <v>0</v>
      </c>
      <c r="T435" s="24">
        <f t="shared" si="140"/>
        <v>0</v>
      </c>
      <c r="U435" s="27">
        <f t="shared" si="141"/>
        <v>0</v>
      </c>
      <c r="V435" s="27">
        <f t="shared" si="142"/>
        <v>0</v>
      </c>
      <c r="W435" s="27">
        <f t="shared" si="143"/>
        <v>0</v>
      </c>
      <c r="X435" s="24">
        <f t="shared" si="144"/>
        <v>0</v>
      </c>
      <c r="Y435" s="24">
        <f t="shared" si="145"/>
        <v>58.4172</v>
      </c>
      <c r="Z435" s="52"/>
      <c r="AA435" s="178" t="s">
        <v>17</v>
      </c>
    </row>
    <row r="436" s="9" customFormat="1" ht="20" customHeight="1" spans="1:27">
      <c r="A436" s="23">
        <f t="shared" si="147"/>
        <v>433</v>
      </c>
      <c r="B436" s="188" t="s">
        <v>97</v>
      </c>
      <c r="C436" s="92" t="s">
        <v>1089</v>
      </c>
      <c r="D436" s="189" t="s">
        <v>1090</v>
      </c>
      <c r="E436" s="77">
        <v>3245.4</v>
      </c>
      <c r="F436" s="77">
        <v>0</v>
      </c>
      <c r="G436" s="77">
        <v>0</v>
      </c>
      <c r="H436" s="50">
        <v>0</v>
      </c>
      <c r="I436" s="50"/>
      <c r="J436" s="37"/>
      <c r="K436" s="34">
        <f t="shared" si="131"/>
        <v>58.4172</v>
      </c>
      <c r="L436" s="35">
        <f t="shared" si="132"/>
        <v>0</v>
      </c>
      <c r="M436" s="24">
        <f t="shared" si="133"/>
        <v>0</v>
      </c>
      <c r="N436" s="27">
        <f t="shared" si="134"/>
        <v>0</v>
      </c>
      <c r="O436" s="27">
        <f t="shared" si="135"/>
        <v>0</v>
      </c>
      <c r="P436" s="27">
        <f t="shared" si="136"/>
        <v>0</v>
      </c>
      <c r="Q436" s="27">
        <f t="shared" si="137"/>
        <v>58.4172</v>
      </c>
      <c r="R436" s="24">
        <f t="shared" si="138"/>
        <v>0</v>
      </c>
      <c r="S436" s="24">
        <f t="shared" si="139"/>
        <v>0</v>
      </c>
      <c r="T436" s="24">
        <f t="shared" si="140"/>
        <v>0</v>
      </c>
      <c r="U436" s="27">
        <f t="shared" si="141"/>
        <v>0</v>
      </c>
      <c r="V436" s="27">
        <f t="shared" si="142"/>
        <v>0</v>
      </c>
      <c r="W436" s="27">
        <f t="shared" si="143"/>
        <v>0</v>
      </c>
      <c r="X436" s="24">
        <f t="shared" si="144"/>
        <v>0</v>
      </c>
      <c r="Y436" s="24">
        <f t="shared" si="145"/>
        <v>58.4172</v>
      </c>
      <c r="Z436" s="52"/>
      <c r="AA436" s="178" t="s">
        <v>24</v>
      </c>
    </row>
    <row r="437" s="131" customFormat="1" ht="20" customHeight="1" spans="1:27">
      <c r="A437" s="140">
        <f t="shared" si="147"/>
        <v>434</v>
      </c>
      <c r="B437" s="154" t="s">
        <v>1062</v>
      </c>
      <c r="C437" s="142" t="s">
        <v>1091</v>
      </c>
      <c r="D437" s="144" t="s">
        <v>1092</v>
      </c>
      <c r="E437" s="143">
        <v>3245.4</v>
      </c>
      <c r="F437" s="143">
        <v>0</v>
      </c>
      <c r="G437" s="143">
        <v>0</v>
      </c>
      <c r="H437" s="146">
        <v>0</v>
      </c>
      <c r="I437" s="146">
        <v>0</v>
      </c>
      <c r="J437" s="146">
        <v>0</v>
      </c>
      <c r="K437" s="147">
        <f t="shared" si="131"/>
        <v>58.4172</v>
      </c>
      <c r="L437" s="148">
        <f t="shared" si="132"/>
        <v>0</v>
      </c>
      <c r="M437" s="141">
        <f t="shared" si="133"/>
        <v>0</v>
      </c>
      <c r="N437" s="149">
        <f t="shared" si="134"/>
        <v>0</v>
      </c>
      <c r="O437" s="149">
        <f t="shared" si="135"/>
        <v>0</v>
      </c>
      <c r="P437" s="149">
        <f t="shared" si="136"/>
        <v>0</v>
      </c>
      <c r="Q437" s="149">
        <f t="shared" si="137"/>
        <v>58.4172</v>
      </c>
      <c r="R437" s="141">
        <f t="shared" si="138"/>
        <v>0</v>
      </c>
      <c r="S437" s="141">
        <f t="shared" si="139"/>
        <v>0</v>
      </c>
      <c r="T437" s="141">
        <f t="shared" si="140"/>
        <v>0</v>
      </c>
      <c r="U437" s="149">
        <f t="shared" si="141"/>
        <v>0</v>
      </c>
      <c r="V437" s="149">
        <f t="shared" si="142"/>
        <v>0</v>
      </c>
      <c r="W437" s="149">
        <f t="shared" si="143"/>
        <v>0</v>
      </c>
      <c r="X437" s="141">
        <f t="shared" si="144"/>
        <v>0</v>
      </c>
      <c r="Y437" s="141">
        <f t="shared" si="145"/>
        <v>58.4172</v>
      </c>
      <c r="Z437" s="151"/>
      <c r="AA437" s="191" t="s">
        <v>22</v>
      </c>
    </row>
    <row r="438" s="131" customFormat="1" ht="20" customHeight="1" spans="1:27">
      <c r="A438" s="140">
        <f t="shared" si="147"/>
        <v>435</v>
      </c>
      <c r="B438" s="154" t="s">
        <v>1062</v>
      </c>
      <c r="C438" s="142" t="s">
        <v>1093</v>
      </c>
      <c r="D438" s="144" t="s">
        <v>1094</v>
      </c>
      <c r="E438" s="143">
        <v>3245.4</v>
      </c>
      <c r="F438" s="143">
        <v>0</v>
      </c>
      <c r="G438" s="143">
        <v>0</v>
      </c>
      <c r="H438" s="146">
        <v>0</v>
      </c>
      <c r="I438" s="146">
        <v>0</v>
      </c>
      <c r="J438" s="146">
        <v>0</v>
      </c>
      <c r="K438" s="147">
        <f t="shared" si="131"/>
        <v>58.4172</v>
      </c>
      <c r="L438" s="148">
        <f t="shared" si="132"/>
        <v>0</v>
      </c>
      <c r="M438" s="141">
        <f t="shared" si="133"/>
        <v>0</v>
      </c>
      <c r="N438" s="149">
        <f t="shared" si="134"/>
        <v>0</v>
      </c>
      <c r="O438" s="149">
        <f t="shared" si="135"/>
        <v>0</v>
      </c>
      <c r="P438" s="149">
        <f t="shared" si="136"/>
        <v>0</v>
      </c>
      <c r="Q438" s="149">
        <f t="shared" si="137"/>
        <v>58.4172</v>
      </c>
      <c r="R438" s="141">
        <f t="shared" si="138"/>
        <v>0</v>
      </c>
      <c r="S438" s="141">
        <f t="shared" si="139"/>
        <v>0</v>
      </c>
      <c r="T438" s="141">
        <f t="shared" si="140"/>
        <v>0</v>
      </c>
      <c r="U438" s="149">
        <f t="shared" si="141"/>
        <v>0</v>
      </c>
      <c r="V438" s="149">
        <f t="shared" si="142"/>
        <v>0</v>
      </c>
      <c r="W438" s="149">
        <f t="shared" si="143"/>
        <v>0</v>
      </c>
      <c r="X438" s="141">
        <f t="shared" si="144"/>
        <v>0</v>
      </c>
      <c r="Y438" s="141">
        <f t="shared" si="145"/>
        <v>58.4172</v>
      </c>
      <c r="Z438" s="151"/>
      <c r="AA438" s="191" t="s">
        <v>22</v>
      </c>
    </row>
    <row r="439" s="9" customFormat="1" ht="20" customHeight="1" spans="1:27">
      <c r="A439" s="23">
        <f t="shared" si="147"/>
        <v>436</v>
      </c>
      <c r="B439" s="188" t="s">
        <v>1062</v>
      </c>
      <c r="C439" s="92" t="s">
        <v>1095</v>
      </c>
      <c r="D439" s="189" t="s">
        <v>1096</v>
      </c>
      <c r="E439" s="77">
        <v>3245.4</v>
      </c>
      <c r="F439" s="77">
        <v>0</v>
      </c>
      <c r="G439" s="77">
        <v>0</v>
      </c>
      <c r="H439" s="50">
        <v>0</v>
      </c>
      <c r="I439" s="50"/>
      <c r="J439" s="37"/>
      <c r="K439" s="34">
        <f t="shared" si="131"/>
        <v>58.4172</v>
      </c>
      <c r="L439" s="35">
        <f t="shared" si="132"/>
        <v>0</v>
      </c>
      <c r="M439" s="24">
        <f t="shared" si="133"/>
        <v>0</v>
      </c>
      <c r="N439" s="27">
        <f t="shared" si="134"/>
        <v>0</v>
      </c>
      <c r="O439" s="27">
        <f t="shared" si="135"/>
        <v>0</v>
      </c>
      <c r="P439" s="27">
        <f t="shared" si="136"/>
        <v>0</v>
      </c>
      <c r="Q439" s="27">
        <f t="shared" si="137"/>
        <v>58.4172</v>
      </c>
      <c r="R439" s="24">
        <f t="shared" si="138"/>
        <v>0</v>
      </c>
      <c r="S439" s="24">
        <f t="shared" si="139"/>
        <v>0</v>
      </c>
      <c r="T439" s="24">
        <f t="shared" si="140"/>
        <v>0</v>
      </c>
      <c r="U439" s="27">
        <f t="shared" si="141"/>
        <v>0</v>
      </c>
      <c r="V439" s="27">
        <f t="shared" si="142"/>
        <v>0</v>
      </c>
      <c r="W439" s="27">
        <f t="shared" si="143"/>
        <v>0</v>
      </c>
      <c r="X439" s="24">
        <f t="shared" si="144"/>
        <v>0</v>
      </c>
      <c r="Y439" s="24">
        <f t="shared" si="145"/>
        <v>58.4172</v>
      </c>
      <c r="Z439" s="52"/>
      <c r="AA439" s="178" t="s">
        <v>22</v>
      </c>
    </row>
    <row r="440" s="9" customFormat="1" ht="20" customHeight="1" spans="1:27">
      <c r="A440" s="23">
        <f t="shared" si="147"/>
        <v>437</v>
      </c>
      <c r="B440" s="188" t="s">
        <v>416</v>
      </c>
      <c r="C440" s="92" t="s">
        <v>1097</v>
      </c>
      <c r="D440" s="189" t="s">
        <v>1098</v>
      </c>
      <c r="E440" s="77">
        <v>3245.4</v>
      </c>
      <c r="F440" s="77">
        <v>0</v>
      </c>
      <c r="G440" s="77">
        <v>0</v>
      </c>
      <c r="H440" s="50">
        <v>0</v>
      </c>
      <c r="I440" s="50"/>
      <c r="J440" s="37"/>
      <c r="K440" s="34">
        <f t="shared" si="131"/>
        <v>58.4172</v>
      </c>
      <c r="L440" s="35">
        <f t="shared" si="132"/>
        <v>0</v>
      </c>
      <c r="M440" s="24">
        <f t="shared" si="133"/>
        <v>0</v>
      </c>
      <c r="N440" s="27">
        <f t="shared" si="134"/>
        <v>0</v>
      </c>
      <c r="O440" s="27">
        <f t="shared" si="135"/>
        <v>0</v>
      </c>
      <c r="P440" s="27">
        <f t="shared" si="136"/>
        <v>0</v>
      </c>
      <c r="Q440" s="27">
        <f t="shared" si="137"/>
        <v>58.4172</v>
      </c>
      <c r="R440" s="24">
        <f t="shared" si="138"/>
        <v>0</v>
      </c>
      <c r="S440" s="24">
        <f t="shared" si="139"/>
        <v>0</v>
      </c>
      <c r="T440" s="24">
        <f t="shared" si="140"/>
        <v>0</v>
      </c>
      <c r="U440" s="27">
        <f t="shared" si="141"/>
        <v>0</v>
      </c>
      <c r="V440" s="27">
        <f t="shared" si="142"/>
        <v>0</v>
      </c>
      <c r="W440" s="27">
        <f t="shared" si="143"/>
        <v>0</v>
      </c>
      <c r="X440" s="24">
        <f t="shared" si="144"/>
        <v>0</v>
      </c>
      <c r="Y440" s="24">
        <f t="shared" si="145"/>
        <v>58.4172</v>
      </c>
      <c r="Z440" s="52"/>
      <c r="AA440" s="178" t="s">
        <v>20</v>
      </c>
    </row>
    <row r="441" s="9" customFormat="1" ht="20" customHeight="1" spans="1:27">
      <c r="A441" s="23">
        <f t="shared" si="147"/>
        <v>438</v>
      </c>
      <c r="B441" s="188" t="s">
        <v>416</v>
      </c>
      <c r="C441" s="92" t="s">
        <v>1099</v>
      </c>
      <c r="D441" s="189" t="s">
        <v>1100</v>
      </c>
      <c r="E441" s="77">
        <v>3245.4</v>
      </c>
      <c r="F441" s="77">
        <v>0</v>
      </c>
      <c r="G441" s="77">
        <v>0</v>
      </c>
      <c r="H441" s="50">
        <v>0</v>
      </c>
      <c r="I441" s="50"/>
      <c r="J441" s="37"/>
      <c r="K441" s="34">
        <f t="shared" si="131"/>
        <v>58.4172</v>
      </c>
      <c r="L441" s="35">
        <f t="shared" si="132"/>
        <v>0</v>
      </c>
      <c r="M441" s="24">
        <f t="shared" si="133"/>
        <v>0</v>
      </c>
      <c r="N441" s="27">
        <f t="shared" si="134"/>
        <v>0</v>
      </c>
      <c r="O441" s="27">
        <f t="shared" si="135"/>
        <v>0</v>
      </c>
      <c r="P441" s="27">
        <f t="shared" si="136"/>
        <v>0</v>
      </c>
      <c r="Q441" s="27">
        <f t="shared" si="137"/>
        <v>58.4172</v>
      </c>
      <c r="R441" s="24">
        <f t="shared" si="138"/>
        <v>0</v>
      </c>
      <c r="S441" s="24">
        <f t="shared" si="139"/>
        <v>0</v>
      </c>
      <c r="T441" s="24">
        <f t="shared" si="140"/>
        <v>0</v>
      </c>
      <c r="U441" s="27">
        <f t="shared" si="141"/>
        <v>0</v>
      </c>
      <c r="V441" s="27">
        <f t="shared" si="142"/>
        <v>0</v>
      </c>
      <c r="W441" s="27">
        <f t="shared" si="143"/>
        <v>0</v>
      </c>
      <c r="X441" s="24">
        <f t="shared" si="144"/>
        <v>0</v>
      </c>
      <c r="Y441" s="24">
        <f t="shared" si="145"/>
        <v>58.4172</v>
      </c>
      <c r="Z441" s="52"/>
      <c r="AA441" s="178" t="s">
        <v>20</v>
      </c>
    </row>
    <row r="442" s="9" customFormat="1" ht="20" customHeight="1" spans="1:27">
      <c r="A442" s="23">
        <f t="shared" si="147"/>
        <v>439</v>
      </c>
      <c r="B442" s="188" t="s">
        <v>190</v>
      </c>
      <c r="C442" s="92" t="s">
        <v>1101</v>
      </c>
      <c r="D442" s="189" t="s">
        <v>1102</v>
      </c>
      <c r="E442" s="77">
        <v>3245.4</v>
      </c>
      <c r="F442" s="77">
        <v>0</v>
      </c>
      <c r="G442" s="77">
        <v>0</v>
      </c>
      <c r="H442" s="50">
        <v>0</v>
      </c>
      <c r="I442" s="50"/>
      <c r="J442" s="37"/>
      <c r="K442" s="34">
        <f t="shared" si="131"/>
        <v>58.4172</v>
      </c>
      <c r="L442" s="35">
        <f t="shared" si="132"/>
        <v>0</v>
      </c>
      <c r="M442" s="24">
        <f t="shared" si="133"/>
        <v>0</v>
      </c>
      <c r="N442" s="27">
        <f t="shared" si="134"/>
        <v>0</v>
      </c>
      <c r="O442" s="27">
        <f t="shared" si="135"/>
        <v>0</v>
      </c>
      <c r="P442" s="27">
        <f t="shared" si="136"/>
        <v>0</v>
      </c>
      <c r="Q442" s="27">
        <f t="shared" si="137"/>
        <v>58.4172</v>
      </c>
      <c r="R442" s="24">
        <f t="shared" si="138"/>
        <v>0</v>
      </c>
      <c r="S442" s="24">
        <f t="shared" si="139"/>
        <v>0</v>
      </c>
      <c r="T442" s="24">
        <f t="shared" si="140"/>
        <v>0</v>
      </c>
      <c r="U442" s="27">
        <f t="shared" si="141"/>
        <v>0</v>
      </c>
      <c r="V442" s="27">
        <f t="shared" si="142"/>
        <v>0</v>
      </c>
      <c r="W442" s="27">
        <f t="shared" si="143"/>
        <v>0</v>
      </c>
      <c r="X442" s="24">
        <f t="shared" si="144"/>
        <v>0</v>
      </c>
      <c r="Y442" s="24">
        <f t="shared" si="145"/>
        <v>58.4172</v>
      </c>
      <c r="Z442" s="52"/>
      <c r="AA442" s="178" t="s">
        <v>40</v>
      </c>
    </row>
    <row r="443" s="131" customFormat="1" ht="20" customHeight="1" spans="1:27">
      <c r="A443" s="140">
        <f t="shared" si="147"/>
        <v>440</v>
      </c>
      <c r="B443" s="151" t="s">
        <v>140</v>
      </c>
      <c r="C443" s="170" t="s">
        <v>1103</v>
      </c>
      <c r="D443" s="284" t="s">
        <v>1104</v>
      </c>
      <c r="E443" s="146">
        <v>3245.4</v>
      </c>
      <c r="F443" s="146">
        <v>0</v>
      </c>
      <c r="G443" s="146">
        <v>0</v>
      </c>
      <c r="H443" s="146">
        <v>0</v>
      </c>
      <c r="I443" s="146">
        <v>0</v>
      </c>
      <c r="J443" s="174">
        <v>0</v>
      </c>
      <c r="K443" s="147">
        <f t="shared" si="131"/>
        <v>58.4172</v>
      </c>
      <c r="L443" s="148">
        <f t="shared" si="132"/>
        <v>0</v>
      </c>
      <c r="M443" s="141">
        <f t="shared" si="133"/>
        <v>0</v>
      </c>
      <c r="N443" s="149">
        <f t="shared" si="134"/>
        <v>0</v>
      </c>
      <c r="O443" s="149">
        <f t="shared" si="135"/>
        <v>0</v>
      </c>
      <c r="P443" s="149">
        <f t="shared" si="136"/>
        <v>0</v>
      </c>
      <c r="Q443" s="149">
        <f t="shared" si="137"/>
        <v>58.4172</v>
      </c>
      <c r="R443" s="141">
        <f t="shared" si="138"/>
        <v>0</v>
      </c>
      <c r="S443" s="141">
        <f t="shared" si="139"/>
        <v>0</v>
      </c>
      <c r="T443" s="141">
        <f t="shared" si="140"/>
        <v>0</v>
      </c>
      <c r="U443" s="149">
        <f t="shared" si="141"/>
        <v>0</v>
      </c>
      <c r="V443" s="149">
        <f t="shared" si="142"/>
        <v>0</v>
      </c>
      <c r="W443" s="149">
        <f t="shared" si="143"/>
        <v>0</v>
      </c>
      <c r="X443" s="141">
        <f t="shared" si="144"/>
        <v>0</v>
      </c>
      <c r="Y443" s="141">
        <f t="shared" si="145"/>
        <v>58.4172</v>
      </c>
      <c r="Z443" s="151"/>
      <c r="AA443" s="178" t="s">
        <v>17</v>
      </c>
    </row>
    <row r="444" s="12" customFormat="1" ht="22" customHeight="1" spans="1:34">
      <c r="A444" s="23" t="s">
        <v>63</v>
      </c>
      <c r="B444" s="39"/>
      <c r="C444" s="138">
        <f>A443</f>
        <v>440</v>
      </c>
      <c r="D444" s="139"/>
      <c r="E444" s="103">
        <f>SUM(E4:E443)</f>
        <v>1437841.48999999</v>
      </c>
      <c r="F444" s="103">
        <f>SUM(F4:F443)</f>
        <v>1369699.59</v>
      </c>
      <c r="G444" s="103">
        <f t="shared" ref="E444:M444" si="148">SUM(G4:G443)</f>
        <v>1369688.09</v>
      </c>
      <c r="H444" s="103">
        <f t="shared" si="148"/>
        <v>2175022.71999999</v>
      </c>
      <c r="I444" s="103">
        <f t="shared" si="148"/>
        <v>3564</v>
      </c>
      <c r="J444" s="103">
        <f t="shared" si="148"/>
        <v>836026</v>
      </c>
      <c r="K444" s="103">
        <f t="shared" si="148"/>
        <v>25881.1468199999</v>
      </c>
      <c r="L444" s="103">
        <f t="shared" si="148"/>
        <v>219151.934399999</v>
      </c>
      <c r="M444" s="103">
        <f t="shared" si="148"/>
        <v>9587.81663000007</v>
      </c>
      <c r="N444" s="103">
        <f t="shared" ref="N444:Y444" si="149">SUM(N4:N443)</f>
        <v>174000.319999999</v>
      </c>
      <c r="O444" s="103">
        <f t="shared" si="149"/>
        <v>1782</v>
      </c>
      <c r="P444" s="103">
        <f t="shared" si="149"/>
        <v>41801.3</v>
      </c>
      <c r="Q444" s="103">
        <f t="shared" si="149"/>
        <v>472204.517849999</v>
      </c>
      <c r="R444" s="103">
        <f t="shared" si="149"/>
        <v>0</v>
      </c>
      <c r="S444" s="103">
        <f t="shared" si="149"/>
        <v>109575.4</v>
      </c>
      <c r="T444" s="103">
        <f t="shared" si="149"/>
        <v>4110.58999999996</v>
      </c>
      <c r="U444" s="103">
        <f t="shared" si="149"/>
        <v>43501.1199999999</v>
      </c>
      <c r="V444" s="103">
        <f t="shared" si="149"/>
        <v>1782</v>
      </c>
      <c r="W444" s="103">
        <f t="shared" si="149"/>
        <v>41801.3</v>
      </c>
      <c r="X444" s="103">
        <f t="shared" si="149"/>
        <v>200770.410000002</v>
      </c>
      <c r="Y444" s="103">
        <f t="shared" si="149"/>
        <v>672974.927850001</v>
      </c>
      <c r="Z444" s="52"/>
      <c r="AA444" s="192"/>
      <c r="AB444" s="9"/>
      <c r="AD444" s="127"/>
      <c r="AE444" s="9"/>
      <c r="AF444" s="9"/>
      <c r="AG444" s="9"/>
      <c r="AH444" s="9"/>
    </row>
    <row r="445" spans="1:30">
      <c r="A445" s="104"/>
      <c r="B445" s="104"/>
      <c r="E445" s="104"/>
      <c r="AD445" s="127"/>
    </row>
    <row r="446" spans="1:30">
      <c r="A446" s="105" t="s">
        <v>850</v>
      </c>
      <c r="B446" s="105"/>
      <c r="C446" s="106" t="s">
        <v>851</v>
      </c>
      <c r="D446" s="106"/>
      <c r="E446" s="105" t="s">
        <v>852</v>
      </c>
      <c r="AD446" s="128"/>
    </row>
    <row r="447" ht="16" customHeight="1" spans="1:29">
      <c r="A447" s="105" t="s">
        <v>853</v>
      </c>
      <c r="B447" s="105"/>
      <c r="C447" s="107">
        <f>K444</f>
        <v>25881.1468199999</v>
      </c>
      <c r="D447" s="108"/>
      <c r="E447" s="109">
        <f>COUNTIFS(E4:E443,"&lt;&gt;",E4:E443,"&lt;&gt;0")</f>
        <v>440</v>
      </c>
      <c r="Z447" s="9"/>
      <c r="AC447" s="127"/>
    </row>
    <row r="448" ht="16" customHeight="1" spans="1:30">
      <c r="A448" s="105" t="s">
        <v>854</v>
      </c>
      <c r="B448" s="105"/>
      <c r="C448" s="107">
        <f>L444+S444</f>
        <v>328727.334399999</v>
      </c>
      <c r="D448" s="108"/>
      <c r="E448" s="109">
        <f>COUNTIFS(F4:F443,"&lt;&gt;",F4:F443,"&lt;&gt;0")</f>
        <v>419</v>
      </c>
      <c r="AD448" s="127"/>
    </row>
    <row r="449" ht="16" customHeight="1" spans="1:5">
      <c r="A449" s="105" t="s">
        <v>855</v>
      </c>
      <c r="B449" s="105"/>
      <c r="C449" s="107">
        <f>M444+T444</f>
        <v>13698.40663</v>
      </c>
      <c r="D449" s="108"/>
      <c r="E449" s="109">
        <f>COUNTIFS(G4:G443,"&lt;&gt;",G4:G443,"&lt;&gt;0")</f>
        <v>419</v>
      </c>
    </row>
    <row r="450" ht="16" customHeight="1" spans="1:26">
      <c r="A450" s="111" t="s">
        <v>856</v>
      </c>
      <c r="B450" s="111"/>
      <c r="C450" s="107">
        <f>N444+U444</f>
        <v>217501.439999999</v>
      </c>
      <c r="D450" s="108"/>
      <c r="E450" s="109">
        <f>COUNTIFS(H4:H443,"&lt;&gt;",H4:H443,"&lt;&gt;0")</f>
        <v>416</v>
      </c>
      <c r="Z450" s="9"/>
    </row>
    <row r="451" ht="16" customHeight="1" spans="1:5">
      <c r="A451" s="111" t="s">
        <v>857</v>
      </c>
      <c r="B451" s="111"/>
      <c r="C451" s="107">
        <f>O444+V444</f>
        <v>3564</v>
      </c>
      <c r="D451" s="108"/>
      <c r="E451" s="109">
        <f>COUNTIFS(I4:I443,"&lt;&gt;",I4:I443,"&lt;&gt;0")</f>
        <v>33</v>
      </c>
    </row>
    <row r="452" ht="16" customHeight="1" spans="1:5">
      <c r="A452" s="111" t="s">
        <v>858</v>
      </c>
      <c r="B452" s="111"/>
      <c r="C452" s="112">
        <f>P444+W444</f>
        <v>83602.6</v>
      </c>
      <c r="D452" s="113"/>
      <c r="E452" s="109">
        <f>COUNTIFS(J4:J443,"&lt;&gt;",J4:J443,"&lt;&gt;0")</f>
        <v>330</v>
      </c>
    </row>
    <row r="453" ht="16" customHeight="1" spans="1:5">
      <c r="A453" s="111" t="s">
        <v>859</v>
      </c>
      <c r="B453" s="111"/>
      <c r="C453" s="112">
        <f>SUM(C447:D452)</f>
        <v>672974.927849998</v>
      </c>
      <c r="D453" s="108"/>
      <c r="E453" s="114"/>
    </row>
    <row r="454" spans="1:27">
      <c r="A454" s="115" t="s">
        <v>860</v>
      </c>
      <c r="B454" s="116"/>
      <c r="C454" s="117"/>
      <c r="D454" s="118"/>
      <c r="E454" s="115"/>
      <c r="F454" s="115"/>
      <c r="G454" s="115"/>
      <c r="H454" s="115"/>
      <c r="I454" s="115"/>
      <c r="J454" s="115"/>
      <c r="K454" s="115"/>
      <c r="L454" s="123"/>
      <c r="M454" s="115"/>
      <c r="N454" s="115"/>
      <c r="O454" s="115"/>
      <c r="P454" s="115"/>
      <c r="Q454" s="115"/>
      <c r="R454" s="115"/>
      <c r="S454" s="115"/>
      <c r="T454" s="115"/>
      <c r="V454" s="9"/>
      <c r="W454" s="9"/>
      <c r="X454" s="9"/>
      <c r="Y454" s="9"/>
      <c r="Z454" s="9"/>
      <c r="AA454" s="205"/>
    </row>
    <row r="455" spans="1:27">
      <c r="A455" s="115"/>
      <c r="B455" s="116"/>
      <c r="C455" s="117"/>
      <c r="D455" s="118"/>
      <c r="E455" s="115"/>
      <c r="F455" s="115"/>
      <c r="G455" s="115"/>
      <c r="H455" s="115"/>
      <c r="I455" s="115"/>
      <c r="J455" s="115"/>
      <c r="K455" s="115"/>
      <c r="L455" s="123"/>
      <c r="M455" s="115"/>
      <c r="N455" s="115"/>
      <c r="O455" s="115"/>
      <c r="P455" s="115"/>
      <c r="Q455" s="115"/>
      <c r="R455" s="115"/>
      <c r="S455" s="115"/>
      <c r="T455" s="115"/>
      <c r="V455" s="9"/>
      <c r="W455" s="9"/>
      <c r="X455" s="9"/>
      <c r="Y455" s="9"/>
      <c r="Z455" s="9"/>
      <c r="AA455" s="205"/>
    </row>
    <row r="456" spans="1:27">
      <c r="A456" s="115"/>
      <c r="B456" s="116"/>
      <c r="C456" s="117"/>
      <c r="D456" s="118"/>
      <c r="E456" s="115"/>
      <c r="F456" s="115"/>
      <c r="G456" s="115"/>
      <c r="H456" s="115"/>
      <c r="I456" s="115"/>
      <c r="J456" s="115"/>
      <c r="K456" s="115"/>
      <c r="L456" s="123"/>
      <c r="M456" s="115"/>
      <c r="N456" s="115"/>
      <c r="O456" s="115"/>
      <c r="P456" s="115"/>
      <c r="Q456" s="115"/>
      <c r="R456" s="115"/>
      <c r="S456" s="115"/>
      <c r="T456" s="115"/>
      <c r="V456" s="9"/>
      <c r="W456" s="9"/>
      <c r="X456" s="9"/>
      <c r="Y456" s="9"/>
      <c r="Z456" s="9"/>
      <c r="AA456" s="205"/>
    </row>
    <row r="457" spans="1:27">
      <c r="A457" s="115"/>
      <c r="B457" s="116"/>
      <c r="C457" s="117"/>
      <c r="D457" s="118"/>
      <c r="E457" s="115"/>
      <c r="F457" s="115"/>
      <c r="G457" s="115"/>
      <c r="H457" s="115"/>
      <c r="I457" s="115"/>
      <c r="J457" s="115"/>
      <c r="K457" s="115"/>
      <c r="L457" s="123"/>
      <c r="M457" s="115"/>
      <c r="N457" s="115"/>
      <c r="O457" s="115"/>
      <c r="P457" s="115"/>
      <c r="Q457" s="115"/>
      <c r="R457" s="115"/>
      <c r="S457" s="115"/>
      <c r="T457" s="115"/>
      <c r="V457" s="9"/>
      <c r="W457" s="9"/>
      <c r="X457" s="9"/>
      <c r="Y457" s="9"/>
      <c r="Z457" s="9"/>
      <c r="AA457" s="205"/>
    </row>
    <row r="458" spans="1:27">
      <c r="A458" s="115"/>
      <c r="B458" s="116"/>
      <c r="C458" s="117"/>
      <c r="D458" s="118"/>
      <c r="E458" s="115"/>
      <c r="F458" s="115"/>
      <c r="G458" s="115"/>
      <c r="H458" s="115"/>
      <c r="I458" s="115"/>
      <c r="J458" s="115"/>
      <c r="K458" s="115"/>
      <c r="L458" s="123"/>
      <c r="M458" s="115"/>
      <c r="N458" s="115"/>
      <c r="O458" s="115"/>
      <c r="P458" s="115"/>
      <c r="Q458" s="115"/>
      <c r="R458" s="115"/>
      <c r="S458" s="115"/>
      <c r="T458" s="115"/>
      <c r="V458" s="9"/>
      <c r="W458" s="9"/>
      <c r="X458" s="9"/>
      <c r="Y458" s="9"/>
      <c r="Z458" s="9"/>
      <c r="AA458" s="205"/>
    </row>
    <row r="459" spans="1:27">
      <c r="A459" s="115"/>
      <c r="B459" s="116"/>
      <c r="C459" s="117"/>
      <c r="D459" s="118"/>
      <c r="E459" s="115"/>
      <c r="F459" s="115"/>
      <c r="G459" s="115"/>
      <c r="H459" s="115"/>
      <c r="I459" s="115"/>
      <c r="J459" s="115"/>
      <c r="K459" s="115"/>
      <c r="L459" s="123"/>
      <c r="M459" s="115"/>
      <c r="N459" s="115"/>
      <c r="O459" s="115"/>
      <c r="P459" s="115"/>
      <c r="Q459" s="115"/>
      <c r="R459" s="115"/>
      <c r="S459" s="115"/>
      <c r="T459" s="115"/>
      <c r="V459" s="9"/>
      <c r="W459" s="9"/>
      <c r="X459" s="9"/>
      <c r="Y459" s="9"/>
      <c r="Z459" s="9"/>
      <c r="AA459" s="205"/>
    </row>
    <row r="460" spans="1:27">
      <c r="A460" s="115"/>
      <c r="B460" s="116"/>
      <c r="C460" s="117"/>
      <c r="D460" s="118"/>
      <c r="E460" s="115"/>
      <c r="F460" s="115"/>
      <c r="G460" s="115"/>
      <c r="H460" s="115"/>
      <c r="I460" s="115"/>
      <c r="J460" s="115"/>
      <c r="K460" s="115"/>
      <c r="L460" s="123"/>
      <c r="M460" s="115"/>
      <c r="N460" s="115"/>
      <c r="O460" s="115"/>
      <c r="P460" s="115"/>
      <c r="Q460" s="115"/>
      <c r="R460" s="115"/>
      <c r="S460" s="115"/>
      <c r="T460" s="115"/>
      <c r="V460" s="9"/>
      <c r="W460" s="9"/>
      <c r="X460" s="9"/>
      <c r="Y460" s="9"/>
      <c r="Z460" s="9"/>
      <c r="AA460" s="205"/>
    </row>
    <row r="461" spans="1:27">
      <c r="A461" s="115"/>
      <c r="B461" s="116"/>
      <c r="C461" s="117"/>
      <c r="D461" s="118"/>
      <c r="E461" s="115"/>
      <c r="F461" s="115"/>
      <c r="G461" s="115"/>
      <c r="H461" s="115"/>
      <c r="I461" s="115"/>
      <c r="J461" s="115"/>
      <c r="K461" s="115"/>
      <c r="L461" s="123"/>
      <c r="M461" s="115"/>
      <c r="N461" s="115"/>
      <c r="O461" s="115"/>
      <c r="P461" s="115"/>
      <c r="Q461" s="115"/>
      <c r="R461" s="115"/>
      <c r="S461" s="115"/>
      <c r="T461" s="115"/>
      <c r="V461" s="9"/>
      <c r="W461" s="9"/>
      <c r="X461" s="9"/>
      <c r="Y461" s="9"/>
      <c r="Z461" s="9"/>
      <c r="AA461" s="205"/>
    </row>
    <row r="462" spans="1:27">
      <c r="A462" s="119" t="s">
        <v>861</v>
      </c>
      <c r="B462" s="119"/>
      <c r="C462" s="120"/>
      <c r="D462" s="118"/>
      <c r="E462" s="115"/>
      <c r="F462" s="115"/>
      <c r="G462" s="115"/>
      <c r="H462" s="115"/>
      <c r="I462" s="115"/>
      <c r="J462" s="115"/>
      <c r="K462" s="115"/>
      <c r="L462" s="123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AA462" s="115"/>
    </row>
    <row r="463" spans="1:3">
      <c r="A463" s="119"/>
      <c r="B463" s="119"/>
      <c r="C463" s="120"/>
    </row>
    <row r="464" s="175" customFormat="1" ht="20" customHeight="1" spans="1:30">
      <c r="A464" s="193">
        <f t="shared" ref="A464:A482" si="150">ROW()-3</f>
        <v>461</v>
      </c>
      <c r="B464" s="194" t="s">
        <v>140</v>
      </c>
      <c r="C464" s="195" t="s">
        <v>895</v>
      </c>
      <c r="D464" s="196" t="s">
        <v>896</v>
      </c>
      <c r="E464" s="197">
        <v>3245.5</v>
      </c>
      <c r="F464" s="197">
        <v>0</v>
      </c>
      <c r="G464" s="197">
        <v>0</v>
      </c>
      <c r="H464" s="197">
        <v>0</v>
      </c>
      <c r="I464" s="197">
        <v>0</v>
      </c>
      <c r="J464" s="200">
        <v>0</v>
      </c>
      <c r="K464" s="203">
        <f t="shared" ref="K464:K482" si="151">E464*0.018</f>
        <v>58.419</v>
      </c>
      <c r="L464" s="204">
        <f t="shared" ref="L464:L482" si="152">F464*0.16</f>
        <v>0</v>
      </c>
      <c r="M464" s="200">
        <f t="shared" ref="M464:M482" si="153">G464*0.007</f>
        <v>0</v>
      </c>
      <c r="N464" s="200">
        <f t="shared" ref="N464:N482" si="154">ROUND(H464*0.08,2)</f>
        <v>0</v>
      </c>
      <c r="O464" s="200">
        <f t="shared" ref="O464:O482" si="155">I464*50%</f>
        <v>0</v>
      </c>
      <c r="P464" s="200">
        <f t="shared" ref="P464:P482" si="156">J464*5%</f>
        <v>0</v>
      </c>
      <c r="Q464" s="200">
        <f t="shared" ref="Q464:Q482" si="157">SUM(K464:P464)</f>
        <v>58.419</v>
      </c>
      <c r="R464" s="200">
        <f t="shared" ref="R464:R482" si="158">E464*0</f>
        <v>0</v>
      </c>
      <c r="S464" s="200">
        <f t="shared" ref="S464:S482" si="159">ROUND(F464*0.08,2)</f>
        <v>0</v>
      </c>
      <c r="T464" s="200">
        <f t="shared" ref="T464:T482" si="160">ROUND(G464*0.003,2)</f>
        <v>0</v>
      </c>
      <c r="U464" s="200">
        <f t="shared" ref="U464:U482" si="161">ROUND(H464*0.02,2)</f>
        <v>0</v>
      </c>
      <c r="V464" s="200">
        <f t="shared" ref="V464:V482" si="162">I464*50%</f>
        <v>0</v>
      </c>
      <c r="W464" s="200">
        <f t="shared" ref="W464:W482" si="163">J464*5%</f>
        <v>0</v>
      </c>
      <c r="X464" s="200">
        <f t="shared" ref="X464:X482" si="164">SUM(R464:W464)</f>
        <v>0</v>
      </c>
      <c r="Y464" s="200">
        <f t="shared" ref="Y464:Y482" si="165">Q464+X464</f>
        <v>58.419</v>
      </c>
      <c r="Z464" s="200"/>
      <c r="AA464" s="206"/>
      <c r="AD464" s="207"/>
    </row>
    <row r="465" s="175" customFormat="1" ht="20" customHeight="1" spans="1:30">
      <c r="A465" s="193">
        <f t="shared" si="150"/>
        <v>462</v>
      </c>
      <c r="B465" s="194" t="s">
        <v>140</v>
      </c>
      <c r="C465" s="198" t="s">
        <v>829</v>
      </c>
      <c r="D465" s="196" t="s">
        <v>830</v>
      </c>
      <c r="E465" s="197">
        <v>3245.5</v>
      </c>
      <c r="F465" s="197">
        <v>0</v>
      </c>
      <c r="G465" s="197">
        <v>0</v>
      </c>
      <c r="H465" s="197">
        <v>0</v>
      </c>
      <c r="I465" s="197">
        <v>0</v>
      </c>
      <c r="J465" s="200">
        <v>0</v>
      </c>
      <c r="K465" s="203">
        <f t="shared" si="151"/>
        <v>58.419</v>
      </c>
      <c r="L465" s="204">
        <f t="shared" si="152"/>
        <v>0</v>
      </c>
      <c r="M465" s="200">
        <f t="shared" si="153"/>
        <v>0</v>
      </c>
      <c r="N465" s="200">
        <f t="shared" si="154"/>
        <v>0</v>
      </c>
      <c r="O465" s="200">
        <f t="shared" si="155"/>
        <v>0</v>
      </c>
      <c r="P465" s="200">
        <f t="shared" si="156"/>
        <v>0</v>
      </c>
      <c r="Q465" s="200">
        <f t="shared" si="157"/>
        <v>58.419</v>
      </c>
      <c r="R465" s="200">
        <f t="shared" si="158"/>
        <v>0</v>
      </c>
      <c r="S465" s="200">
        <f t="shared" si="159"/>
        <v>0</v>
      </c>
      <c r="T465" s="200">
        <f t="shared" si="160"/>
        <v>0</v>
      </c>
      <c r="U465" s="200">
        <f t="shared" si="161"/>
        <v>0</v>
      </c>
      <c r="V465" s="200">
        <f t="shared" si="162"/>
        <v>0</v>
      </c>
      <c r="W465" s="200">
        <f t="shared" si="163"/>
        <v>0</v>
      </c>
      <c r="X465" s="200">
        <f t="shared" si="164"/>
        <v>0</v>
      </c>
      <c r="Y465" s="200">
        <f t="shared" si="165"/>
        <v>58.419</v>
      </c>
      <c r="Z465" s="200"/>
      <c r="AA465" s="206"/>
      <c r="AD465" s="207"/>
    </row>
    <row r="466" s="175" customFormat="1" ht="20" customHeight="1" spans="1:30">
      <c r="A466" s="193">
        <f t="shared" si="150"/>
        <v>463</v>
      </c>
      <c r="B466" s="194" t="s">
        <v>657</v>
      </c>
      <c r="C466" s="199" t="s">
        <v>709</v>
      </c>
      <c r="D466" s="200" t="s">
        <v>710</v>
      </c>
      <c r="E466" s="197">
        <v>3245.5</v>
      </c>
      <c r="F466" s="197">
        <v>0</v>
      </c>
      <c r="G466" s="197">
        <v>0</v>
      </c>
      <c r="H466" s="197">
        <v>0</v>
      </c>
      <c r="I466" s="197">
        <v>0</v>
      </c>
      <c r="J466" s="200">
        <v>1790</v>
      </c>
      <c r="K466" s="203">
        <f t="shared" si="151"/>
        <v>58.419</v>
      </c>
      <c r="L466" s="204">
        <f t="shared" si="152"/>
        <v>0</v>
      </c>
      <c r="M466" s="200">
        <f t="shared" si="153"/>
        <v>0</v>
      </c>
      <c r="N466" s="200">
        <f t="shared" si="154"/>
        <v>0</v>
      </c>
      <c r="O466" s="200">
        <f t="shared" si="155"/>
        <v>0</v>
      </c>
      <c r="P466" s="200">
        <f t="shared" si="156"/>
        <v>89.5</v>
      </c>
      <c r="Q466" s="200">
        <f t="shared" si="157"/>
        <v>147.919</v>
      </c>
      <c r="R466" s="200">
        <f t="shared" si="158"/>
        <v>0</v>
      </c>
      <c r="S466" s="200">
        <f t="shared" si="159"/>
        <v>0</v>
      </c>
      <c r="T466" s="200">
        <f t="shared" si="160"/>
        <v>0</v>
      </c>
      <c r="U466" s="200">
        <f t="shared" si="161"/>
        <v>0</v>
      </c>
      <c r="V466" s="200">
        <f t="shared" si="162"/>
        <v>0</v>
      </c>
      <c r="W466" s="200">
        <f t="shared" si="163"/>
        <v>89.5</v>
      </c>
      <c r="X466" s="200">
        <f t="shared" si="164"/>
        <v>89.5</v>
      </c>
      <c r="Y466" s="200">
        <f t="shared" si="165"/>
        <v>237.419</v>
      </c>
      <c r="Z466" s="200"/>
      <c r="AA466" s="206"/>
      <c r="AD466" s="207"/>
    </row>
    <row r="467" s="9" customFormat="1" ht="20" customHeight="1" spans="1:30">
      <c r="A467" s="23">
        <f t="shared" si="150"/>
        <v>464</v>
      </c>
      <c r="B467" s="39" t="s">
        <v>97</v>
      </c>
      <c r="C467" s="30" t="s">
        <v>968</v>
      </c>
      <c r="D467" s="28" t="s">
        <v>969</v>
      </c>
      <c r="E467" s="197">
        <v>3245.5</v>
      </c>
      <c r="F467" s="197">
        <v>3245.5</v>
      </c>
      <c r="G467" s="197">
        <v>3245.5</v>
      </c>
      <c r="H467" s="59">
        <v>0</v>
      </c>
      <c r="I467" s="59">
        <v>0</v>
      </c>
      <c r="J467" s="27">
        <v>0</v>
      </c>
      <c r="K467" s="34">
        <f t="shared" si="151"/>
        <v>58.419</v>
      </c>
      <c r="L467" s="35">
        <f t="shared" si="152"/>
        <v>519.28</v>
      </c>
      <c r="M467" s="24">
        <f t="shared" si="153"/>
        <v>22.7185</v>
      </c>
      <c r="N467" s="27">
        <f t="shared" si="154"/>
        <v>0</v>
      </c>
      <c r="O467" s="27">
        <f t="shared" si="155"/>
        <v>0</v>
      </c>
      <c r="P467" s="27">
        <f t="shared" si="156"/>
        <v>0</v>
      </c>
      <c r="Q467" s="27">
        <f t="shared" si="157"/>
        <v>600.4175</v>
      </c>
      <c r="R467" s="24">
        <f t="shared" si="158"/>
        <v>0</v>
      </c>
      <c r="S467" s="24">
        <f t="shared" si="159"/>
        <v>259.64</v>
      </c>
      <c r="T467" s="24">
        <f t="shared" si="160"/>
        <v>9.74</v>
      </c>
      <c r="U467" s="27">
        <f t="shared" si="161"/>
        <v>0</v>
      </c>
      <c r="V467" s="27">
        <f t="shared" si="162"/>
        <v>0</v>
      </c>
      <c r="W467" s="27">
        <f t="shared" si="163"/>
        <v>0</v>
      </c>
      <c r="X467" s="24">
        <f t="shared" si="164"/>
        <v>269.38</v>
      </c>
      <c r="Y467" s="24">
        <f t="shared" si="165"/>
        <v>869.7975</v>
      </c>
      <c r="Z467" s="24"/>
      <c r="AA467" s="178"/>
      <c r="AD467" s="127"/>
    </row>
    <row r="468" s="9" customFormat="1" ht="20" customHeight="1" spans="1:30">
      <c r="A468" s="23">
        <f t="shared" si="150"/>
        <v>465</v>
      </c>
      <c r="B468" s="39" t="s">
        <v>258</v>
      </c>
      <c r="C468" s="29" t="s">
        <v>597</v>
      </c>
      <c r="D468" s="28" t="s">
        <v>598</v>
      </c>
      <c r="E468" s="24">
        <v>3245.4</v>
      </c>
      <c r="F468" s="24">
        <v>3245.4</v>
      </c>
      <c r="G468" s="24">
        <v>3245.4</v>
      </c>
      <c r="H468" s="27">
        <v>5228.42</v>
      </c>
      <c r="I468" s="27"/>
      <c r="J468" s="27">
        <v>4180</v>
      </c>
      <c r="K468" s="34">
        <f t="shared" si="151"/>
        <v>58.4172</v>
      </c>
      <c r="L468" s="35">
        <f t="shared" si="152"/>
        <v>519.264</v>
      </c>
      <c r="M468" s="24">
        <f t="shared" si="153"/>
        <v>22.7178</v>
      </c>
      <c r="N468" s="27">
        <f t="shared" si="154"/>
        <v>418.27</v>
      </c>
      <c r="O468" s="27">
        <f t="shared" si="155"/>
        <v>0</v>
      </c>
      <c r="P468" s="27">
        <f t="shared" si="156"/>
        <v>209</v>
      </c>
      <c r="Q468" s="27">
        <f t="shared" si="157"/>
        <v>1227.669</v>
      </c>
      <c r="R468" s="24">
        <f t="shared" si="158"/>
        <v>0</v>
      </c>
      <c r="S468" s="24">
        <f t="shared" si="159"/>
        <v>259.63</v>
      </c>
      <c r="T468" s="24">
        <f t="shared" si="160"/>
        <v>9.74</v>
      </c>
      <c r="U468" s="27">
        <f t="shared" si="161"/>
        <v>104.57</v>
      </c>
      <c r="V468" s="27">
        <f t="shared" si="162"/>
        <v>0</v>
      </c>
      <c r="W468" s="27">
        <f t="shared" si="163"/>
        <v>209</v>
      </c>
      <c r="X468" s="24">
        <f t="shared" si="164"/>
        <v>582.94</v>
      </c>
      <c r="Y468" s="24">
        <f t="shared" si="165"/>
        <v>1810.609</v>
      </c>
      <c r="Z468" s="24"/>
      <c r="AA468" s="178"/>
      <c r="AD468" s="127"/>
    </row>
    <row r="469" s="9" customFormat="1" ht="20" customHeight="1" spans="1:30">
      <c r="A469" s="23">
        <f t="shared" si="150"/>
        <v>466</v>
      </c>
      <c r="B469" s="39" t="s">
        <v>258</v>
      </c>
      <c r="C469" s="25" t="s">
        <v>281</v>
      </c>
      <c r="D469" s="24" t="s">
        <v>282</v>
      </c>
      <c r="E469" s="24">
        <v>3820</v>
      </c>
      <c r="F469" s="24">
        <f>VLOOKUP(C469,'[1]9月'!$B:$Q,16,0)</f>
        <v>3820</v>
      </c>
      <c r="G469" s="24">
        <v>3820</v>
      </c>
      <c r="H469" s="27">
        <v>5228.42</v>
      </c>
      <c r="I469" s="27"/>
      <c r="J469" s="27">
        <v>4180</v>
      </c>
      <c r="K469" s="34">
        <f t="shared" si="151"/>
        <v>68.76</v>
      </c>
      <c r="L469" s="35">
        <f t="shared" si="152"/>
        <v>611.2</v>
      </c>
      <c r="M469" s="24">
        <f t="shared" si="153"/>
        <v>26.74</v>
      </c>
      <c r="N469" s="27">
        <f t="shared" si="154"/>
        <v>418.27</v>
      </c>
      <c r="O469" s="27">
        <f t="shared" si="155"/>
        <v>0</v>
      </c>
      <c r="P469" s="27">
        <f t="shared" si="156"/>
        <v>209</v>
      </c>
      <c r="Q469" s="27">
        <f t="shared" si="157"/>
        <v>1333.97</v>
      </c>
      <c r="R469" s="24">
        <f t="shared" si="158"/>
        <v>0</v>
      </c>
      <c r="S469" s="24">
        <f t="shared" si="159"/>
        <v>305.6</v>
      </c>
      <c r="T469" s="24">
        <f t="shared" si="160"/>
        <v>11.46</v>
      </c>
      <c r="U469" s="27">
        <f t="shared" si="161"/>
        <v>104.57</v>
      </c>
      <c r="V469" s="27">
        <f t="shared" si="162"/>
        <v>0</v>
      </c>
      <c r="W469" s="27">
        <f t="shared" si="163"/>
        <v>209</v>
      </c>
      <c r="X469" s="24">
        <f t="shared" si="164"/>
        <v>630.63</v>
      </c>
      <c r="Y469" s="24">
        <f t="shared" si="165"/>
        <v>1964.6</v>
      </c>
      <c r="Z469" s="24"/>
      <c r="AA469" s="178"/>
      <c r="AD469" s="127"/>
    </row>
    <row r="470" s="9" customFormat="1" ht="20" customHeight="1" spans="1:30">
      <c r="A470" s="23">
        <f t="shared" si="150"/>
        <v>467</v>
      </c>
      <c r="B470" s="39" t="s">
        <v>76</v>
      </c>
      <c r="C470" s="25" t="s">
        <v>289</v>
      </c>
      <c r="D470" s="24" t="s">
        <v>290</v>
      </c>
      <c r="E470" s="24">
        <v>3820</v>
      </c>
      <c r="F470" s="24">
        <f>VLOOKUP(C470,'[1]9月'!$B:$Q,16,0)</f>
        <v>3820</v>
      </c>
      <c r="G470" s="24">
        <v>3820</v>
      </c>
      <c r="H470" s="27">
        <v>5228.42</v>
      </c>
      <c r="I470" s="27"/>
      <c r="J470" s="27">
        <v>4180</v>
      </c>
      <c r="K470" s="34">
        <f t="shared" si="151"/>
        <v>68.76</v>
      </c>
      <c r="L470" s="35">
        <f t="shared" si="152"/>
        <v>611.2</v>
      </c>
      <c r="M470" s="24">
        <f t="shared" si="153"/>
        <v>26.74</v>
      </c>
      <c r="N470" s="27">
        <f t="shared" si="154"/>
        <v>418.27</v>
      </c>
      <c r="O470" s="27">
        <f t="shared" si="155"/>
        <v>0</v>
      </c>
      <c r="P470" s="27">
        <f t="shared" si="156"/>
        <v>209</v>
      </c>
      <c r="Q470" s="27">
        <f t="shared" si="157"/>
        <v>1333.97</v>
      </c>
      <c r="R470" s="24">
        <f t="shared" si="158"/>
        <v>0</v>
      </c>
      <c r="S470" s="24">
        <f t="shared" si="159"/>
        <v>305.6</v>
      </c>
      <c r="T470" s="24">
        <f t="shared" si="160"/>
        <v>11.46</v>
      </c>
      <c r="U470" s="27">
        <f t="shared" si="161"/>
        <v>104.57</v>
      </c>
      <c r="V470" s="27">
        <f t="shared" si="162"/>
        <v>0</v>
      </c>
      <c r="W470" s="27">
        <f t="shared" si="163"/>
        <v>209</v>
      </c>
      <c r="X470" s="24">
        <f t="shared" si="164"/>
        <v>630.63</v>
      </c>
      <c r="Y470" s="24">
        <f t="shared" si="165"/>
        <v>1964.6</v>
      </c>
      <c r="Z470" s="24"/>
      <c r="AA470" s="178"/>
      <c r="AD470" s="127"/>
    </row>
    <row r="471" s="11" customFormat="1" ht="20" customHeight="1" spans="1:30">
      <c r="A471" s="157">
        <f t="shared" si="150"/>
        <v>468</v>
      </c>
      <c r="B471" s="39" t="s">
        <v>140</v>
      </c>
      <c r="C471" s="54" t="s">
        <v>603</v>
      </c>
      <c r="D471" s="183" t="s">
        <v>604</v>
      </c>
      <c r="E471" s="27">
        <v>3820</v>
      </c>
      <c r="F471" s="27">
        <v>3820</v>
      </c>
      <c r="G471" s="27">
        <v>3820</v>
      </c>
      <c r="H471" s="27">
        <v>5228.42</v>
      </c>
      <c r="I471" s="27"/>
      <c r="J471" s="27">
        <v>4180</v>
      </c>
      <c r="K471" s="64">
        <f t="shared" si="151"/>
        <v>68.76</v>
      </c>
      <c r="L471" s="65">
        <f t="shared" si="152"/>
        <v>611.2</v>
      </c>
      <c r="M471" s="27">
        <f t="shared" si="153"/>
        <v>26.74</v>
      </c>
      <c r="N471" s="27">
        <f t="shared" si="154"/>
        <v>418.27</v>
      </c>
      <c r="O471" s="27">
        <f t="shared" si="155"/>
        <v>0</v>
      </c>
      <c r="P471" s="27">
        <f t="shared" si="156"/>
        <v>209</v>
      </c>
      <c r="Q471" s="27">
        <f t="shared" si="157"/>
        <v>1333.97</v>
      </c>
      <c r="R471" s="24">
        <f t="shared" si="158"/>
        <v>0</v>
      </c>
      <c r="S471" s="27">
        <f t="shared" si="159"/>
        <v>305.6</v>
      </c>
      <c r="T471" s="27">
        <f t="shared" si="160"/>
        <v>11.46</v>
      </c>
      <c r="U471" s="27">
        <f t="shared" si="161"/>
        <v>104.57</v>
      </c>
      <c r="V471" s="27">
        <f t="shared" si="162"/>
        <v>0</v>
      </c>
      <c r="W471" s="27">
        <f t="shared" si="163"/>
        <v>209</v>
      </c>
      <c r="X471" s="24">
        <f t="shared" si="164"/>
        <v>630.63</v>
      </c>
      <c r="Y471" s="27">
        <f t="shared" si="165"/>
        <v>1964.6</v>
      </c>
      <c r="Z471" s="27"/>
      <c r="AA471" s="186"/>
      <c r="AD471" s="127"/>
    </row>
    <row r="472" s="11" customFormat="1" ht="20" customHeight="1" spans="1:30">
      <c r="A472" s="157">
        <f t="shared" si="150"/>
        <v>469</v>
      </c>
      <c r="B472" s="39" t="s">
        <v>211</v>
      </c>
      <c r="C472" s="54" t="s">
        <v>615</v>
      </c>
      <c r="D472" s="183" t="s">
        <v>616</v>
      </c>
      <c r="E472" s="27">
        <v>3245.4</v>
      </c>
      <c r="F472" s="27">
        <v>3245.5</v>
      </c>
      <c r="G472" s="27">
        <v>3245.4</v>
      </c>
      <c r="H472" s="27">
        <v>5228.42</v>
      </c>
      <c r="I472" s="27"/>
      <c r="J472" s="27">
        <v>1790</v>
      </c>
      <c r="K472" s="64">
        <f t="shared" si="151"/>
        <v>58.4172</v>
      </c>
      <c r="L472" s="65">
        <f t="shared" si="152"/>
        <v>519.28</v>
      </c>
      <c r="M472" s="27">
        <f t="shared" si="153"/>
        <v>22.7178</v>
      </c>
      <c r="N472" s="27">
        <f t="shared" si="154"/>
        <v>418.27</v>
      </c>
      <c r="O472" s="27">
        <f t="shared" si="155"/>
        <v>0</v>
      </c>
      <c r="P472" s="27">
        <f t="shared" si="156"/>
        <v>89.5</v>
      </c>
      <c r="Q472" s="27">
        <f t="shared" si="157"/>
        <v>1108.185</v>
      </c>
      <c r="R472" s="24">
        <f t="shared" si="158"/>
        <v>0</v>
      </c>
      <c r="S472" s="27">
        <f t="shared" si="159"/>
        <v>259.64</v>
      </c>
      <c r="T472" s="27">
        <f t="shared" si="160"/>
        <v>9.74</v>
      </c>
      <c r="U472" s="27">
        <f t="shared" si="161"/>
        <v>104.57</v>
      </c>
      <c r="V472" s="27">
        <f t="shared" si="162"/>
        <v>0</v>
      </c>
      <c r="W472" s="27">
        <f t="shared" si="163"/>
        <v>89.5</v>
      </c>
      <c r="X472" s="24">
        <f t="shared" si="164"/>
        <v>463.45</v>
      </c>
      <c r="Y472" s="27">
        <f t="shared" si="165"/>
        <v>1571.635</v>
      </c>
      <c r="Z472" s="27"/>
      <c r="AA472" s="186"/>
      <c r="AD472" s="127"/>
    </row>
    <row r="473" ht="20" customHeight="1" spans="1:30">
      <c r="A473" s="23">
        <f t="shared" si="150"/>
        <v>470</v>
      </c>
      <c r="B473" s="39" t="s">
        <v>657</v>
      </c>
      <c r="C473" s="31" t="s">
        <v>701</v>
      </c>
      <c r="D473" s="24" t="s">
        <v>702</v>
      </c>
      <c r="E473" s="24">
        <v>3245.4</v>
      </c>
      <c r="F473" s="24">
        <f>VLOOKUP(C473,'[1]9月'!$B:$Q,16,0)</f>
        <v>3245.4</v>
      </c>
      <c r="G473" s="24">
        <v>3245.4</v>
      </c>
      <c r="H473" s="27">
        <v>5228.42</v>
      </c>
      <c r="I473" s="27"/>
      <c r="J473" s="27">
        <v>3180</v>
      </c>
      <c r="K473" s="34">
        <f t="shared" si="151"/>
        <v>58.4172</v>
      </c>
      <c r="L473" s="35">
        <f t="shared" si="152"/>
        <v>519.264</v>
      </c>
      <c r="M473" s="24">
        <f t="shared" si="153"/>
        <v>22.7178</v>
      </c>
      <c r="N473" s="27">
        <f t="shared" si="154"/>
        <v>418.27</v>
      </c>
      <c r="O473" s="27">
        <f t="shared" si="155"/>
        <v>0</v>
      </c>
      <c r="P473" s="27">
        <f t="shared" si="156"/>
        <v>159</v>
      </c>
      <c r="Q473" s="27">
        <f t="shared" si="157"/>
        <v>1177.669</v>
      </c>
      <c r="R473" s="24">
        <f t="shared" si="158"/>
        <v>0</v>
      </c>
      <c r="S473" s="24">
        <f t="shared" si="159"/>
        <v>259.63</v>
      </c>
      <c r="T473" s="24">
        <f t="shared" si="160"/>
        <v>9.74</v>
      </c>
      <c r="U473" s="27">
        <f t="shared" si="161"/>
        <v>104.57</v>
      </c>
      <c r="V473" s="27">
        <f t="shared" si="162"/>
        <v>0</v>
      </c>
      <c r="W473" s="27">
        <f t="shared" si="163"/>
        <v>159</v>
      </c>
      <c r="X473" s="24">
        <f t="shared" si="164"/>
        <v>532.94</v>
      </c>
      <c r="Y473" s="24">
        <f t="shared" si="165"/>
        <v>1710.609</v>
      </c>
      <c r="Z473" s="24"/>
      <c r="AA473" s="178"/>
      <c r="AD473" s="127"/>
    </row>
    <row r="474" s="9" customFormat="1" ht="20" customHeight="1" spans="1:30">
      <c r="A474" s="23">
        <f t="shared" si="150"/>
        <v>471</v>
      </c>
      <c r="B474" s="39" t="s">
        <v>140</v>
      </c>
      <c r="C474" s="25" t="s">
        <v>220</v>
      </c>
      <c r="D474" s="24" t="s">
        <v>221</v>
      </c>
      <c r="E474" s="24">
        <v>3245.4</v>
      </c>
      <c r="F474" s="24">
        <f>VLOOKUP(C474,'[1]9月'!$B:$Q,16,0)</f>
        <v>3245.4</v>
      </c>
      <c r="G474" s="24">
        <v>3245.4</v>
      </c>
      <c r="H474" s="27">
        <v>5228.42</v>
      </c>
      <c r="I474" s="27"/>
      <c r="J474" s="27">
        <v>3180</v>
      </c>
      <c r="K474" s="34">
        <f t="shared" si="151"/>
        <v>58.4172</v>
      </c>
      <c r="L474" s="35">
        <f t="shared" si="152"/>
        <v>519.264</v>
      </c>
      <c r="M474" s="24">
        <f t="shared" si="153"/>
        <v>22.7178</v>
      </c>
      <c r="N474" s="27">
        <f t="shared" si="154"/>
        <v>418.27</v>
      </c>
      <c r="O474" s="27">
        <f t="shared" si="155"/>
        <v>0</v>
      </c>
      <c r="P474" s="27">
        <f t="shared" si="156"/>
        <v>159</v>
      </c>
      <c r="Q474" s="27">
        <f t="shared" si="157"/>
        <v>1177.669</v>
      </c>
      <c r="R474" s="24">
        <f t="shared" si="158"/>
        <v>0</v>
      </c>
      <c r="S474" s="24">
        <f t="shared" si="159"/>
        <v>259.63</v>
      </c>
      <c r="T474" s="24">
        <f t="shared" si="160"/>
        <v>9.74</v>
      </c>
      <c r="U474" s="27">
        <f t="shared" si="161"/>
        <v>104.57</v>
      </c>
      <c r="V474" s="27">
        <f t="shared" si="162"/>
        <v>0</v>
      </c>
      <c r="W474" s="27">
        <f t="shared" si="163"/>
        <v>159</v>
      </c>
      <c r="X474" s="24">
        <f t="shared" si="164"/>
        <v>532.94</v>
      </c>
      <c r="Y474" s="24">
        <f t="shared" si="165"/>
        <v>1710.609</v>
      </c>
      <c r="Z474" s="24"/>
      <c r="AA474" s="178"/>
      <c r="AD474" s="127"/>
    </row>
    <row r="475" s="9" customFormat="1" ht="20" customHeight="1" spans="1:30">
      <c r="A475" s="23">
        <f t="shared" si="150"/>
        <v>472</v>
      </c>
      <c r="B475" s="39" t="s">
        <v>140</v>
      </c>
      <c r="C475" s="25" t="s">
        <v>267</v>
      </c>
      <c r="D475" s="24" t="s">
        <v>268</v>
      </c>
      <c r="E475" s="24">
        <v>3245.4</v>
      </c>
      <c r="F475" s="24">
        <f>VLOOKUP(C475,'[1]9月'!$B:$Q,16,0)</f>
        <v>3245.4</v>
      </c>
      <c r="G475" s="24">
        <v>3245.4</v>
      </c>
      <c r="H475" s="27">
        <v>5228.42</v>
      </c>
      <c r="I475" s="27"/>
      <c r="J475" s="27">
        <v>3180</v>
      </c>
      <c r="K475" s="34">
        <f t="shared" si="151"/>
        <v>58.4172</v>
      </c>
      <c r="L475" s="35">
        <f t="shared" si="152"/>
        <v>519.264</v>
      </c>
      <c r="M475" s="24">
        <f t="shared" si="153"/>
        <v>22.7178</v>
      </c>
      <c r="N475" s="27">
        <f t="shared" si="154"/>
        <v>418.27</v>
      </c>
      <c r="O475" s="27">
        <f t="shared" si="155"/>
        <v>0</v>
      </c>
      <c r="P475" s="27">
        <f t="shared" si="156"/>
        <v>159</v>
      </c>
      <c r="Q475" s="27">
        <f t="shared" si="157"/>
        <v>1177.669</v>
      </c>
      <c r="R475" s="24">
        <f t="shared" si="158"/>
        <v>0</v>
      </c>
      <c r="S475" s="24">
        <f t="shared" si="159"/>
        <v>259.63</v>
      </c>
      <c r="T475" s="24">
        <f t="shared" si="160"/>
        <v>9.74</v>
      </c>
      <c r="U475" s="27">
        <f t="shared" si="161"/>
        <v>104.57</v>
      </c>
      <c r="V475" s="27">
        <f t="shared" si="162"/>
        <v>0</v>
      </c>
      <c r="W475" s="27">
        <f t="shared" si="163"/>
        <v>159</v>
      </c>
      <c r="X475" s="24">
        <f t="shared" si="164"/>
        <v>532.94</v>
      </c>
      <c r="Y475" s="24">
        <f t="shared" si="165"/>
        <v>1710.609</v>
      </c>
      <c r="Z475" s="24"/>
      <c r="AA475" s="178"/>
      <c r="AD475" s="127"/>
    </row>
    <row r="476" s="9" customFormat="1" ht="20" customHeight="1" spans="1:30">
      <c r="A476" s="23">
        <f t="shared" si="150"/>
        <v>473</v>
      </c>
      <c r="B476" s="39" t="s">
        <v>143</v>
      </c>
      <c r="C476" s="29" t="s">
        <v>565</v>
      </c>
      <c r="D476" s="30" t="s">
        <v>566</v>
      </c>
      <c r="E476" s="24">
        <v>3245.4</v>
      </c>
      <c r="F476" s="24">
        <f>VLOOKUP(C476,'[1]9月'!$B:$Q,16,0)</f>
        <v>3245.4</v>
      </c>
      <c r="G476" s="24">
        <v>3245.4</v>
      </c>
      <c r="H476" s="27">
        <v>5228.42</v>
      </c>
      <c r="I476" s="27"/>
      <c r="J476" s="27">
        <v>1790</v>
      </c>
      <c r="K476" s="34">
        <f t="shared" si="151"/>
        <v>58.4172</v>
      </c>
      <c r="L476" s="35">
        <f t="shared" si="152"/>
        <v>519.264</v>
      </c>
      <c r="M476" s="24">
        <f t="shared" si="153"/>
        <v>22.7178</v>
      </c>
      <c r="N476" s="27">
        <f t="shared" si="154"/>
        <v>418.27</v>
      </c>
      <c r="O476" s="27">
        <f t="shared" si="155"/>
        <v>0</v>
      </c>
      <c r="P476" s="27">
        <f t="shared" si="156"/>
        <v>89.5</v>
      </c>
      <c r="Q476" s="27">
        <f t="shared" si="157"/>
        <v>1108.169</v>
      </c>
      <c r="R476" s="24">
        <f t="shared" si="158"/>
        <v>0</v>
      </c>
      <c r="S476" s="24">
        <f t="shared" si="159"/>
        <v>259.63</v>
      </c>
      <c r="T476" s="24">
        <f t="shared" si="160"/>
        <v>9.74</v>
      </c>
      <c r="U476" s="27">
        <f t="shared" si="161"/>
        <v>104.57</v>
      </c>
      <c r="V476" s="27">
        <f t="shared" si="162"/>
        <v>0</v>
      </c>
      <c r="W476" s="27">
        <f t="shared" si="163"/>
        <v>89.5</v>
      </c>
      <c r="X476" s="24">
        <f t="shared" si="164"/>
        <v>463.44</v>
      </c>
      <c r="Y476" s="24">
        <f t="shared" si="165"/>
        <v>1571.609</v>
      </c>
      <c r="Z476" s="24"/>
      <c r="AA476" s="178"/>
      <c r="AD476" s="127"/>
    </row>
    <row r="477" s="9" customFormat="1" ht="20" customHeight="1" spans="1:30">
      <c r="A477" s="23">
        <f t="shared" si="150"/>
        <v>474</v>
      </c>
      <c r="B477" s="39" t="s">
        <v>71</v>
      </c>
      <c r="C477" s="25" t="s">
        <v>74</v>
      </c>
      <c r="D477" s="24" t="s">
        <v>75</v>
      </c>
      <c r="E477" s="24">
        <v>3245.4</v>
      </c>
      <c r="F477" s="24">
        <f>VLOOKUP(C477,'[1]9月'!$B:$Q,16,0)</f>
        <v>3245.4</v>
      </c>
      <c r="G477" s="24">
        <v>3245.4</v>
      </c>
      <c r="H477" s="27">
        <v>5228.42</v>
      </c>
      <c r="I477" s="27"/>
      <c r="J477" s="27">
        <v>3180</v>
      </c>
      <c r="K477" s="34">
        <f t="shared" si="151"/>
        <v>58.4172</v>
      </c>
      <c r="L477" s="35">
        <f t="shared" si="152"/>
        <v>519.264</v>
      </c>
      <c r="M477" s="24">
        <f t="shared" si="153"/>
        <v>22.7178</v>
      </c>
      <c r="N477" s="27">
        <f t="shared" si="154"/>
        <v>418.27</v>
      </c>
      <c r="O477" s="27">
        <f t="shared" si="155"/>
        <v>0</v>
      </c>
      <c r="P477" s="27">
        <f t="shared" si="156"/>
        <v>159</v>
      </c>
      <c r="Q477" s="27">
        <f t="shared" si="157"/>
        <v>1177.669</v>
      </c>
      <c r="R477" s="24">
        <f t="shared" si="158"/>
        <v>0</v>
      </c>
      <c r="S477" s="24">
        <f t="shared" si="159"/>
        <v>259.63</v>
      </c>
      <c r="T477" s="24">
        <f t="shared" si="160"/>
        <v>9.74</v>
      </c>
      <c r="U477" s="27">
        <f t="shared" si="161"/>
        <v>104.57</v>
      </c>
      <c r="V477" s="27">
        <f t="shared" si="162"/>
        <v>0</v>
      </c>
      <c r="W477" s="27">
        <f t="shared" si="163"/>
        <v>159</v>
      </c>
      <c r="X477" s="24">
        <f t="shared" si="164"/>
        <v>532.94</v>
      </c>
      <c r="Y477" s="24">
        <f t="shared" si="165"/>
        <v>1710.609</v>
      </c>
      <c r="Z477" s="24"/>
      <c r="AA477" s="178"/>
      <c r="AD477" s="127"/>
    </row>
    <row r="478" s="9" customFormat="1" ht="20" customHeight="1" spans="1:30">
      <c r="A478" s="23">
        <f t="shared" si="150"/>
        <v>475</v>
      </c>
      <c r="B478" s="39" t="s">
        <v>71</v>
      </c>
      <c r="C478" s="25" t="s">
        <v>114</v>
      </c>
      <c r="D478" s="24" t="s">
        <v>115</v>
      </c>
      <c r="E478" s="24">
        <v>3245.4</v>
      </c>
      <c r="F478" s="24">
        <f>VLOOKUP(C478,'[1]9月'!$B:$Q,16,0)</f>
        <v>3245.4</v>
      </c>
      <c r="G478" s="24">
        <v>3245.4</v>
      </c>
      <c r="H478" s="27">
        <v>5228.42</v>
      </c>
      <c r="I478" s="27"/>
      <c r="J478" s="27">
        <v>3180</v>
      </c>
      <c r="K478" s="34">
        <f t="shared" si="151"/>
        <v>58.4172</v>
      </c>
      <c r="L478" s="35">
        <f t="shared" si="152"/>
        <v>519.264</v>
      </c>
      <c r="M478" s="24">
        <f t="shared" si="153"/>
        <v>22.7178</v>
      </c>
      <c r="N478" s="27">
        <f t="shared" si="154"/>
        <v>418.27</v>
      </c>
      <c r="O478" s="27">
        <f t="shared" si="155"/>
        <v>0</v>
      </c>
      <c r="P478" s="27">
        <f t="shared" si="156"/>
        <v>159</v>
      </c>
      <c r="Q478" s="27">
        <f t="shared" si="157"/>
        <v>1177.669</v>
      </c>
      <c r="R478" s="24">
        <f t="shared" si="158"/>
        <v>0</v>
      </c>
      <c r="S478" s="24">
        <f t="shared" si="159"/>
        <v>259.63</v>
      </c>
      <c r="T478" s="24">
        <f t="shared" si="160"/>
        <v>9.74</v>
      </c>
      <c r="U478" s="27">
        <f t="shared" si="161"/>
        <v>104.57</v>
      </c>
      <c r="V478" s="27">
        <f t="shared" si="162"/>
        <v>0</v>
      </c>
      <c r="W478" s="27">
        <f t="shared" si="163"/>
        <v>159</v>
      </c>
      <c r="X478" s="24">
        <f t="shared" si="164"/>
        <v>532.94</v>
      </c>
      <c r="Y478" s="24">
        <f t="shared" si="165"/>
        <v>1710.609</v>
      </c>
      <c r="Z478" s="24"/>
      <c r="AA478" s="178"/>
      <c r="AD478" s="127"/>
    </row>
    <row r="479" s="11" customFormat="1" ht="20" customHeight="1" spans="1:30">
      <c r="A479" s="157">
        <f t="shared" si="150"/>
        <v>476</v>
      </c>
      <c r="B479" s="39" t="s">
        <v>172</v>
      </c>
      <c r="C479" s="54" t="s">
        <v>643</v>
      </c>
      <c r="D479" s="271" t="s">
        <v>644</v>
      </c>
      <c r="E479" s="27">
        <v>3245.4</v>
      </c>
      <c r="F479" s="27">
        <v>3245.5</v>
      </c>
      <c r="G479" s="27">
        <v>3245.4</v>
      </c>
      <c r="H479" s="27">
        <v>5228.42</v>
      </c>
      <c r="I479" s="27"/>
      <c r="J479" s="27">
        <v>1790</v>
      </c>
      <c r="K479" s="64">
        <f t="shared" si="151"/>
        <v>58.4172</v>
      </c>
      <c r="L479" s="65">
        <f t="shared" si="152"/>
        <v>519.28</v>
      </c>
      <c r="M479" s="27">
        <f t="shared" si="153"/>
        <v>22.7178</v>
      </c>
      <c r="N479" s="27">
        <f t="shared" si="154"/>
        <v>418.27</v>
      </c>
      <c r="O479" s="27">
        <f t="shared" si="155"/>
        <v>0</v>
      </c>
      <c r="P479" s="27">
        <f t="shared" si="156"/>
        <v>89.5</v>
      </c>
      <c r="Q479" s="27">
        <f t="shared" si="157"/>
        <v>1108.185</v>
      </c>
      <c r="R479" s="24">
        <f t="shared" si="158"/>
        <v>0</v>
      </c>
      <c r="S479" s="27">
        <f t="shared" si="159"/>
        <v>259.64</v>
      </c>
      <c r="T479" s="27">
        <f t="shared" si="160"/>
        <v>9.74</v>
      </c>
      <c r="U479" s="27">
        <f t="shared" si="161"/>
        <v>104.57</v>
      </c>
      <c r="V479" s="27">
        <f t="shared" si="162"/>
        <v>0</v>
      </c>
      <c r="W479" s="27">
        <f t="shared" si="163"/>
        <v>89.5</v>
      </c>
      <c r="X479" s="24">
        <f t="shared" si="164"/>
        <v>463.45</v>
      </c>
      <c r="Y479" s="27">
        <f t="shared" si="165"/>
        <v>1571.635</v>
      </c>
      <c r="Z479" s="27"/>
      <c r="AA479" s="186"/>
      <c r="AD479" s="127"/>
    </row>
    <row r="480" s="9" customFormat="1" ht="20" customHeight="1" spans="1:30">
      <c r="A480" s="23">
        <f t="shared" si="150"/>
        <v>477</v>
      </c>
      <c r="B480" s="39" t="s">
        <v>143</v>
      </c>
      <c r="C480" s="25" t="s">
        <v>551</v>
      </c>
      <c r="D480" s="24" t="s">
        <v>552</v>
      </c>
      <c r="E480" s="24">
        <v>3245.4</v>
      </c>
      <c r="F480" s="24">
        <f>VLOOKUP(C480,'[1]9月'!$B:$Q,16,0)</f>
        <v>3245.4</v>
      </c>
      <c r="G480" s="24">
        <v>3245.4</v>
      </c>
      <c r="H480" s="27">
        <v>5228.42</v>
      </c>
      <c r="I480" s="27"/>
      <c r="J480" s="27">
        <v>1790</v>
      </c>
      <c r="K480" s="34">
        <f t="shared" si="151"/>
        <v>58.4172</v>
      </c>
      <c r="L480" s="35">
        <f t="shared" si="152"/>
        <v>519.264</v>
      </c>
      <c r="M480" s="24">
        <f t="shared" si="153"/>
        <v>22.7178</v>
      </c>
      <c r="N480" s="27">
        <f t="shared" si="154"/>
        <v>418.27</v>
      </c>
      <c r="O480" s="27">
        <f t="shared" si="155"/>
        <v>0</v>
      </c>
      <c r="P480" s="27">
        <f t="shared" si="156"/>
        <v>89.5</v>
      </c>
      <c r="Q480" s="27">
        <f t="shared" si="157"/>
        <v>1108.169</v>
      </c>
      <c r="R480" s="24">
        <f t="shared" si="158"/>
        <v>0</v>
      </c>
      <c r="S480" s="24">
        <f t="shared" si="159"/>
        <v>259.63</v>
      </c>
      <c r="T480" s="24">
        <f t="shared" si="160"/>
        <v>9.74</v>
      </c>
      <c r="U480" s="27">
        <f t="shared" si="161"/>
        <v>104.57</v>
      </c>
      <c r="V480" s="27">
        <f t="shared" si="162"/>
        <v>0</v>
      </c>
      <c r="W480" s="27">
        <f t="shared" si="163"/>
        <v>89.5</v>
      </c>
      <c r="X480" s="24">
        <f t="shared" si="164"/>
        <v>463.44</v>
      </c>
      <c r="Y480" s="24">
        <f t="shared" si="165"/>
        <v>1571.609</v>
      </c>
      <c r="Z480" s="24"/>
      <c r="AA480" s="178"/>
      <c r="AD480" s="127"/>
    </row>
    <row r="481" s="9" customFormat="1" ht="20" customHeight="1" spans="1:30">
      <c r="A481" s="23">
        <f t="shared" si="150"/>
        <v>478</v>
      </c>
      <c r="B481" s="39" t="s">
        <v>416</v>
      </c>
      <c r="C481" s="25" t="s">
        <v>437</v>
      </c>
      <c r="D481" s="24" t="s">
        <v>438</v>
      </c>
      <c r="E481" s="24">
        <v>3245.4</v>
      </c>
      <c r="F481" s="24">
        <f>VLOOKUP(C481,'[1]9月'!$B:$Q,16,0)</f>
        <v>3245.4</v>
      </c>
      <c r="G481" s="24">
        <v>3245.4</v>
      </c>
      <c r="H481" s="27">
        <v>5228.42</v>
      </c>
      <c r="I481" s="27"/>
      <c r="J481" s="27">
        <v>1790</v>
      </c>
      <c r="K481" s="34">
        <f t="shared" si="151"/>
        <v>58.4172</v>
      </c>
      <c r="L481" s="35">
        <f t="shared" si="152"/>
        <v>519.264</v>
      </c>
      <c r="M481" s="24">
        <f t="shared" si="153"/>
        <v>22.7178</v>
      </c>
      <c r="N481" s="27">
        <f t="shared" si="154"/>
        <v>418.27</v>
      </c>
      <c r="O481" s="27">
        <f t="shared" si="155"/>
        <v>0</v>
      </c>
      <c r="P481" s="27">
        <f t="shared" si="156"/>
        <v>89.5</v>
      </c>
      <c r="Q481" s="27">
        <f t="shared" si="157"/>
        <v>1108.169</v>
      </c>
      <c r="R481" s="24">
        <f t="shared" si="158"/>
        <v>0</v>
      </c>
      <c r="S481" s="24">
        <f t="shared" si="159"/>
        <v>259.63</v>
      </c>
      <c r="T481" s="24">
        <f t="shared" si="160"/>
        <v>9.74</v>
      </c>
      <c r="U481" s="27">
        <f t="shared" si="161"/>
        <v>104.57</v>
      </c>
      <c r="V481" s="27">
        <f t="shared" si="162"/>
        <v>0</v>
      </c>
      <c r="W481" s="27">
        <f t="shared" si="163"/>
        <v>89.5</v>
      </c>
      <c r="X481" s="24">
        <f t="shared" si="164"/>
        <v>463.44</v>
      </c>
      <c r="Y481" s="24">
        <f t="shared" si="165"/>
        <v>1571.609</v>
      </c>
      <c r="Z481" s="24"/>
      <c r="AA481" s="178"/>
      <c r="AD481" s="127"/>
    </row>
    <row r="482" s="9" customFormat="1" ht="20" customHeight="1" spans="1:30">
      <c r="A482" s="23">
        <f t="shared" si="150"/>
        <v>479</v>
      </c>
      <c r="B482" s="39" t="s">
        <v>97</v>
      </c>
      <c r="C482" s="25" t="s">
        <v>98</v>
      </c>
      <c r="D482" s="24" t="s">
        <v>99</v>
      </c>
      <c r="E482" s="24">
        <v>3245.4</v>
      </c>
      <c r="F482" s="24">
        <f>VLOOKUP(C482,'[1]9月'!$B:$Q,16,0)</f>
        <v>3245.4</v>
      </c>
      <c r="G482" s="24">
        <v>3245.4</v>
      </c>
      <c r="H482" s="27">
        <v>5228.42</v>
      </c>
      <c r="I482" s="27"/>
      <c r="J482" s="27">
        <v>1790</v>
      </c>
      <c r="K482" s="34">
        <f t="shared" si="151"/>
        <v>58.4172</v>
      </c>
      <c r="L482" s="35">
        <f t="shared" si="152"/>
        <v>519.264</v>
      </c>
      <c r="M482" s="24">
        <f t="shared" si="153"/>
        <v>22.7178</v>
      </c>
      <c r="N482" s="27">
        <f t="shared" si="154"/>
        <v>418.27</v>
      </c>
      <c r="O482" s="27">
        <f t="shared" si="155"/>
        <v>0</v>
      </c>
      <c r="P482" s="27">
        <f t="shared" si="156"/>
        <v>89.5</v>
      </c>
      <c r="Q482" s="27">
        <f t="shared" si="157"/>
        <v>1108.169</v>
      </c>
      <c r="R482" s="24">
        <f t="shared" si="158"/>
        <v>0</v>
      </c>
      <c r="S482" s="24">
        <f t="shared" si="159"/>
        <v>259.63</v>
      </c>
      <c r="T482" s="24">
        <f t="shared" si="160"/>
        <v>9.74</v>
      </c>
      <c r="U482" s="27">
        <f t="shared" si="161"/>
        <v>104.57</v>
      </c>
      <c r="V482" s="27">
        <f t="shared" si="162"/>
        <v>0</v>
      </c>
      <c r="W482" s="27">
        <f t="shared" si="163"/>
        <v>89.5</v>
      </c>
      <c r="X482" s="24">
        <f t="shared" si="164"/>
        <v>463.44</v>
      </c>
      <c r="Y482" s="24">
        <f t="shared" si="165"/>
        <v>1571.609</v>
      </c>
      <c r="Z482" s="24"/>
      <c r="AA482" s="178"/>
      <c r="AD482" s="127"/>
    </row>
    <row r="483" spans="6:6">
      <c r="F483" s="202"/>
    </row>
    <row r="484" spans="6:6">
      <c r="F484" s="202"/>
    </row>
    <row r="485" spans="6:6">
      <c r="F485" s="202"/>
    </row>
    <row r="486" spans="6:6">
      <c r="F486" s="202"/>
    </row>
    <row r="487" spans="6:6">
      <c r="F487" s="202"/>
    </row>
    <row r="488" spans="10:27">
      <c r="J488" s="16"/>
      <c r="L488" s="13"/>
      <c r="Y488" s="9"/>
      <c r="Z488" s="9"/>
      <c r="AA488" s="205"/>
    </row>
    <row r="489" spans="10:27">
      <c r="J489" s="16"/>
      <c r="L489" s="13"/>
      <c r="Y489" s="9"/>
      <c r="Z489" s="9"/>
      <c r="AA489" s="205"/>
    </row>
    <row r="490" spans="3:27">
      <c r="C490" s="15"/>
      <c r="D490" s="13"/>
      <c r="I490" s="16"/>
      <c r="L490" s="13"/>
      <c r="X490" s="9"/>
      <c r="Y490" s="9"/>
      <c r="Z490" s="9"/>
      <c r="AA490" s="205"/>
    </row>
    <row r="491" spans="3:27">
      <c r="C491" s="15"/>
      <c r="D491" s="13"/>
      <c r="I491" s="16"/>
      <c r="L491" s="13"/>
      <c r="X491" s="9"/>
      <c r="Y491" s="9"/>
      <c r="Z491" s="9"/>
      <c r="AA491" s="205"/>
    </row>
    <row r="492" spans="3:27">
      <c r="C492" s="15"/>
      <c r="D492" s="13"/>
      <c r="I492" s="16"/>
      <c r="L492" s="13"/>
      <c r="X492" s="9"/>
      <c r="Y492" s="9"/>
      <c r="Z492" s="9"/>
      <c r="AA492" s="205"/>
    </row>
    <row r="493" spans="3:27">
      <c r="C493" s="15"/>
      <c r="D493" s="13"/>
      <c r="I493" s="16"/>
      <c r="L493" s="13"/>
      <c r="X493" s="9"/>
      <c r="Y493" s="9"/>
      <c r="Z493" s="9"/>
      <c r="AA493" s="205"/>
    </row>
    <row r="494" spans="3:27">
      <c r="C494" s="15"/>
      <c r="D494" s="13"/>
      <c r="I494" s="16"/>
      <c r="L494" s="13"/>
      <c r="X494" s="9"/>
      <c r="Y494" s="9"/>
      <c r="Z494" s="9"/>
      <c r="AA494" s="205"/>
    </row>
    <row r="495" spans="3:27">
      <c r="C495" s="15"/>
      <c r="D495" s="13"/>
      <c r="I495" s="16"/>
      <c r="L495" s="13"/>
      <c r="X495" s="9"/>
      <c r="Y495" s="9"/>
      <c r="Z495" s="9"/>
      <c r="AA495" s="205"/>
    </row>
    <row r="496" spans="3:27">
      <c r="C496" s="15"/>
      <c r="D496" s="13"/>
      <c r="I496" s="16"/>
      <c r="L496" s="13"/>
      <c r="X496" s="9"/>
      <c r="Y496" s="9"/>
      <c r="Z496" s="9"/>
      <c r="AA496" s="205"/>
    </row>
    <row r="497" spans="3:27">
      <c r="C497" s="15"/>
      <c r="D497" s="13"/>
      <c r="I497" s="16"/>
      <c r="L497" s="13"/>
      <c r="X497" s="9"/>
      <c r="Y497" s="9"/>
      <c r="Z497" s="9"/>
      <c r="AA497" s="205"/>
    </row>
    <row r="498" spans="3:27">
      <c r="C498" s="15"/>
      <c r="D498" s="13"/>
      <c r="I498" s="16"/>
      <c r="L498" s="13"/>
      <c r="X498" s="9"/>
      <c r="Y498" s="9"/>
      <c r="Z498" s="9"/>
      <c r="AA498" s="205"/>
    </row>
    <row r="499" spans="3:27">
      <c r="C499" s="15"/>
      <c r="D499" s="13"/>
      <c r="I499" s="16"/>
      <c r="L499" s="13"/>
      <c r="X499" s="9"/>
      <c r="Y499" s="9"/>
      <c r="Z499" s="9"/>
      <c r="AA499" s="205"/>
    </row>
    <row r="500" spans="3:27">
      <c r="C500" s="15"/>
      <c r="D500" s="13"/>
      <c r="I500" s="16"/>
      <c r="L500" s="13"/>
      <c r="X500" s="9"/>
      <c r="Y500" s="9"/>
      <c r="Z500" s="9"/>
      <c r="AA500" s="205"/>
    </row>
    <row r="501" spans="3:27">
      <c r="C501" s="15"/>
      <c r="D501" s="13"/>
      <c r="I501" s="16"/>
      <c r="L501" s="13"/>
      <c r="X501" s="9"/>
      <c r="Y501" s="9"/>
      <c r="Z501" s="9"/>
      <c r="AA501" s="205"/>
    </row>
    <row r="502" spans="3:27">
      <c r="C502" s="15"/>
      <c r="D502" s="13"/>
      <c r="I502" s="16"/>
      <c r="L502" s="13"/>
      <c r="X502" s="9"/>
      <c r="Y502" s="9"/>
      <c r="Z502" s="9"/>
      <c r="AA502" s="205"/>
    </row>
    <row r="503" spans="3:27">
      <c r="C503" s="15"/>
      <c r="D503" s="13"/>
      <c r="I503" s="16"/>
      <c r="L503" s="13"/>
      <c r="X503" s="9"/>
      <c r="Y503" s="9"/>
      <c r="Z503" s="9"/>
      <c r="AA503" s="205"/>
    </row>
    <row r="504" spans="3:27">
      <c r="C504" s="15"/>
      <c r="D504" s="13"/>
      <c r="I504" s="16"/>
      <c r="L504" s="13"/>
      <c r="X504" s="9"/>
      <c r="Y504" s="9"/>
      <c r="Z504" s="9"/>
      <c r="AA504" s="205"/>
    </row>
    <row r="505" spans="3:27">
      <c r="C505" s="15"/>
      <c r="D505" s="13"/>
      <c r="I505" s="16"/>
      <c r="L505" s="13"/>
      <c r="X505" s="9"/>
      <c r="Y505" s="9"/>
      <c r="Z505" s="9"/>
      <c r="AA505" s="205"/>
    </row>
    <row r="506" spans="3:27">
      <c r="C506" s="15"/>
      <c r="D506" s="13"/>
      <c r="I506" s="16"/>
      <c r="L506" s="13"/>
      <c r="X506" s="9"/>
      <c r="Y506" s="9"/>
      <c r="Z506" s="9"/>
      <c r="AA506" s="205"/>
    </row>
    <row r="507" spans="10:27">
      <c r="J507" s="16"/>
      <c r="L507" s="13"/>
      <c r="Y507" s="9"/>
      <c r="Z507" s="9"/>
      <c r="AA507" s="205"/>
    </row>
    <row r="508" spans="10:27">
      <c r="J508" s="16"/>
      <c r="L508" s="13"/>
      <c r="Y508" s="9"/>
      <c r="Z508" s="9"/>
      <c r="AA508" s="205"/>
    </row>
    <row r="509" spans="10:27">
      <c r="J509" s="16"/>
      <c r="L509" s="13"/>
      <c r="Y509" s="9"/>
      <c r="Z509" s="9"/>
      <c r="AA509" s="205"/>
    </row>
    <row r="510" spans="10:27">
      <c r="J510" s="16"/>
      <c r="L510" s="13"/>
      <c r="Y510" s="9"/>
      <c r="Z510" s="9"/>
      <c r="AA510" s="205"/>
    </row>
    <row r="511" spans="10:27">
      <c r="J511" s="16"/>
      <c r="L511" s="13"/>
      <c r="Y511" s="9"/>
      <c r="Z511" s="9"/>
      <c r="AA511" s="205"/>
    </row>
    <row r="512" spans="10:27">
      <c r="J512" s="16"/>
      <c r="L512" s="13"/>
      <c r="Y512" s="9"/>
      <c r="Z512" s="9"/>
      <c r="AA512" s="205"/>
    </row>
    <row r="513" spans="10:27">
      <c r="J513" s="16"/>
      <c r="L513" s="13"/>
      <c r="Y513" s="9"/>
      <c r="Z513" s="9"/>
      <c r="AA513" s="205"/>
    </row>
    <row r="514" spans="10:27">
      <c r="J514" s="16"/>
      <c r="L514" s="13"/>
      <c r="Y514" s="9"/>
      <c r="Z514" s="9"/>
      <c r="AA514" s="205"/>
    </row>
    <row r="515" spans="10:27">
      <c r="J515" s="16"/>
      <c r="L515" s="13"/>
      <c r="Y515" s="9"/>
      <c r="Z515" s="9"/>
      <c r="AA515" s="205"/>
    </row>
    <row r="516" spans="10:27">
      <c r="J516" s="16"/>
      <c r="L516" s="13"/>
      <c r="Y516" s="9"/>
      <c r="Z516" s="9"/>
      <c r="AA516" s="205"/>
    </row>
    <row r="517" spans="10:27">
      <c r="J517" s="16"/>
      <c r="L517" s="13"/>
      <c r="Y517" s="9"/>
      <c r="Z517" s="9"/>
      <c r="AA517" s="205"/>
    </row>
    <row r="518" spans="10:27">
      <c r="J518" s="16"/>
      <c r="L518" s="13"/>
      <c r="Y518" s="9"/>
      <c r="Z518" s="9"/>
      <c r="AA518" s="205"/>
    </row>
    <row r="519" spans="10:27">
      <c r="J519" s="16"/>
      <c r="L519" s="13"/>
      <c r="Y519" s="9"/>
      <c r="Z519" s="9"/>
      <c r="AA519" s="205"/>
    </row>
    <row r="520" spans="10:27">
      <c r="J520" s="16"/>
      <c r="L520" s="13"/>
      <c r="Y520" s="9"/>
      <c r="Z520" s="9"/>
      <c r="AA520" s="205"/>
    </row>
    <row r="521" spans="10:27">
      <c r="J521" s="16"/>
      <c r="L521" s="13"/>
      <c r="Y521" s="9"/>
      <c r="Z521" s="9"/>
      <c r="AA521" s="205"/>
    </row>
    <row r="522" spans="10:27">
      <c r="J522" s="16"/>
      <c r="L522" s="13"/>
      <c r="Y522" s="9"/>
      <c r="Z522" s="9"/>
      <c r="AA522" s="205"/>
    </row>
    <row r="523" spans="10:27">
      <c r="J523" s="16"/>
      <c r="L523" s="13"/>
      <c r="Y523" s="9"/>
      <c r="Z523" s="9"/>
      <c r="AA523" s="205"/>
    </row>
  </sheetData>
  <sheetProtection password="CF50" sheet="1" sort="0" autoFilter="0" pivotTables="0" objects="1"/>
  <autoFilter ref="A3:AH444">
    <extLst/>
  </autoFilter>
  <sortState ref="A4:AH399">
    <sortCondition ref="A4:A399"/>
  </sortState>
  <mergeCells count="32">
    <mergeCell ref="A1:Y1"/>
    <mergeCell ref="E2:J2"/>
    <mergeCell ref="K2:Q2"/>
    <mergeCell ref="R2:X2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2:A3"/>
    <mergeCell ref="B2:B3"/>
    <mergeCell ref="C2:C3"/>
    <mergeCell ref="D2:D3"/>
    <mergeCell ref="Y2:Y3"/>
    <mergeCell ref="Z2:Z3"/>
    <mergeCell ref="AA2:AA3"/>
    <mergeCell ref="A454:T458"/>
    <mergeCell ref="A462:C463"/>
  </mergeCells>
  <conditionalFormatting sqref="C342">
    <cfRule type="duplicateValues" dxfId="13" priority="51"/>
  </conditionalFormatting>
  <conditionalFormatting sqref="C344">
    <cfRule type="duplicateValues" dxfId="13" priority="49"/>
  </conditionalFormatting>
  <conditionalFormatting sqref="C426">
    <cfRule type="duplicateValues" dxfId="13" priority="23"/>
  </conditionalFormatting>
  <conditionalFormatting sqref="C443">
    <cfRule type="duplicateValues" dxfId="12" priority="42"/>
  </conditionalFormatting>
  <conditionalFormatting sqref="C465">
    <cfRule type="duplicateValues" dxfId="14" priority="36"/>
    <cfRule type="duplicateValues" dxfId="12" priority="37"/>
    <cfRule type="duplicateValues" dxfId="13" priority="38"/>
  </conditionalFormatting>
  <conditionalFormatting sqref="C466">
    <cfRule type="duplicateValues" dxfId="14" priority="32"/>
    <cfRule type="duplicateValues" dxfId="12" priority="33"/>
    <cfRule type="duplicateValues" dxfId="12" priority="34"/>
    <cfRule type="duplicateValues" dxfId="12" priority="35"/>
  </conditionalFormatting>
  <conditionalFormatting sqref="C467">
    <cfRule type="duplicateValues" dxfId="14" priority="29"/>
    <cfRule type="duplicateValues" dxfId="12" priority="30"/>
    <cfRule type="duplicateValues" dxfId="13" priority="31"/>
  </conditionalFormatting>
  <conditionalFormatting sqref="C$1:C$1048576">
    <cfRule type="duplicateValues" dxfId="12" priority="10"/>
  </conditionalFormatting>
  <conditionalFormatting sqref="C251:C255">
    <cfRule type="duplicateValues" dxfId="13" priority="56"/>
  </conditionalFormatting>
  <conditionalFormatting sqref="C338:C341">
    <cfRule type="duplicateValues" dxfId="13" priority="52"/>
  </conditionalFormatting>
  <conditionalFormatting sqref="C385:C401">
    <cfRule type="duplicateValues" dxfId="13" priority="27"/>
  </conditionalFormatting>
  <conditionalFormatting sqref="C402:C416">
    <cfRule type="duplicateValues" dxfId="13" priority="26"/>
  </conditionalFormatting>
  <conditionalFormatting sqref="C417:C425">
    <cfRule type="duplicateValues" dxfId="13" priority="24"/>
  </conditionalFormatting>
  <conditionalFormatting sqref="C427:C429">
    <cfRule type="duplicateValues" dxfId="13" priority="25"/>
  </conditionalFormatting>
  <conditionalFormatting sqref="C430:C442">
    <cfRule type="duplicateValues" dxfId="13" priority="22"/>
  </conditionalFormatting>
  <conditionalFormatting sqref="C1:C66 C244:C245 C89:C94 C68:C87 C228:C239 C247:C280 C100:C226 C335 C282:C324 C241:C242 C96:C98 C444:C451 C454:C461 C507:C1048576 C468:C489">
    <cfRule type="duplicateValues" dxfId="12" priority="55"/>
  </conditionalFormatting>
  <conditionalFormatting sqref="C1:C66 C244:C245 C89:C94 C68:C87 C228:C239 C247:C280 C100:C226 C335 C282:C324 C241:C242 C96:C98 C444:C451 C454:C463 C507:C1048576 C468:C489">
    <cfRule type="duplicateValues" dxfId="12" priority="54"/>
  </conditionalFormatting>
  <conditionalFormatting sqref="C1:C66 C241:C242 C244:C245 C89:C94 C282:C384 C100:C226 C68:C87 C247:C280 C228:C239 C96:C98 C444:C464 C468:C489 C507:C1048576">
    <cfRule type="duplicateValues" dxfId="14" priority="47"/>
    <cfRule type="duplicateValues" dxfId="12" priority="48"/>
  </conditionalFormatting>
  <conditionalFormatting sqref="C1:C489 C507:C1048576">
    <cfRule type="duplicateValues" dxfId="12" priority="11"/>
  </conditionalFormatting>
  <conditionalFormatting sqref="C4:C66 C89:C94 C244:C245 C247:C280 C282:C384 C443 C100:C226 C241:C242 C228:C239 C68:C87 C96:C98 F483:F487 C468:C482">
    <cfRule type="duplicateValues" dxfId="12" priority="28"/>
  </conditionalFormatting>
  <conditionalFormatting sqref="C328:C334 C336:C337">
    <cfRule type="duplicateValues" dxfId="13" priority="53"/>
  </conditionalFormatting>
  <conditionalFormatting sqref="C343 C345:C384 C464">
    <cfRule type="duplicateValues" dxfId="13" priority="50"/>
  </conditionalFormatting>
  <pageMargins left="0.118055555555556" right="0.0388888888888889" top="0.118055555555556" bottom="0.0388888888888889" header="0.156944444444444" footer="0.118055555555556"/>
  <pageSetup paperSize="9" scale="52" fitToHeight="0" orientation="landscape" horizontalDpi="600"/>
  <headerFooter/>
  <rowBreaks count="1" manualBreakCount="1">
    <brk id="4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23"/>
  <sheetViews>
    <sheetView workbookViewId="0">
      <pane ySplit="3" topLeftCell="A148" activePane="bottomLeft" state="frozen"/>
      <selection/>
      <selection pane="bottomLeft" activeCell="K148" sqref="K148:N148"/>
    </sheetView>
  </sheetViews>
  <sheetFormatPr defaultColWidth="9" defaultRowHeight="13.5"/>
  <cols>
    <col min="1" max="1" width="6.375" style="13" customWidth="1"/>
    <col min="2" max="2" width="16.625" style="13" customWidth="1"/>
    <col min="3" max="3" width="8.75" style="14" customWidth="1"/>
    <col min="4" max="4" width="17.875" style="15" customWidth="1"/>
    <col min="5" max="5" width="11.5" style="13" customWidth="1"/>
    <col min="6" max="6" width="11.875" style="13" customWidth="1"/>
    <col min="7" max="8" width="12.625" style="13" customWidth="1"/>
    <col min="9" max="9" width="11.5" style="13" customWidth="1"/>
    <col min="10" max="10" width="12.625" style="13" customWidth="1"/>
    <col min="11" max="11" width="10.375" style="13" customWidth="1"/>
    <col min="12" max="12" width="11.5" style="16" customWidth="1"/>
    <col min="13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28.625" style="9" customWidth="1"/>
    <col min="28" max="28" width="10.375" style="9" customWidth="1"/>
    <col min="29" max="30" width="11.5" style="9" customWidth="1"/>
    <col min="31" max="32" width="10.375" style="9" customWidth="1"/>
    <col min="33" max="33" width="7.625" style="9" customWidth="1"/>
    <col min="34" max="34" width="11.5" style="9" customWidth="1"/>
    <col min="35" max="35" width="28.625" style="9" customWidth="1"/>
    <col min="36" max="16384" width="9" style="9"/>
  </cols>
  <sheetData>
    <row r="1" ht="29" customHeight="1" spans="1:25">
      <c r="A1" s="17" t="s">
        <v>1105</v>
      </c>
      <c r="B1" s="17"/>
      <c r="C1" s="18"/>
      <c r="D1" s="19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ht="20" customHeight="1" spans="1:35">
      <c r="A2" s="1" t="s">
        <v>43</v>
      </c>
      <c r="B2" s="1" t="s">
        <v>44</v>
      </c>
      <c r="C2" s="20" t="s">
        <v>45</v>
      </c>
      <c r="D2" s="21" t="s">
        <v>46</v>
      </c>
      <c r="E2" s="22" t="s">
        <v>47</v>
      </c>
      <c r="F2" s="22"/>
      <c r="G2" s="22"/>
      <c r="H2" s="22"/>
      <c r="I2" s="22"/>
      <c r="J2" s="22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7"/>
      <c r="Z2" s="37"/>
      <c r="AA2" s="2"/>
      <c r="AB2" s="1" t="s">
        <v>1106</v>
      </c>
      <c r="AC2" s="1"/>
      <c r="AD2" s="1"/>
      <c r="AE2" s="1"/>
      <c r="AF2" s="1"/>
      <c r="AG2" s="1"/>
      <c r="AH2" s="1"/>
      <c r="AI2" s="2" t="s">
        <v>3</v>
      </c>
    </row>
    <row r="3" ht="24" spans="1:35">
      <c r="A3" s="1"/>
      <c r="B3" s="1"/>
      <c r="C3" s="20"/>
      <c r="D3" s="21"/>
      <c r="E3" s="1" t="s">
        <v>52</v>
      </c>
      <c r="F3" s="1" t="s">
        <v>53</v>
      </c>
      <c r="G3" s="1" t="s">
        <v>55</v>
      </c>
      <c r="H3" s="1" t="s">
        <v>54</v>
      </c>
      <c r="I3" s="1" t="s">
        <v>57</v>
      </c>
      <c r="J3" s="1" t="s">
        <v>56</v>
      </c>
      <c r="K3" s="1" t="s">
        <v>58</v>
      </c>
      <c r="L3" s="33" t="s">
        <v>59</v>
      </c>
      <c r="M3" s="1" t="s">
        <v>61</v>
      </c>
      <c r="N3" s="1" t="s">
        <v>60</v>
      </c>
      <c r="O3" s="1" t="s">
        <v>57</v>
      </c>
      <c r="P3" s="1" t="s">
        <v>56</v>
      </c>
      <c r="Q3" s="1" t="s">
        <v>63</v>
      </c>
      <c r="R3" s="1" t="s">
        <v>64</v>
      </c>
      <c r="S3" s="1" t="s">
        <v>65</v>
      </c>
      <c r="T3" s="1" t="s">
        <v>67</v>
      </c>
      <c r="U3" s="1" t="s">
        <v>66</v>
      </c>
      <c r="V3" s="1" t="s">
        <v>57</v>
      </c>
      <c r="W3" s="1" t="s">
        <v>56</v>
      </c>
      <c r="X3" s="1" t="s">
        <v>63</v>
      </c>
      <c r="Y3" s="38" t="s">
        <v>50</v>
      </c>
      <c r="Z3" s="38" t="s">
        <v>51</v>
      </c>
      <c r="AA3" s="2" t="s">
        <v>3</v>
      </c>
      <c r="AB3" s="1" t="s">
        <v>64</v>
      </c>
      <c r="AC3" s="1" t="s">
        <v>65</v>
      </c>
      <c r="AD3" s="1" t="s">
        <v>67</v>
      </c>
      <c r="AE3" s="1" t="s">
        <v>66</v>
      </c>
      <c r="AF3" s="1" t="s">
        <v>57</v>
      </c>
      <c r="AG3" s="1" t="s">
        <v>56</v>
      </c>
      <c r="AH3" s="1" t="s">
        <v>63</v>
      </c>
      <c r="AI3" s="2" t="s">
        <v>3</v>
      </c>
    </row>
    <row r="4" s="9" customFormat="1" ht="20" customHeight="1" spans="1:35">
      <c r="A4" s="23">
        <f t="shared" ref="A4:A9" si="0">ROW()-3</f>
        <v>1</v>
      </c>
      <c r="B4" s="24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7">
        <v>5228.42</v>
      </c>
      <c r="H4" s="24">
        <v>3245.4</v>
      </c>
      <c r="I4" s="27">
        <v>3180</v>
      </c>
      <c r="J4" s="27"/>
      <c r="K4" s="34">
        <f t="shared" ref="K4:K9" si="1">E4*0.018</f>
        <v>58.4172</v>
      </c>
      <c r="L4" s="35">
        <f t="shared" ref="L4:L9" si="2">F4*0.16</f>
        <v>519.264</v>
      </c>
      <c r="M4" s="27">
        <f t="shared" ref="M4:M9" si="3">ROUND(G4*0.08,2)</f>
        <v>418.27</v>
      </c>
      <c r="N4" s="24">
        <f t="shared" ref="N4:N9" si="4">H4*0.007</f>
        <v>22.7178</v>
      </c>
      <c r="O4" s="27">
        <f t="shared" ref="O4:O9" si="5">I4*5%</f>
        <v>159</v>
      </c>
      <c r="P4" s="27">
        <f t="shared" ref="P4:P9" si="6">J4*50%</f>
        <v>0</v>
      </c>
      <c r="Q4" s="27">
        <f>SUM(K4:P4)</f>
        <v>1177.669</v>
      </c>
      <c r="R4" s="24">
        <f t="shared" ref="R4:R9" si="7">E4*0</f>
        <v>0</v>
      </c>
      <c r="S4" s="24">
        <f t="shared" ref="S4:S9" si="8">ROUND(F4*0.08,2)</f>
        <v>259.63</v>
      </c>
      <c r="T4" s="27">
        <f t="shared" ref="T4:T9" si="9">ROUND(G4*0.02,2)</f>
        <v>104.57</v>
      </c>
      <c r="U4" s="24">
        <f t="shared" ref="U4:U9" si="10">ROUND(H4*0.003,2)</f>
        <v>9.74</v>
      </c>
      <c r="V4" s="27">
        <f t="shared" ref="V4:V9" si="11">I4*5%</f>
        <v>159</v>
      </c>
      <c r="W4" s="27">
        <f t="shared" ref="W4:W9" si="12">J4*50%</f>
        <v>0</v>
      </c>
      <c r="X4" s="24">
        <f>SUM(R4:W4)</f>
        <v>532.94</v>
      </c>
      <c r="Y4" s="24">
        <f t="shared" ref="Y4:Y9" si="13">Q4+X4</f>
        <v>1710.609</v>
      </c>
      <c r="Z4" s="39"/>
      <c r="AA4" s="125" t="s">
        <v>19</v>
      </c>
      <c r="AB4" s="126">
        <f t="shared" ref="AB4:AH4" si="14">K4+R4</f>
        <v>58.4172</v>
      </c>
      <c r="AC4" s="126">
        <f t="shared" si="14"/>
        <v>778.894</v>
      </c>
      <c r="AD4" s="126">
        <f t="shared" si="14"/>
        <v>522.84</v>
      </c>
      <c r="AE4" s="126">
        <f t="shared" si="14"/>
        <v>32.4578</v>
      </c>
      <c r="AF4" s="126">
        <f t="shared" si="14"/>
        <v>318</v>
      </c>
      <c r="AG4" s="126">
        <f t="shared" si="14"/>
        <v>0</v>
      </c>
      <c r="AH4" s="126">
        <f t="shared" si="14"/>
        <v>1710.609</v>
      </c>
      <c r="AI4" s="125" t="s">
        <v>1107</v>
      </c>
    </row>
    <row r="5" s="9" customFormat="1" ht="20" customHeight="1" spans="1:35">
      <c r="A5" s="23">
        <f t="shared" si="0"/>
        <v>2</v>
      </c>
      <c r="B5" s="24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7">
        <v>5228.42</v>
      </c>
      <c r="H5" s="24">
        <v>3245.4</v>
      </c>
      <c r="I5" s="27">
        <v>3180</v>
      </c>
      <c r="J5" s="27"/>
      <c r="K5" s="34">
        <f t="shared" si="1"/>
        <v>58.4172</v>
      </c>
      <c r="L5" s="35">
        <f t="shared" si="2"/>
        <v>519.264</v>
      </c>
      <c r="M5" s="27">
        <f t="shared" si="3"/>
        <v>418.27</v>
      </c>
      <c r="N5" s="24">
        <f t="shared" si="4"/>
        <v>22.7178</v>
      </c>
      <c r="O5" s="27">
        <f t="shared" si="5"/>
        <v>159</v>
      </c>
      <c r="P5" s="27">
        <f t="shared" si="6"/>
        <v>0</v>
      </c>
      <c r="Q5" s="27">
        <f t="shared" ref="Q5:Q68" si="15">SUM(K5:P5)</f>
        <v>1177.669</v>
      </c>
      <c r="R5" s="24">
        <f t="shared" si="7"/>
        <v>0</v>
      </c>
      <c r="S5" s="24">
        <f t="shared" si="8"/>
        <v>259.63</v>
      </c>
      <c r="T5" s="27">
        <f t="shared" si="9"/>
        <v>104.57</v>
      </c>
      <c r="U5" s="24">
        <f t="shared" si="10"/>
        <v>9.74</v>
      </c>
      <c r="V5" s="27">
        <f t="shared" si="11"/>
        <v>159</v>
      </c>
      <c r="W5" s="27">
        <f t="shared" si="12"/>
        <v>0</v>
      </c>
      <c r="X5" s="24">
        <f t="shared" ref="X4:X67" si="16">SUM(R5:W5)</f>
        <v>532.94</v>
      </c>
      <c r="Y5" s="24">
        <f t="shared" si="13"/>
        <v>1710.609</v>
      </c>
      <c r="Z5" s="39"/>
      <c r="AA5" s="125" t="s">
        <v>31</v>
      </c>
      <c r="AB5" s="126">
        <f>K5+R5</f>
        <v>58.4172</v>
      </c>
      <c r="AC5" s="126">
        <f t="shared" ref="AC5:AC68" si="17">L5+S5</f>
        <v>778.894</v>
      </c>
      <c r="AD5" s="126">
        <f t="shared" ref="AD5:AD68" si="18">M5+T5</f>
        <v>522.84</v>
      </c>
      <c r="AE5" s="126">
        <f t="shared" ref="AE5:AE68" si="19">N5+U5</f>
        <v>32.4578</v>
      </c>
      <c r="AF5" s="126">
        <f t="shared" ref="AF5:AF68" si="20">O5+V5</f>
        <v>318</v>
      </c>
      <c r="AG5" s="126">
        <f t="shared" ref="AG5:AG68" si="21">P5+W5</f>
        <v>0</v>
      </c>
      <c r="AH5" s="126">
        <f t="shared" ref="AH5:AH68" si="22">Q5+X5</f>
        <v>1710.609</v>
      </c>
      <c r="AI5" s="125" t="s">
        <v>1108</v>
      </c>
    </row>
    <row r="6" s="9" customFormat="1" ht="20" customHeight="1" spans="1:35">
      <c r="A6" s="23">
        <f t="shared" si="0"/>
        <v>3</v>
      </c>
      <c r="B6" s="24" t="s">
        <v>76</v>
      </c>
      <c r="C6" s="25" t="s">
        <v>77</v>
      </c>
      <c r="D6" s="24" t="s">
        <v>78</v>
      </c>
      <c r="E6" s="24">
        <v>3245.4</v>
      </c>
      <c r="F6" s="24">
        <f>VLOOKUP(C6,'[1]9月'!$B:$Q,16,0)</f>
        <v>3245.4</v>
      </c>
      <c r="G6" s="27">
        <v>5228.42</v>
      </c>
      <c r="H6" s="24">
        <v>3245.4</v>
      </c>
      <c r="I6" s="27">
        <v>3180</v>
      </c>
      <c r="J6" s="27"/>
      <c r="K6" s="34">
        <f t="shared" si="1"/>
        <v>58.4172</v>
      </c>
      <c r="L6" s="35">
        <f t="shared" si="2"/>
        <v>519.264</v>
      </c>
      <c r="M6" s="27">
        <f t="shared" si="3"/>
        <v>418.27</v>
      </c>
      <c r="N6" s="24">
        <f t="shared" si="4"/>
        <v>22.7178</v>
      </c>
      <c r="O6" s="27">
        <f t="shared" si="5"/>
        <v>159</v>
      </c>
      <c r="P6" s="27">
        <f t="shared" si="6"/>
        <v>0</v>
      </c>
      <c r="Q6" s="27">
        <f t="shared" si="15"/>
        <v>1177.669</v>
      </c>
      <c r="R6" s="24">
        <f t="shared" si="7"/>
        <v>0</v>
      </c>
      <c r="S6" s="24">
        <f t="shared" si="8"/>
        <v>259.63</v>
      </c>
      <c r="T6" s="27">
        <f t="shared" si="9"/>
        <v>104.57</v>
      </c>
      <c r="U6" s="24">
        <f t="shared" si="10"/>
        <v>9.74</v>
      </c>
      <c r="V6" s="27">
        <f t="shared" si="11"/>
        <v>159</v>
      </c>
      <c r="W6" s="27">
        <f t="shared" si="12"/>
        <v>0</v>
      </c>
      <c r="X6" s="24">
        <f t="shared" si="16"/>
        <v>532.94</v>
      </c>
      <c r="Y6" s="24">
        <f t="shared" si="13"/>
        <v>1710.609</v>
      </c>
      <c r="Z6" s="39"/>
      <c r="AA6" s="125" t="s">
        <v>31</v>
      </c>
      <c r="AB6" s="126">
        <f t="shared" ref="AB6:AB69" si="23">K6+R6</f>
        <v>58.4172</v>
      </c>
      <c r="AC6" s="126">
        <f t="shared" si="17"/>
        <v>778.894</v>
      </c>
      <c r="AD6" s="126">
        <f t="shared" si="18"/>
        <v>522.84</v>
      </c>
      <c r="AE6" s="126">
        <f t="shared" si="19"/>
        <v>32.4578</v>
      </c>
      <c r="AF6" s="126">
        <f t="shared" si="20"/>
        <v>318</v>
      </c>
      <c r="AG6" s="126">
        <f t="shared" si="21"/>
        <v>0</v>
      </c>
      <c r="AH6" s="126">
        <f t="shared" si="22"/>
        <v>1710.609</v>
      </c>
      <c r="AI6" s="125" t="s">
        <v>1108</v>
      </c>
    </row>
    <row r="7" s="9" customFormat="1" ht="20" customHeight="1" spans="1:35">
      <c r="A7" s="23">
        <f t="shared" si="0"/>
        <v>4</v>
      </c>
      <c r="B7" s="24" t="s">
        <v>71</v>
      </c>
      <c r="C7" s="25" t="s">
        <v>79</v>
      </c>
      <c r="D7" s="24" t="s">
        <v>80</v>
      </c>
      <c r="E7" s="24">
        <v>3245.4</v>
      </c>
      <c r="F7" s="24">
        <f>VLOOKUP(C7,'[1]9月'!$B:$Q,16,0)</f>
        <v>3245.4</v>
      </c>
      <c r="G7" s="27">
        <v>5228.42</v>
      </c>
      <c r="H7" s="24">
        <v>3245.4</v>
      </c>
      <c r="I7" s="27">
        <v>3180</v>
      </c>
      <c r="J7" s="27"/>
      <c r="K7" s="34">
        <f t="shared" si="1"/>
        <v>58.4172</v>
      </c>
      <c r="L7" s="35">
        <f t="shared" si="2"/>
        <v>519.264</v>
      </c>
      <c r="M7" s="27">
        <f t="shared" si="3"/>
        <v>418.27</v>
      </c>
      <c r="N7" s="24">
        <f t="shared" si="4"/>
        <v>22.7178</v>
      </c>
      <c r="O7" s="27">
        <f t="shared" si="5"/>
        <v>159</v>
      </c>
      <c r="P7" s="27">
        <f t="shared" si="6"/>
        <v>0</v>
      </c>
      <c r="Q7" s="27">
        <f t="shared" si="15"/>
        <v>1177.669</v>
      </c>
      <c r="R7" s="24">
        <f t="shared" si="7"/>
        <v>0</v>
      </c>
      <c r="S7" s="24">
        <f t="shared" si="8"/>
        <v>259.63</v>
      </c>
      <c r="T7" s="27">
        <f t="shared" si="9"/>
        <v>104.57</v>
      </c>
      <c r="U7" s="24">
        <f t="shared" si="10"/>
        <v>9.74</v>
      </c>
      <c r="V7" s="27">
        <f t="shared" si="11"/>
        <v>159</v>
      </c>
      <c r="W7" s="27">
        <f t="shared" si="12"/>
        <v>0</v>
      </c>
      <c r="X7" s="24">
        <f t="shared" si="16"/>
        <v>532.94</v>
      </c>
      <c r="Y7" s="24">
        <f t="shared" si="13"/>
        <v>1710.609</v>
      </c>
      <c r="Z7" s="39"/>
      <c r="AA7" s="125" t="s">
        <v>31</v>
      </c>
      <c r="AB7" s="126">
        <f t="shared" si="23"/>
        <v>58.4172</v>
      </c>
      <c r="AC7" s="126">
        <f t="shared" si="17"/>
        <v>778.894</v>
      </c>
      <c r="AD7" s="126">
        <f t="shared" si="18"/>
        <v>522.84</v>
      </c>
      <c r="AE7" s="126">
        <f t="shared" si="19"/>
        <v>32.4578</v>
      </c>
      <c r="AF7" s="126">
        <f t="shared" si="20"/>
        <v>318</v>
      </c>
      <c r="AG7" s="126">
        <f t="shared" si="21"/>
        <v>0</v>
      </c>
      <c r="AH7" s="126">
        <f t="shared" si="22"/>
        <v>1710.609</v>
      </c>
      <c r="AI7" s="125" t="s">
        <v>1108</v>
      </c>
    </row>
    <row r="8" s="9" customFormat="1" ht="20" customHeight="1" spans="1:35">
      <c r="A8" s="23">
        <f t="shared" si="0"/>
        <v>5</v>
      </c>
      <c r="B8" s="24" t="s">
        <v>71</v>
      </c>
      <c r="C8" s="25" t="s">
        <v>81</v>
      </c>
      <c r="D8" s="24" t="s">
        <v>82</v>
      </c>
      <c r="E8" s="24">
        <v>3245.4</v>
      </c>
      <c r="F8" s="24">
        <f>VLOOKUP(C8,'[1]9月'!$B:$Q,16,0)</f>
        <v>3245.4</v>
      </c>
      <c r="G8" s="27">
        <v>5228.42</v>
      </c>
      <c r="H8" s="24">
        <v>3245.4</v>
      </c>
      <c r="I8" s="27">
        <v>4180</v>
      </c>
      <c r="J8" s="27"/>
      <c r="K8" s="34">
        <f t="shared" si="1"/>
        <v>58.4172</v>
      </c>
      <c r="L8" s="35">
        <f t="shared" si="2"/>
        <v>519.264</v>
      </c>
      <c r="M8" s="27">
        <f t="shared" si="3"/>
        <v>418.27</v>
      </c>
      <c r="N8" s="24">
        <f t="shared" si="4"/>
        <v>22.7178</v>
      </c>
      <c r="O8" s="27">
        <f t="shared" si="5"/>
        <v>209</v>
      </c>
      <c r="P8" s="27">
        <f t="shared" si="6"/>
        <v>0</v>
      </c>
      <c r="Q8" s="27">
        <f t="shared" si="15"/>
        <v>1227.669</v>
      </c>
      <c r="R8" s="24">
        <f t="shared" si="7"/>
        <v>0</v>
      </c>
      <c r="S8" s="24">
        <f t="shared" si="8"/>
        <v>259.63</v>
      </c>
      <c r="T8" s="27">
        <f t="shared" si="9"/>
        <v>104.57</v>
      </c>
      <c r="U8" s="24">
        <f t="shared" si="10"/>
        <v>9.74</v>
      </c>
      <c r="V8" s="27">
        <f t="shared" si="11"/>
        <v>209</v>
      </c>
      <c r="W8" s="27">
        <f t="shared" si="12"/>
        <v>0</v>
      </c>
      <c r="X8" s="24">
        <f t="shared" si="16"/>
        <v>582.94</v>
      </c>
      <c r="Y8" s="24">
        <f t="shared" si="13"/>
        <v>1810.609</v>
      </c>
      <c r="Z8" s="39"/>
      <c r="AA8" s="125" t="s">
        <v>31</v>
      </c>
      <c r="AB8" s="126">
        <f t="shared" si="23"/>
        <v>58.4172</v>
      </c>
      <c r="AC8" s="126">
        <f t="shared" si="17"/>
        <v>778.894</v>
      </c>
      <c r="AD8" s="126">
        <f t="shared" si="18"/>
        <v>522.84</v>
      </c>
      <c r="AE8" s="126">
        <f t="shared" si="19"/>
        <v>32.4578</v>
      </c>
      <c r="AF8" s="126">
        <f t="shared" si="20"/>
        <v>418</v>
      </c>
      <c r="AG8" s="126">
        <f t="shared" si="21"/>
        <v>0</v>
      </c>
      <c r="AH8" s="126">
        <f t="shared" si="22"/>
        <v>1810.609</v>
      </c>
      <c r="AI8" s="125" t="s">
        <v>1108</v>
      </c>
    </row>
    <row r="9" s="9" customFormat="1" ht="20" customHeight="1" spans="1:35">
      <c r="A9" s="23">
        <f t="shared" si="0"/>
        <v>6</v>
      </c>
      <c r="B9" s="24" t="s">
        <v>76</v>
      </c>
      <c r="C9" s="25" t="s">
        <v>83</v>
      </c>
      <c r="D9" s="24" t="s">
        <v>84</v>
      </c>
      <c r="E9" s="24">
        <v>3245.4</v>
      </c>
      <c r="F9" s="24">
        <f>VLOOKUP(C9,'[1]9月'!$B:$Q,16,0)</f>
        <v>3245.4</v>
      </c>
      <c r="G9" s="27">
        <v>5228.42</v>
      </c>
      <c r="H9" s="24">
        <v>3245.4</v>
      </c>
      <c r="I9" s="27">
        <v>3180</v>
      </c>
      <c r="J9" s="27"/>
      <c r="K9" s="34">
        <f t="shared" si="1"/>
        <v>58.4172</v>
      </c>
      <c r="L9" s="35">
        <f t="shared" si="2"/>
        <v>519.264</v>
      </c>
      <c r="M9" s="27">
        <f t="shared" si="3"/>
        <v>418.27</v>
      </c>
      <c r="N9" s="24">
        <f t="shared" si="4"/>
        <v>22.7178</v>
      </c>
      <c r="O9" s="27">
        <f t="shared" si="5"/>
        <v>159</v>
      </c>
      <c r="P9" s="27">
        <f t="shared" si="6"/>
        <v>0</v>
      </c>
      <c r="Q9" s="27">
        <f t="shared" si="15"/>
        <v>1177.669</v>
      </c>
      <c r="R9" s="24">
        <f t="shared" si="7"/>
        <v>0</v>
      </c>
      <c r="S9" s="24">
        <f t="shared" si="8"/>
        <v>259.63</v>
      </c>
      <c r="T9" s="27">
        <f t="shared" si="9"/>
        <v>104.57</v>
      </c>
      <c r="U9" s="24">
        <f t="shared" si="10"/>
        <v>9.74</v>
      </c>
      <c r="V9" s="27">
        <f t="shared" si="11"/>
        <v>159</v>
      </c>
      <c r="W9" s="27">
        <f t="shared" si="12"/>
        <v>0</v>
      </c>
      <c r="X9" s="24">
        <f t="shared" si="16"/>
        <v>532.94</v>
      </c>
      <c r="Y9" s="24">
        <f t="shared" si="13"/>
        <v>1710.609</v>
      </c>
      <c r="Z9" s="39"/>
      <c r="AA9" s="125" t="s">
        <v>31</v>
      </c>
      <c r="AB9" s="126">
        <f t="shared" si="23"/>
        <v>58.4172</v>
      </c>
      <c r="AC9" s="126">
        <f t="shared" si="17"/>
        <v>778.894</v>
      </c>
      <c r="AD9" s="126">
        <f t="shared" si="18"/>
        <v>522.84</v>
      </c>
      <c r="AE9" s="126">
        <f t="shared" si="19"/>
        <v>32.4578</v>
      </c>
      <c r="AF9" s="126">
        <f t="shared" si="20"/>
        <v>318</v>
      </c>
      <c r="AG9" s="126">
        <f t="shared" si="21"/>
        <v>0</v>
      </c>
      <c r="AH9" s="126">
        <f t="shared" si="22"/>
        <v>1710.609</v>
      </c>
      <c r="AI9" s="125" t="s">
        <v>1108</v>
      </c>
    </row>
    <row r="10" s="9" customFormat="1" ht="20" customHeight="1" spans="1:35">
      <c r="A10" s="23">
        <f t="shared" ref="A10:A66" si="24">ROW()-3</f>
        <v>7</v>
      </c>
      <c r="B10" s="24" t="s">
        <v>76</v>
      </c>
      <c r="C10" s="25" t="s">
        <v>87</v>
      </c>
      <c r="D10" s="24" t="s">
        <v>88</v>
      </c>
      <c r="E10" s="24">
        <v>3245.4</v>
      </c>
      <c r="F10" s="24">
        <f>VLOOKUP(C10,'[1]9月'!$B:$Q,16,0)</f>
        <v>3245.4</v>
      </c>
      <c r="G10" s="27">
        <v>5228.42</v>
      </c>
      <c r="H10" s="24">
        <v>3245.4</v>
      </c>
      <c r="I10" s="27">
        <v>4180</v>
      </c>
      <c r="J10" s="27"/>
      <c r="K10" s="34">
        <f t="shared" ref="K10:K66" si="25">E10*0.018</f>
        <v>58.4172</v>
      </c>
      <c r="L10" s="35">
        <f t="shared" ref="L10:L66" si="26">F10*0.16</f>
        <v>519.264</v>
      </c>
      <c r="M10" s="27">
        <f t="shared" ref="M10:M66" si="27">ROUND(G10*0.08,2)</f>
        <v>418.27</v>
      </c>
      <c r="N10" s="24">
        <f t="shared" ref="N10:N66" si="28">H10*0.007</f>
        <v>22.7178</v>
      </c>
      <c r="O10" s="27">
        <f t="shared" ref="O10:O66" si="29">I10*5%</f>
        <v>209</v>
      </c>
      <c r="P10" s="27">
        <f t="shared" ref="P10:P66" si="30">J10*50%</f>
        <v>0</v>
      </c>
      <c r="Q10" s="27">
        <f t="shared" si="15"/>
        <v>1227.669</v>
      </c>
      <c r="R10" s="24">
        <f t="shared" ref="R10:R66" si="31">E10*0</f>
        <v>0</v>
      </c>
      <c r="S10" s="24">
        <f t="shared" ref="S10:S66" si="32">ROUND(F10*0.08,2)</f>
        <v>259.63</v>
      </c>
      <c r="T10" s="27">
        <f t="shared" ref="T10:T66" si="33">ROUND(G10*0.02,2)</f>
        <v>104.57</v>
      </c>
      <c r="U10" s="24">
        <f t="shared" ref="U10:U66" si="34">ROUND(H10*0.003,2)</f>
        <v>9.74</v>
      </c>
      <c r="V10" s="27">
        <f t="shared" ref="V10:V66" si="35">I10*5%</f>
        <v>209</v>
      </c>
      <c r="W10" s="27">
        <f t="shared" ref="W10:W66" si="36">J10*50%</f>
        <v>0</v>
      </c>
      <c r="X10" s="24">
        <f t="shared" si="16"/>
        <v>582.94</v>
      </c>
      <c r="Y10" s="24">
        <f t="shared" ref="Y10:Y66" si="37">Q10+X10</f>
        <v>1810.609</v>
      </c>
      <c r="Z10" s="39"/>
      <c r="AA10" s="125" t="s">
        <v>31</v>
      </c>
      <c r="AB10" s="126">
        <f t="shared" si="23"/>
        <v>58.4172</v>
      </c>
      <c r="AC10" s="126">
        <f t="shared" si="17"/>
        <v>778.894</v>
      </c>
      <c r="AD10" s="126">
        <f t="shared" si="18"/>
        <v>522.84</v>
      </c>
      <c r="AE10" s="126">
        <f t="shared" si="19"/>
        <v>32.4578</v>
      </c>
      <c r="AF10" s="126">
        <f t="shared" si="20"/>
        <v>418</v>
      </c>
      <c r="AG10" s="126">
        <f t="shared" si="21"/>
        <v>0</v>
      </c>
      <c r="AH10" s="126">
        <f t="shared" si="22"/>
        <v>1810.609</v>
      </c>
      <c r="AI10" s="125" t="s">
        <v>1108</v>
      </c>
    </row>
    <row r="11" s="9" customFormat="1" ht="20" customHeight="1" spans="1:35">
      <c r="A11" s="23">
        <f t="shared" si="24"/>
        <v>8</v>
      </c>
      <c r="B11" s="24" t="s">
        <v>71</v>
      </c>
      <c r="C11" s="25" t="s">
        <v>89</v>
      </c>
      <c r="D11" s="24" t="s">
        <v>90</v>
      </c>
      <c r="E11" s="24">
        <v>3820</v>
      </c>
      <c r="F11" s="24">
        <f>VLOOKUP(C11,'[1]9月'!$B:$Q,16,0)</f>
        <v>3820</v>
      </c>
      <c r="G11" s="27">
        <v>5228.42</v>
      </c>
      <c r="H11" s="24">
        <v>3820</v>
      </c>
      <c r="I11" s="27">
        <v>4180</v>
      </c>
      <c r="J11" s="27"/>
      <c r="K11" s="34">
        <f t="shared" si="25"/>
        <v>68.76</v>
      </c>
      <c r="L11" s="35">
        <f t="shared" si="26"/>
        <v>611.2</v>
      </c>
      <c r="M11" s="27">
        <f t="shared" si="27"/>
        <v>418.27</v>
      </c>
      <c r="N11" s="24">
        <f t="shared" si="28"/>
        <v>26.74</v>
      </c>
      <c r="O11" s="27">
        <f t="shared" si="29"/>
        <v>209</v>
      </c>
      <c r="P11" s="27">
        <f t="shared" si="30"/>
        <v>0</v>
      </c>
      <c r="Q11" s="27">
        <f t="shared" si="15"/>
        <v>1333.97</v>
      </c>
      <c r="R11" s="24">
        <f t="shared" si="31"/>
        <v>0</v>
      </c>
      <c r="S11" s="24">
        <f t="shared" si="32"/>
        <v>305.6</v>
      </c>
      <c r="T11" s="27">
        <f t="shared" si="33"/>
        <v>104.57</v>
      </c>
      <c r="U11" s="24">
        <f t="shared" si="34"/>
        <v>11.46</v>
      </c>
      <c r="V11" s="27">
        <f t="shared" si="35"/>
        <v>209</v>
      </c>
      <c r="W11" s="27">
        <f t="shared" si="36"/>
        <v>0</v>
      </c>
      <c r="X11" s="24">
        <f t="shared" si="16"/>
        <v>630.63</v>
      </c>
      <c r="Y11" s="24">
        <f t="shared" si="37"/>
        <v>1964.6</v>
      </c>
      <c r="Z11" s="39"/>
      <c r="AA11" s="125" t="s">
        <v>31</v>
      </c>
      <c r="AB11" s="126">
        <f t="shared" si="23"/>
        <v>68.76</v>
      </c>
      <c r="AC11" s="126">
        <f t="shared" si="17"/>
        <v>916.8</v>
      </c>
      <c r="AD11" s="126">
        <f t="shared" si="18"/>
        <v>522.84</v>
      </c>
      <c r="AE11" s="126">
        <f t="shared" si="19"/>
        <v>38.2</v>
      </c>
      <c r="AF11" s="126">
        <f t="shared" si="20"/>
        <v>418</v>
      </c>
      <c r="AG11" s="126">
        <f t="shared" si="21"/>
        <v>0</v>
      </c>
      <c r="AH11" s="126">
        <f t="shared" si="22"/>
        <v>1964.6</v>
      </c>
      <c r="AI11" s="125" t="s">
        <v>1108</v>
      </c>
    </row>
    <row r="12" s="9" customFormat="1" ht="20" customHeight="1" spans="1:35">
      <c r="A12" s="23">
        <f t="shared" si="24"/>
        <v>9</v>
      </c>
      <c r="B12" s="24" t="s">
        <v>71</v>
      </c>
      <c r="C12" s="25" t="s">
        <v>93</v>
      </c>
      <c r="D12" s="28" t="s">
        <v>94</v>
      </c>
      <c r="E12" s="24">
        <v>3245.4</v>
      </c>
      <c r="F12" s="24">
        <f>VLOOKUP(C12,'[1]9月'!$B:$Q,16,0)</f>
        <v>3245.4</v>
      </c>
      <c r="G12" s="27">
        <v>5228.42</v>
      </c>
      <c r="H12" s="24">
        <v>3245.4</v>
      </c>
      <c r="I12" s="27">
        <v>3180</v>
      </c>
      <c r="J12" s="27"/>
      <c r="K12" s="34">
        <f t="shared" si="25"/>
        <v>58.4172</v>
      </c>
      <c r="L12" s="35">
        <f t="shared" si="26"/>
        <v>519.264</v>
      </c>
      <c r="M12" s="27">
        <f t="shared" si="27"/>
        <v>418.27</v>
      </c>
      <c r="N12" s="24">
        <f t="shared" si="28"/>
        <v>22.7178</v>
      </c>
      <c r="O12" s="27">
        <f t="shared" si="29"/>
        <v>159</v>
      </c>
      <c r="P12" s="27">
        <f t="shared" si="30"/>
        <v>0</v>
      </c>
      <c r="Q12" s="27">
        <f t="shared" si="15"/>
        <v>1177.669</v>
      </c>
      <c r="R12" s="24">
        <f t="shared" si="31"/>
        <v>0</v>
      </c>
      <c r="S12" s="24">
        <f t="shared" si="32"/>
        <v>259.63</v>
      </c>
      <c r="T12" s="27">
        <f t="shared" si="33"/>
        <v>104.57</v>
      </c>
      <c r="U12" s="24">
        <f t="shared" si="34"/>
        <v>9.74</v>
      </c>
      <c r="V12" s="27">
        <f t="shared" si="35"/>
        <v>159</v>
      </c>
      <c r="W12" s="27">
        <f t="shared" si="36"/>
        <v>0</v>
      </c>
      <c r="X12" s="24">
        <f t="shared" si="16"/>
        <v>532.94</v>
      </c>
      <c r="Y12" s="24">
        <f t="shared" si="37"/>
        <v>1710.609</v>
      </c>
      <c r="Z12" s="39"/>
      <c r="AA12" s="125" t="s">
        <v>31</v>
      </c>
      <c r="AB12" s="126">
        <f t="shared" si="23"/>
        <v>58.4172</v>
      </c>
      <c r="AC12" s="126">
        <f t="shared" si="17"/>
        <v>778.894</v>
      </c>
      <c r="AD12" s="126">
        <f t="shared" si="18"/>
        <v>522.84</v>
      </c>
      <c r="AE12" s="126">
        <f t="shared" si="19"/>
        <v>32.4578</v>
      </c>
      <c r="AF12" s="126">
        <f t="shared" si="20"/>
        <v>318</v>
      </c>
      <c r="AG12" s="126">
        <f t="shared" si="21"/>
        <v>0</v>
      </c>
      <c r="AH12" s="126">
        <f t="shared" si="22"/>
        <v>1710.609</v>
      </c>
      <c r="AI12" s="125" t="s">
        <v>1108</v>
      </c>
    </row>
    <row r="13" s="9" customFormat="1" ht="20" customHeight="1" spans="1:35">
      <c r="A13" s="23">
        <f t="shared" si="24"/>
        <v>10</v>
      </c>
      <c r="B13" s="24" t="s">
        <v>71</v>
      </c>
      <c r="C13" s="25" t="s">
        <v>95</v>
      </c>
      <c r="D13" s="28" t="s">
        <v>96</v>
      </c>
      <c r="E13" s="24">
        <v>3245.4</v>
      </c>
      <c r="F13" s="24">
        <v>3245.4</v>
      </c>
      <c r="G13" s="27">
        <v>5228.42</v>
      </c>
      <c r="H13" s="24">
        <v>3245.4</v>
      </c>
      <c r="I13" s="27">
        <v>3180</v>
      </c>
      <c r="J13" s="27"/>
      <c r="K13" s="34">
        <f t="shared" si="25"/>
        <v>58.4172</v>
      </c>
      <c r="L13" s="35">
        <f t="shared" si="26"/>
        <v>519.264</v>
      </c>
      <c r="M13" s="27">
        <f t="shared" si="27"/>
        <v>418.27</v>
      </c>
      <c r="N13" s="24">
        <f t="shared" si="28"/>
        <v>22.7178</v>
      </c>
      <c r="O13" s="27">
        <f t="shared" si="29"/>
        <v>159</v>
      </c>
      <c r="P13" s="27">
        <f t="shared" si="30"/>
        <v>0</v>
      </c>
      <c r="Q13" s="27">
        <f t="shared" si="15"/>
        <v>1177.669</v>
      </c>
      <c r="R13" s="24">
        <f t="shared" si="31"/>
        <v>0</v>
      </c>
      <c r="S13" s="24">
        <f t="shared" si="32"/>
        <v>259.63</v>
      </c>
      <c r="T13" s="27">
        <f t="shared" si="33"/>
        <v>104.57</v>
      </c>
      <c r="U13" s="24">
        <f t="shared" si="34"/>
        <v>9.74</v>
      </c>
      <c r="V13" s="27">
        <f t="shared" si="35"/>
        <v>159</v>
      </c>
      <c r="W13" s="27">
        <f t="shared" si="36"/>
        <v>0</v>
      </c>
      <c r="X13" s="24">
        <f t="shared" si="16"/>
        <v>532.94</v>
      </c>
      <c r="Y13" s="24">
        <f t="shared" si="37"/>
        <v>1710.609</v>
      </c>
      <c r="Z13" s="39"/>
      <c r="AA13" s="125" t="s">
        <v>31</v>
      </c>
      <c r="AB13" s="126">
        <f t="shared" si="23"/>
        <v>58.4172</v>
      </c>
      <c r="AC13" s="126">
        <f t="shared" si="17"/>
        <v>778.894</v>
      </c>
      <c r="AD13" s="126">
        <f t="shared" si="18"/>
        <v>522.84</v>
      </c>
      <c r="AE13" s="126">
        <f t="shared" si="19"/>
        <v>32.4578</v>
      </c>
      <c r="AF13" s="126">
        <f t="shared" si="20"/>
        <v>318</v>
      </c>
      <c r="AG13" s="126">
        <f t="shared" si="21"/>
        <v>0</v>
      </c>
      <c r="AH13" s="126">
        <f t="shared" si="22"/>
        <v>1710.609</v>
      </c>
      <c r="AI13" s="125" t="s">
        <v>1108</v>
      </c>
    </row>
    <row r="14" s="9" customFormat="1" ht="20" customHeight="1" spans="1:35">
      <c r="A14" s="23">
        <f t="shared" si="24"/>
        <v>11</v>
      </c>
      <c r="B14" s="24" t="s">
        <v>71</v>
      </c>
      <c r="C14" s="25" t="s">
        <v>100</v>
      </c>
      <c r="D14" s="24" t="s">
        <v>101</v>
      </c>
      <c r="E14" s="24">
        <v>3245.4</v>
      </c>
      <c r="F14" s="24">
        <f>VLOOKUP(C14,'[1]9月'!$B:$Q,16,0)</f>
        <v>3245.4</v>
      </c>
      <c r="G14" s="27">
        <v>5228.42</v>
      </c>
      <c r="H14" s="24">
        <v>3245.4</v>
      </c>
      <c r="I14" s="27">
        <v>1790</v>
      </c>
      <c r="J14" s="27"/>
      <c r="K14" s="34">
        <f t="shared" si="25"/>
        <v>58.4172</v>
      </c>
      <c r="L14" s="35">
        <f t="shared" si="26"/>
        <v>519.264</v>
      </c>
      <c r="M14" s="27">
        <f t="shared" si="27"/>
        <v>418.27</v>
      </c>
      <c r="N14" s="24">
        <f t="shared" si="28"/>
        <v>22.7178</v>
      </c>
      <c r="O14" s="27">
        <f t="shared" si="29"/>
        <v>89.5</v>
      </c>
      <c r="P14" s="27">
        <f t="shared" si="30"/>
        <v>0</v>
      </c>
      <c r="Q14" s="27">
        <f t="shared" si="15"/>
        <v>1108.169</v>
      </c>
      <c r="R14" s="24">
        <f t="shared" si="31"/>
        <v>0</v>
      </c>
      <c r="S14" s="24">
        <f t="shared" si="32"/>
        <v>259.63</v>
      </c>
      <c r="T14" s="27">
        <f t="shared" si="33"/>
        <v>104.57</v>
      </c>
      <c r="U14" s="24">
        <f t="shared" si="34"/>
        <v>9.74</v>
      </c>
      <c r="V14" s="27">
        <f t="shared" si="35"/>
        <v>89.5</v>
      </c>
      <c r="W14" s="27">
        <f t="shared" si="36"/>
        <v>0</v>
      </c>
      <c r="X14" s="24">
        <f t="shared" si="16"/>
        <v>463.44</v>
      </c>
      <c r="Y14" s="24">
        <f t="shared" si="37"/>
        <v>1571.609</v>
      </c>
      <c r="Z14" s="39"/>
      <c r="AA14" s="125" t="s">
        <v>31</v>
      </c>
      <c r="AB14" s="126">
        <f t="shared" si="23"/>
        <v>58.4172</v>
      </c>
      <c r="AC14" s="126">
        <f t="shared" si="17"/>
        <v>778.894</v>
      </c>
      <c r="AD14" s="126">
        <f t="shared" si="18"/>
        <v>522.84</v>
      </c>
      <c r="AE14" s="126">
        <f t="shared" si="19"/>
        <v>32.4578</v>
      </c>
      <c r="AF14" s="126">
        <f t="shared" si="20"/>
        <v>179</v>
      </c>
      <c r="AG14" s="126">
        <f t="shared" si="21"/>
        <v>0</v>
      </c>
      <c r="AH14" s="126">
        <f t="shared" si="22"/>
        <v>1571.609</v>
      </c>
      <c r="AI14" s="125" t="s">
        <v>1108</v>
      </c>
    </row>
    <row r="15" s="9" customFormat="1" ht="20" customHeight="1" spans="1:35">
      <c r="A15" s="23">
        <f t="shared" si="24"/>
        <v>12</v>
      </c>
      <c r="B15" s="24" t="s">
        <v>71</v>
      </c>
      <c r="C15" s="25" t="s">
        <v>102</v>
      </c>
      <c r="D15" s="24" t="s">
        <v>103</v>
      </c>
      <c r="E15" s="24">
        <v>3245.4</v>
      </c>
      <c r="F15" s="24">
        <f>VLOOKUP(C15,'[1]9月'!$B:$Q,16,0)</f>
        <v>3245.4</v>
      </c>
      <c r="G15" s="27">
        <v>5228.42</v>
      </c>
      <c r="H15" s="24">
        <v>3245.4</v>
      </c>
      <c r="I15" s="27">
        <v>1790</v>
      </c>
      <c r="J15" s="27"/>
      <c r="K15" s="34">
        <f t="shared" si="25"/>
        <v>58.4172</v>
      </c>
      <c r="L15" s="35">
        <f t="shared" si="26"/>
        <v>519.264</v>
      </c>
      <c r="M15" s="27">
        <f t="shared" si="27"/>
        <v>418.27</v>
      </c>
      <c r="N15" s="24">
        <f t="shared" si="28"/>
        <v>22.7178</v>
      </c>
      <c r="O15" s="27">
        <f t="shared" si="29"/>
        <v>89.5</v>
      </c>
      <c r="P15" s="27">
        <f t="shared" si="30"/>
        <v>0</v>
      </c>
      <c r="Q15" s="27">
        <f t="shared" si="15"/>
        <v>1108.169</v>
      </c>
      <c r="R15" s="24">
        <f t="shared" si="31"/>
        <v>0</v>
      </c>
      <c r="S15" s="24">
        <f t="shared" si="32"/>
        <v>259.63</v>
      </c>
      <c r="T15" s="27">
        <f t="shared" si="33"/>
        <v>104.57</v>
      </c>
      <c r="U15" s="24">
        <f t="shared" si="34"/>
        <v>9.74</v>
      </c>
      <c r="V15" s="27">
        <f t="shared" si="35"/>
        <v>89.5</v>
      </c>
      <c r="W15" s="27">
        <f t="shared" si="36"/>
        <v>0</v>
      </c>
      <c r="X15" s="24">
        <f t="shared" si="16"/>
        <v>463.44</v>
      </c>
      <c r="Y15" s="24">
        <f t="shared" si="37"/>
        <v>1571.609</v>
      </c>
      <c r="Z15" s="39"/>
      <c r="AA15" s="125" t="s">
        <v>31</v>
      </c>
      <c r="AB15" s="126">
        <f t="shared" si="23"/>
        <v>58.4172</v>
      </c>
      <c r="AC15" s="126">
        <f t="shared" si="17"/>
        <v>778.894</v>
      </c>
      <c r="AD15" s="126">
        <f t="shared" si="18"/>
        <v>522.84</v>
      </c>
      <c r="AE15" s="126">
        <f t="shared" si="19"/>
        <v>32.4578</v>
      </c>
      <c r="AF15" s="126">
        <f t="shared" si="20"/>
        <v>179</v>
      </c>
      <c r="AG15" s="126">
        <f t="shared" si="21"/>
        <v>0</v>
      </c>
      <c r="AH15" s="126">
        <f t="shared" si="22"/>
        <v>1571.609</v>
      </c>
      <c r="AI15" s="125" t="s">
        <v>1108</v>
      </c>
    </row>
    <row r="16" s="9" customFormat="1" ht="20" customHeight="1" spans="1:35">
      <c r="A16" s="23">
        <f t="shared" si="24"/>
        <v>13</v>
      </c>
      <c r="B16" s="24" t="s">
        <v>71</v>
      </c>
      <c r="C16" s="25" t="s">
        <v>104</v>
      </c>
      <c r="D16" s="24" t="s">
        <v>105</v>
      </c>
      <c r="E16" s="24">
        <v>3245.4</v>
      </c>
      <c r="F16" s="24">
        <f>VLOOKUP(C16,'[1]9月'!$B:$Q,16,0)</f>
        <v>3245.4</v>
      </c>
      <c r="G16" s="27">
        <v>5228.42</v>
      </c>
      <c r="H16" s="24">
        <v>3245.4</v>
      </c>
      <c r="I16" s="27">
        <v>1790</v>
      </c>
      <c r="J16" s="27"/>
      <c r="K16" s="34">
        <f t="shared" si="25"/>
        <v>58.4172</v>
      </c>
      <c r="L16" s="35">
        <f t="shared" si="26"/>
        <v>519.264</v>
      </c>
      <c r="M16" s="27">
        <f t="shared" si="27"/>
        <v>418.27</v>
      </c>
      <c r="N16" s="24">
        <f t="shared" si="28"/>
        <v>22.7178</v>
      </c>
      <c r="O16" s="27">
        <f t="shared" si="29"/>
        <v>89.5</v>
      </c>
      <c r="P16" s="27">
        <f t="shared" si="30"/>
        <v>0</v>
      </c>
      <c r="Q16" s="27">
        <f t="shared" si="15"/>
        <v>1108.169</v>
      </c>
      <c r="R16" s="24">
        <f t="shared" si="31"/>
        <v>0</v>
      </c>
      <c r="S16" s="24">
        <f t="shared" si="32"/>
        <v>259.63</v>
      </c>
      <c r="T16" s="27">
        <f t="shared" si="33"/>
        <v>104.57</v>
      </c>
      <c r="U16" s="24">
        <f t="shared" si="34"/>
        <v>9.74</v>
      </c>
      <c r="V16" s="27">
        <f t="shared" si="35"/>
        <v>89.5</v>
      </c>
      <c r="W16" s="27">
        <f t="shared" si="36"/>
        <v>0</v>
      </c>
      <c r="X16" s="24">
        <f t="shared" si="16"/>
        <v>463.44</v>
      </c>
      <c r="Y16" s="24">
        <f t="shared" si="37"/>
        <v>1571.609</v>
      </c>
      <c r="Z16" s="39"/>
      <c r="AA16" s="125" t="s">
        <v>31</v>
      </c>
      <c r="AB16" s="126">
        <f t="shared" si="23"/>
        <v>58.4172</v>
      </c>
      <c r="AC16" s="126">
        <f t="shared" si="17"/>
        <v>778.894</v>
      </c>
      <c r="AD16" s="126">
        <f t="shared" si="18"/>
        <v>522.84</v>
      </c>
      <c r="AE16" s="126">
        <f t="shared" si="19"/>
        <v>32.4578</v>
      </c>
      <c r="AF16" s="126">
        <f t="shared" si="20"/>
        <v>179</v>
      </c>
      <c r="AG16" s="126">
        <f t="shared" si="21"/>
        <v>0</v>
      </c>
      <c r="AH16" s="126">
        <f t="shared" si="22"/>
        <v>1571.609</v>
      </c>
      <c r="AI16" s="125" t="s">
        <v>1108</v>
      </c>
    </row>
    <row r="17" s="9" customFormat="1" ht="20" customHeight="1" spans="1:35">
      <c r="A17" s="23">
        <f t="shared" si="24"/>
        <v>14</v>
      </c>
      <c r="B17" s="24" t="s">
        <v>71</v>
      </c>
      <c r="C17" s="25" t="s">
        <v>106</v>
      </c>
      <c r="D17" s="24" t="s">
        <v>107</v>
      </c>
      <c r="E17" s="24">
        <v>3245.4</v>
      </c>
      <c r="F17" s="24">
        <f>VLOOKUP(C17,'[1]9月'!$B:$Q,16,0)</f>
        <v>3245.4</v>
      </c>
      <c r="G17" s="27">
        <v>5228.42</v>
      </c>
      <c r="H17" s="24">
        <v>3245.4</v>
      </c>
      <c r="I17" s="27">
        <v>1790</v>
      </c>
      <c r="J17" s="27"/>
      <c r="K17" s="34">
        <f t="shared" si="25"/>
        <v>58.4172</v>
      </c>
      <c r="L17" s="35">
        <f t="shared" si="26"/>
        <v>519.264</v>
      </c>
      <c r="M17" s="27">
        <f t="shared" si="27"/>
        <v>418.27</v>
      </c>
      <c r="N17" s="24">
        <f t="shared" si="28"/>
        <v>22.7178</v>
      </c>
      <c r="O17" s="27">
        <f t="shared" si="29"/>
        <v>89.5</v>
      </c>
      <c r="P17" s="27">
        <f t="shared" si="30"/>
        <v>0</v>
      </c>
      <c r="Q17" s="27">
        <f t="shared" si="15"/>
        <v>1108.169</v>
      </c>
      <c r="R17" s="24">
        <f t="shared" si="31"/>
        <v>0</v>
      </c>
      <c r="S17" s="24">
        <f t="shared" si="32"/>
        <v>259.63</v>
      </c>
      <c r="T17" s="27">
        <f t="shared" si="33"/>
        <v>104.57</v>
      </c>
      <c r="U17" s="24">
        <f t="shared" si="34"/>
        <v>9.74</v>
      </c>
      <c r="V17" s="27">
        <f t="shared" si="35"/>
        <v>89.5</v>
      </c>
      <c r="W17" s="27">
        <f t="shared" si="36"/>
        <v>0</v>
      </c>
      <c r="X17" s="24">
        <f t="shared" si="16"/>
        <v>463.44</v>
      </c>
      <c r="Y17" s="24">
        <f t="shared" si="37"/>
        <v>1571.609</v>
      </c>
      <c r="Z17" s="39"/>
      <c r="AA17" s="125" t="s">
        <v>31</v>
      </c>
      <c r="AB17" s="126">
        <f t="shared" si="23"/>
        <v>58.4172</v>
      </c>
      <c r="AC17" s="126">
        <f t="shared" si="17"/>
        <v>778.894</v>
      </c>
      <c r="AD17" s="126">
        <f t="shared" si="18"/>
        <v>522.84</v>
      </c>
      <c r="AE17" s="126">
        <f t="shared" si="19"/>
        <v>32.4578</v>
      </c>
      <c r="AF17" s="126">
        <f t="shared" si="20"/>
        <v>179</v>
      </c>
      <c r="AG17" s="126">
        <f t="shared" si="21"/>
        <v>0</v>
      </c>
      <c r="AH17" s="126">
        <f t="shared" si="22"/>
        <v>1571.609</v>
      </c>
      <c r="AI17" s="125" t="s">
        <v>1108</v>
      </c>
    </row>
    <row r="18" s="9" customFormat="1" ht="20" customHeight="1" spans="1:35">
      <c r="A18" s="23">
        <f t="shared" si="24"/>
        <v>15</v>
      </c>
      <c r="B18" s="24" t="s">
        <v>71</v>
      </c>
      <c r="C18" s="25" t="s">
        <v>108</v>
      </c>
      <c r="D18" s="24" t="s">
        <v>109</v>
      </c>
      <c r="E18" s="24">
        <v>3245.4</v>
      </c>
      <c r="F18" s="24">
        <f>VLOOKUP(C18,'[1]9月'!$B:$Q,16,0)</f>
        <v>3245.4</v>
      </c>
      <c r="G18" s="27">
        <v>5228.42</v>
      </c>
      <c r="H18" s="24">
        <v>3245.4</v>
      </c>
      <c r="I18" s="27">
        <v>3180</v>
      </c>
      <c r="J18" s="27"/>
      <c r="K18" s="34">
        <f t="shared" si="25"/>
        <v>58.4172</v>
      </c>
      <c r="L18" s="35">
        <f t="shared" si="26"/>
        <v>519.264</v>
      </c>
      <c r="M18" s="27">
        <f t="shared" si="27"/>
        <v>418.27</v>
      </c>
      <c r="N18" s="24">
        <f t="shared" si="28"/>
        <v>22.7178</v>
      </c>
      <c r="O18" s="27">
        <f t="shared" si="29"/>
        <v>159</v>
      </c>
      <c r="P18" s="27">
        <f t="shared" si="30"/>
        <v>0</v>
      </c>
      <c r="Q18" s="27">
        <f t="shared" si="15"/>
        <v>1177.669</v>
      </c>
      <c r="R18" s="24">
        <f t="shared" si="31"/>
        <v>0</v>
      </c>
      <c r="S18" s="24">
        <f t="shared" si="32"/>
        <v>259.63</v>
      </c>
      <c r="T18" s="27">
        <f t="shared" si="33"/>
        <v>104.57</v>
      </c>
      <c r="U18" s="24">
        <f t="shared" si="34"/>
        <v>9.74</v>
      </c>
      <c r="V18" s="27">
        <f t="shared" si="35"/>
        <v>159</v>
      </c>
      <c r="W18" s="27">
        <f t="shared" si="36"/>
        <v>0</v>
      </c>
      <c r="X18" s="24">
        <f t="shared" si="16"/>
        <v>532.94</v>
      </c>
      <c r="Y18" s="24">
        <f t="shared" si="37"/>
        <v>1710.609</v>
      </c>
      <c r="Z18" s="39"/>
      <c r="AA18" s="125" t="s">
        <v>31</v>
      </c>
      <c r="AB18" s="126">
        <f t="shared" si="23"/>
        <v>58.4172</v>
      </c>
      <c r="AC18" s="126">
        <f t="shared" si="17"/>
        <v>778.894</v>
      </c>
      <c r="AD18" s="126">
        <f t="shared" si="18"/>
        <v>522.84</v>
      </c>
      <c r="AE18" s="126">
        <f t="shared" si="19"/>
        <v>32.4578</v>
      </c>
      <c r="AF18" s="126">
        <f t="shared" si="20"/>
        <v>318</v>
      </c>
      <c r="AG18" s="126">
        <f t="shared" si="21"/>
        <v>0</v>
      </c>
      <c r="AH18" s="126">
        <f t="shared" si="22"/>
        <v>1710.609</v>
      </c>
      <c r="AI18" s="125" t="s">
        <v>1108</v>
      </c>
    </row>
    <row r="19" s="9" customFormat="1" ht="20" customHeight="1" spans="1:35">
      <c r="A19" s="23">
        <f t="shared" si="24"/>
        <v>16</v>
      </c>
      <c r="B19" s="24" t="s">
        <v>71</v>
      </c>
      <c r="C19" s="25" t="s">
        <v>110</v>
      </c>
      <c r="D19" s="24" t="s">
        <v>111</v>
      </c>
      <c r="E19" s="24">
        <v>3245.4</v>
      </c>
      <c r="F19" s="24">
        <f>VLOOKUP(C19,'[1]9月'!$B:$Q,16,0)</f>
        <v>3245.4</v>
      </c>
      <c r="G19" s="27">
        <v>5228.42</v>
      </c>
      <c r="H19" s="24">
        <v>3245.4</v>
      </c>
      <c r="I19" s="27">
        <v>3180</v>
      </c>
      <c r="J19" s="27"/>
      <c r="K19" s="34">
        <f t="shared" si="25"/>
        <v>58.4172</v>
      </c>
      <c r="L19" s="35">
        <f t="shared" si="26"/>
        <v>519.264</v>
      </c>
      <c r="M19" s="27">
        <f t="shared" si="27"/>
        <v>418.27</v>
      </c>
      <c r="N19" s="24">
        <f t="shared" si="28"/>
        <v>22.7178</v>
      </c>
      <c r="O19" s="27">
        <f t="shared" si="29"/>
        <v>159</v>
      </c>
      <c r="P19" s="27">
        <f t="shared" si="30"/>
        <v>0</v>
      </c>
      <c r="Q19" s="27">
        <f t="shared" si="15"/>
        <v>1177.669</v>
      </c>
      <c r="R19" s="24">
        <f t="shared" si="31"/>
        <v>0</v>
      </c>
      <c r="S19" s="24">
        <f t="shared" si="32"/>
        <v>259.63</v>
      </c>
      <c r="T19" s="27">
        <f t="shared" si="33"/>
        <v>104.57</v>
      </c>
      <c r="U19" s="24">
        <f t="shared" si="34"/>
        <v>9.74</v>
      </c>
      <c r="V19" s="27">
        <f t="shared" si="35"/>
        <v>159</v>
      </c>
      <c r="W19" s="27">
        <f t="shared" si="36"/>
        <v>0</v>
      </c>
      <c r="X19" s="24">
        <f t="shared" si="16"/>
        <v>532.94</v>
      </c>
      <c r="Y19" s="24">
        <f t="shared" si="37"/>
        <v>1710.609</v>
      </c>
      <c r="Z19" s="39"/>
      <c r="AA19" s="125" t="s">
        <v>31</v>
      </c>
      <c r="AB19" s="126">
        <f t="shared" si="23"/>
        <v>58.4172</v>
      </c>
      <c r="AC19" s="126">
        <f t="shared" si="17"/>
        <v>778.894</v>
      </c>
      <c r="AD19" s="126">
        <f t="shared" si="18"/>
        <v>522.84</v>
      </c>
      <c r="AE19" s="126">
        <f t="shared" si="19"/>
        <v>32.4578</v>
      </c>
      <c r="AF19" s="126">
        <f t="shared" si="20"/>
        <v>318</v>
      </c>
      <c r="AG19" s="126">
        <f t="shared" si="21"/>
        <v>0</v>
      </c>
      <c r="AH19" s="126">
        <f t="shared" si="22"/>
        <v>1710.609</v>
      </c>
      <c r="AI19" s="125" t="s">
        <v>1108</v>
      </c>
    </row>
    <row r="20" s="9" customFormat="1" ht="20" customHeight="1" spans="1:35">
      <c r="A20" s="23">
        <f t="shared" si="24"/>
        <v>17</v>
      </c>
      <c r="B20" s="24" t="s">
        <v>71</v>
      </c>
      <c r="C20" s="25" t="s">
        <v>112</v>
      </c>
      <c r="D20" s="266" t="s">
        <v>113</v>
      </c>
      <c r="E20" s="24">
        <v>3245.4</v>
      </c>
      <c r="F20" s="24">
        <f>VLOOKUP(C20,'[1]9月'!$B:$Q,16,0)</f>
        <v>3245.4</v>
      </c>
      <c r="G20" s="27">
        <v>5228.42</v>
      </c>
      <c r="H20" s="24">
        <v>3245.4</v>
      </c>
      <c r="I20" s="27">
        <v>3180</v>
      </c>
      <c r="J20" s="27"/>
      <c r="K20" s="34">
        <f t="shared" si="25"/>
        <v>58.4172</v>
      </c>
      <c r="L20" s="35">
        <f t="shared" si="26"/>
        <v>519.264</v>
      </c>
      <c r="M20" s="27">
        <f t="shared" si="27"/>
        <v>418.27</v>
      </c>
      <c r="N20" s="24">
        <f t="shared" si="28"/>
        <v>22.7178</v>
      </c>
      <c r="O20" s="27">
        <f t="shared" si="29"/>
        <v>159</v>
      </c>
      <c r="P20" s="27">
        <f t="shared" si="30"/>
        <v>0</v>
      </c>
      <c r="Q20" s="27">
        <f t="shared" si="15"/>
        <v>1177.669</v>
      </c>
      <c r="R20" s="24">
        <f t="shared" si="31"/>
        <v>0</v>
      </c>
      <c r="S20" s="24">
        <f t="shared" si="32"/>
        <v>259.63</v>
      </c>
      <c r="T20" s="27">
        <f t="shared" si="33"/>
        <v>104.57</v>
      </c>
      <c r="U20" s="24">
        <f t="shared" si="34"/>
        <v>9.74</v>
      </c>
      <c r="V20" s="27">
        <f t="shared" si="35"/>
        <v>159</v>
      </c>
      <c r="W20" s="27">
        <f t="shared" si="36"/>
        <v>0</v>
      </c>
      <c r="X20" s="24">
        <f t="shared" si="16"/>
        <v>532.94</v>
      </c>
      <c r="Y20" s="24">
        <f t="shared" si="37"/>
        <v>1710.609</v>
      </c>
      <c r="Z20" s="39"/>
      <c r="AA20" s="125" t="s">
        <v>31</v>
      </c>
      <c r="AB20" s="126">
        <f t="shared" si="23"/>
        <v>58.4172</v>
      </c>
      <c r="AC20" s="126">
        <f t="shared" si="17"/>
        <v>778.894</v>
      </c>
      <c r="AD20" s="126">
        <f t="shared" si="18"/>
        <v>522.84</v>
      </c>
      <c r="AE20" s="126">
        <f t="shared" si="19"/>
        <v>32.4578</v>
      </c>
      <c r="AF20" s="126">
        <f t="shared" si="20"/>
        <v>318</v>
      </c>
      <c r="AG20" s="126">
        <f t="shared" si="21"/>
        <v>0</v>
      </c>
      <c r="AH20" s="126">
        <f t="shared" si="22"/>
        <v>1710.609</v>
      </c>
      <c r="AI20" s="125" t="s">
        <v>1108</v>
      </c>
    </row>
    <row r="21" s="9" customFormat="1" ht="20" customHeight="1" spans="1:35">
      <c r="A21" s="23">
        <f t="shared" si="24"/>
        <v>18</v>
      </c>
      <c r="B21" s="24" t="s">
        <v>71</v>
      </c>
      <c r="C21" s="25" t="s">
        <v>116</v>
      </c>
      <c r="D21" s="24" t="s">
        <v>117</v>
      </c>
      <c r="E21" s="24">
        <v>3245.4</v>
      </c>
      <c r="F21" s="24">
        <f>VLOOKUP(C21,'[1]9月'!$B:$Q,16,0)</f>
        <v>3245.4</v>
      </c>
      <c r="G21" s="27">
        <v>5228.42</v>
      </c>
      <c r="H21" s="24">
        <v>3245.4</v>
      </c>
      <c r="I21" s="27">
        <v>3180</v>
      </c>
      <c r="J21" s="27"/>
      <c r="K21" s="34">
        <f t="shared" si="25"/>
        <v>58.4172</v>
      </c>
      <c r="L21" s="35">
        <f t="shared" si="26"/>
        <v>519.264</v>
      </c>
      <c r="M21" s="27">
        <f t="shared" si="27"/>
        <v>418.27</v>
      </c>
      <c r="N21" s="24">
        <f t="shared" si="28"/>
        <v>22.7178</v>
      </c>
      <c r="O21" s="27">
        <f t="shared" si="29"/>
        <v>159</v>
      </c>
      <c r="P21" s="27">
        <f t="shared" si="30"/>
        <v>0</v>
      </c>
      <c r="Q21" s="27">
        <f t="shared" si="15"/>
        <v>1177.669</v>
      </c>
      <c r="R21" s="24">
        <f t="shared" si="31"/>
        <v>0</v>
      </c>
      <c r="S21" s="24">
        <f t="shared" si="32"/>
        <v>259.63</v>
      </c>
      <c r="T21" s="27">
        <f t="shared" si="33"/>
        <v>104.57</v>
      </c>
      <c r="U21" s="24">
        <f t="shared" si="34"/>
        <v>9.74</v>
      </c>
      <c r="V21" s="27">
        <f t="shared" si="35"/>
        <v>159</v>
      </c>
      <c r="W21" s="27">
        <f t="shared" si="36"/>
        <v>0</v>
      </c>
      <c r="X21" s="24">
        <f t="shared" si="16"/>
        <v>532.94</v>
      </c>
      <c r="Y21" s="24">
        <f t="shared" si="37"/>
        <v>1710.609</v>
      </c>
      <c r="Z21" s="39"/>
      <c r="AA21" s="125" t="s">
        <v>31</v>
      </c>
      <c r="AB21" s="126">
        <f t="shared" si="23"/>
        <v>58.4172</v>
      </c>
      <c r="AC21" s="126">
        <f t="shared" si="17"/>
        <v>778.894</v>
      </c>
      <c r="AD21" s="126">
        <f t="shared" si="18"/>
        <v>522.84</v>
      </c>
      <c r="AE21" s="126">
        <f t="shared" si="19"/>
        <v>32.4578</v>
      </c>
      <c r="AF21" s="126">
        <f t="shared" si="20"/>
        <v>318</v>
      </c>
      <c r="AG21" s="126">
        <f t="shared" si="21"/>
        <v>0</v>
      </c>
      <c r="AH21" s="126">
        <f t="shared" si="22"/>
        <v>1710.609</v>
      </c>
      <c r="AI21" s="125" t="s">
        <v>1108</v>
      </c>
    </row>
    <row r="22" s="9" customFormat="1" ht="20" customHeight="1" spans="1:35">
      <c r="A22" s="23">
        <f t="shared" si="24"/>
        <v>19</v>
      </c>
      <c r="B22" s="24" t="s">
        <v>118</v>
      </c>
      <c r="C22" s="25" t="s">
        <v>119</v>
      </c>
      <c r="D22" s="24" t="s">
        <v>120</v>
      </c>
      <c r="E22" s="24">
        <v>3820</v>
      </c>
      <c r="F22" s="24">
        <f>VLOOKUP(C22,'[1]9月'!$B:$Q,16,0)</f>
        <v>3820</v>
      </c>
      <c r="G22" s="27">
        <v>5228.42</v>
      </c>
      <c r="H22" s="24">
        <v>3820</v>
      </c>
      <c r="I22" s="27">
        <v>4180</v>
      </c>
      <c r="J22" s="27"/>
      <c r="K22" s="34">
        <f t="shared" si="25"/>
        <v>68.76</v>
      </c>
      <c r="L22" s="35">
        <f t="shared" si="26"/>
        <v>611.2</v>
      </c>
      <c r="M22" s="27">
        <f t="shared" si="27"/>
        <v>418.27</v>
      </c>
      <c r="N22" s="24">
        <f t="shared" si="28"/>
        <v>26.74</v>
      </c>
      <c r="O22" s="27">
        <f t="shared" si="29"/>
        <v>209</v>
      </c>
      <c r="P22" s="27">
        <f t="shared" si="30"/>
        <v>0</v>
      </c>
      <c r="Q22" s="27">
        <f t="shared" si="15"/>
        <v>1333.97</v>
      </c>
      <c r="R22" s="24">
        <f t="shared" si="31"/>
        <v>0</v>
      </c>
      <c r="S22" s="24">
        <f t="shared" si="32"/>
        <v>305.6</v>
      </c>
      <c r="T22" s="27">
        <f t="shared" si="33"/>
        <v>104.57</v>
      </c>
      <c r="U22" s="24">
        <f t="shared" si="34"/>
        <v>11.46</v>
      </c>
      <c r="V22" s="27">
        <f t="shared" si="35"/>
        <v>209</v>
      </c>
      <c r="W22" s="27">
        <f t="shared" si="36"/>
        <v>0</v>
      </c>
      <c r="X22" s="24">
        <f t="shared" si="16"/>
        <v>630.63</v>
      </c>
      <c r="Y22" s="24">
        <f t="shared" si="37"/>
        <v>1964.6</v>
      </c>
      <c r="Z22" s="39"/>
      <c r="AA22" s="125" t="s">
        <v>18</v>
      </c>
      <c r="AB22" s="126">
        <f t="shared" si="23"/>
        <v>68.76</v>
      </c>
      <c r="AC22" s="126">
        <f t="shared" si="17"/>
        <v>916.8</v>
      </c>
      <c r="AD22" s="126">
        <f t="shared" si="18"/>
        <v>522.84</v>
      </c>
      <c r="AE22" s="126">
        <f t="shared" si="19"/>
        <v>38.2</v>
      </c>
      <c r="AF22" s="126">
        <f t="shared" si="20"/>
        <v>418</v>
      </c>
      <c r="AG22" s="126">
        <f t="shared" si="21"/>
        <v>0</v>
      </c>
      <c r="AH22" s="126">
        <f t="shared" si="22"/>
        <v>1964.6</v>
      </c>
      <c r="AI22" s="125" t="s">
        <v>1107</v>
      </c>
    </row>
    <row r="23" s="9" customFormat="1" ht="20" customHeight="1" spans="1:35">
      <c r="A23" s="23">
        <f t="shared" si="24"/>
        <v>20</v>
      </c>
      <c r="B23" s="24" t="s">
        <v>118</v>
      </c>
      <c r="C23" s="25" t="s">
        <v>121</v>
      </c>
      <c r="D23" s="24" t="s">
        <v>122</v>
      </c>
      <c r="E23" s="24">
        <v>3245.4</v>
      </c>
      <c r="F23" s="24">
        <f>VLOOKUP(C23,'[1]9月'!$B:$Q,16,0)</f>
        <v>3245.4</v>
      </c>
      <c r="G23" s="27">
        <v>5228.42</v>
      </c>
      <c r="H23" s="24">
        <v>3245.4</v>
      </c>
      <c r="I23" s="27">
        <v>3180</v>
      </c>
      <c r="J23" s="27"/>
      <c r="K23" s="34">
        <f t="shared" si="25"/>
        <v>58.4172</v>
      </c>
      <c r="L23" s="35">
        <f t="shared" si="26"/>
        <v>519.264</v>
      </c>
      <c r="M23" s="27">
        <f t="shared" si="27"/>
        <v>418.27</v>
      </c>
      <c r="N23" s="24">
        <f t="shared" si="28"/>
        <v>22.7178</v>
      </c>
      <c r="O23" s="27">
        <f t="shared" si="29"/>
        <v>159</v>
      </c>
      <c r="P23" s="27">
        <f t="shared" si="30"/>
        <v>0</v>
      </c>
      <c r="Q23" s="27">
        <f t="shared" si="15"/>
        <v>1177.669</v>
      </c>
      <c r="R23" s="24">
        <f t="shared" si="31"/>
        <v>0</v>
      </c>
      <c r="S23" s="24">
        <f t="shared" si="32"/>
        <v>259.63</v>
      </c>
      <c r="T23" s="27">
        <f t="shared" si="33"/>
        <v>104.57</v>
      </c>
      <c r="U23" s="24">
        <f t="shared" si="34"/>
        <v>9.74</v>
      </c>
      <c r="V23" s="27">
        <f t="shared" si="35"/>
        <v>159</v>
      </c>
      <c r="W23" s="27">
        <f t="shared" si="36"/>
        <v>0</v>
      </c>
      <c r="X23" s="24">
        <f t="shared" si="16"/>
        <v>532.94</v>
      </c>
      <c r="Y23" s="24">
        <f t="shared" si="37"/>
        <v>1710.609</v>
      </c>
      <c r="Z23" s="39"/>
      <c r="AA23" s="125" t="s">
        <v>14</v>
      </c>
      <c r="AB23" s="126">
        <f t="shared" si="23"/>
        <v>58.4172</v>
      </c>
      <c r="AC23" s="126">
        <f t="shared" si="17"/>
        <v>778.894</v>
      </c>
      <c r="AD23" s="126">
        <f t="shared" si="18"/>
        <v>522.84</v>
      </c>
      <c r="AE23" s="126">
        <f t="shared" si="19"/>
        <v>32.4578</v>
      </c>
      <c r="AF23" s="126">
        <f t="shared" si="20"/>
        <v>318</v>
      </c>
      <c r="AG23" s="126">
        <f t="shared" si="21"/>
        <v>0</v>
      </c>
      <c r="AH23" s="126">
        <f t="shared" si="22"/>
        <v>1710.609</v>
      </c>
      <c r="AI23" s="125" t="s">
        <v>1109</v>
      </c>
    </row>
    <row r="24" s="9" customFormat="1" ht="20" customHeight="1" spans="1:35">
      <c r="A24" s="23">
        <f t="shared" si="24"/>
        <v>21</v>
      </c>
      <c r="B24" s="24" t="s">
        <v>118</v>
      </c>
      <c r="C24" s="25" t="s">
        <v>123</v>
      </c>
      <c r="D24" s="24" t="s">
        <v>124</v>
      </c>
      <c r="E24" s="24">
        <v>3245.4</v>
      </c>
      <c r="F24" s="24">
        <f>VLOOKUP(C24,'[1]9月'!$B:$Q,16,0)</f>
        <v>3245.4</v>
      </c>
      <c r="G24" s="27">
        <v>5228.42</v>
      </c>
      <c r="H24" s="24">
        <v>3245.4</v>
      </c>
      <c r="I24" s="27">
        <v>3180</v>
      </c>
      <c r="J24" s="27"/>
      <c r="K24" s="34">
        <f t="shared" si="25"/>
        <v>58.4172</v>
      </c>
      <c r="L24" s="35">
        <f t="shared" si="26"/>
        <v>519.264</v>
      </c>
      <c r="M24" s="27">
        <f t="shared" si="27"/>
        <v>418.27</v>
      </c>
      <c r="N24" s="24">
        <f t="shared" si="28"/>
        <v>22.7178</v>
      </c>
      <c r="O24" s="27">
        <f t="shared" si="29"/>
        <v>159</v>
      </c>
      <c r="P24" s="27">
        <f t="shared" si="30"/>
        <v>0</v>
      </c>
      <c r="Q24" s="27">
        <f t="shared" si="15"/>
        <v>1177.669</v>
      </c>
      <c r="R24" s="24">
        <f t="shared" si="31"/>
        <v>0</v>
      </c>
      <c r="S24" s="24">
        <f t="shared" si="32"/>
        <v>259.63</v>
      </c>
      <c r="T24" s="27">
        <f t="shared" si="33"/>
        <v>104.57</v>
      </c>
      <c r="U24" s="24">
        <f t="shared" si="34"/>
        <v>9.74</v>
      </c>
      <c r="V24" s="27">
        <f t="shared" si="35"/>
        <v>159</v>
      </c>
      <c r="W24" s="27">
        <f t="shared" si="36"/>
        <v>0</v>
      </c>
      <c r="X24" s="24">
        <f t="shared" si="16"/>
        <v>532.94</v>
      </c>
      <c r="Y24" s="24">
        <f t="shared" si="37"/>
        <v>1710.609</v>
      </c>
      <c r="Z24" s="39"/>
      <c r="AA24" s="125" t="s">
        <v>18</v>
      </c>
      <c r="AB24" s="126">
        <f t="shared" si="23"/>
        <v>58.4172</v>
      </c>
      <c r="AC24" s="126">
        <f t="shared" si="17"/>
        <v>778.894</v>
      </c>
      <c r="AD24" s="126">
        <f t="shared" si="18"/>
        <v>522.84</v>
      </c>
      <c r="AE24" s="126">
        <f t="shared" si="19"/>
        <v>32.4578</v>
      </c>
      <c r="AF24" s="126">
        <f t="shared" si="20"/>
        <v>318</v>
      </c>
      <c r="AG24" s="126">
        <f t="shared" si="21"/>
        <v>0</v>
      </c>
      <c r="AH24" s="126">
        <f t="shared" si="22"/>
        <v>1710.609</v>
      </c>
      <c r="AI24" s="125" t="s">
        <v>1107</v>
      </c>
    </row>
    <row r="25" s="9" customFormat="1" ht="20" customHeight="1" spans="1:35">
      <c r="A25" s="23">
        <f t="shared" si="24"/>
        <v>22</v>
      </c>
      <c r="B25" s="24" t="s">
        <v>118</v>
      </c>
      <c r="C25" s="25" t="s">
        <v>125</v>
      </c>
      <c r="D25" s="24" t="s">
        <v>126</v>
      </c>
      <c r="E25" s="24">
        <v>3245.4</v>
      </c>
      <c r="F25" s="24">
        <f>VLOOKUP(C25,'[1]9月'!$B:$Q,16,0)</f>
        <v>3245.4</v>
      </c>
      <c r="G25" s="27">
        <v>5228.42</v>
      </c>
      <c r="H25" s="24">
        <v>3245.4</v>
      </c>
      <c r="I25" s="27">
        <v>3180</v>
      </c>
      <c r="J25" s="27"/>
      <c r="K25" s="34">
        <f t="shared" si="25"/>
        <v>58.4172</v>
      </c>
      <c r="L25" s="35">
        <f t="shared" si="26"/>
        <v>519.264</v>
      </c>
      <c r="M25" s="27">
        <f t="shared" si="27"/>
        <v>418.27</v>
      </c>
      <c r="N25" s="24">
        <f t="shared" si="28"/>
        <v>22.7178</v>
      </c>
      <c r="O25" s="27">
        <f t="shared" si="29"/>
        <v>159</v>
      </c>
      <c r="P25" s="27">
        <f t="shared" si="30"/>
        <v>0</v>
      </c>
      <c r="Q25" s="27">
        <f t="shared" si="15"/>
        <v>1177.669</v>
      </c>
      <c r="R25" s="24">
        <f t="shared" si="31"/>
        <v>0</v>
      </c>
      <c r="S25" s="24">
        <f t="shared" si="32"/>
        <v>259.63</v>
      </c>
      <c r="T25" s="27">
        <f t="shared" si="33"/>
        <v>104.57</v>
      </c>
      <c r="U25" s="24">
        <f t="shared" si="34"/>
        <v>9.74</v>
      </c>
      <c r="V25" s="27">
        <f t="shared" si="35"/>
        <v>159</v>
      </c>
      <c r="W25" s="27">
        <f t="shared" si="36"/>
        <v>0</v>
      </c>
      <c r="X25" s="24">
        <f t="shared" si="16"/>
        <v>532.94</v>
      </c>
      <c r="Y25" s="24">
        <f t="shared" si="37"/>
        <v>1710.609</v>
      </c>
      <c r="Z25" s="39"/>
      <c r="AA25" s="125" t="s">
        <v>18</v>
      </c>
      <c r="AB25" s="126">
        <f t="shared" si="23"/>
        <v>58.4172</v>
      </c>
      <c r="AC25" s="126">
        <f t="shared" si="17"/>
        <v>778.894</v>
      </c>
      <c r="AD25" s="126">
        <f t="shared" si="18"/>
        <v>522.84</v>
      </c>
      <c r="AE25" s="126">
        <f t="shared" si="19"/>
        <v>32.4578</v>
      </c>
      <c r="AF25" s="126">
        <f t="shared" si="20"/>
        <v>318</v>
      </c>
      <c r="AG25" s="126">
        <f t="shared" si="21"/>
        <v>0</v>
      </c>
      <c r="AH25" s="126">
        <f t="shared" si="22"/>
        <v>1710.609</v>
      </c>
      <c r="AI25" s="125" t="s">
        <v>1107</v>
      </c>
    </row>
    <row r="26" s="9" customFormat="1" ht="20" customHeight="1" spans="1:35">
      <c r="A26" s="23">
        <f t="shared" si="24"/>
        <v>23</v>
      </c>
      <c r="B26" s="24" t="s">
        <v>118</v>
      </c>
      <c r="C26" s="25" t="s">
        <v>127</v>
      </c>
      <c r="D26" s="24" t="s">
        <v>128</v>
      </c>
      <c r="E26" s="24">
        <v>3245.4</v>
      </c>
      <c r="F26" s="24">
        <f>VLOOKUP(C26,'[1]9月'!$B:$Q,16,0)</f>
        <v>3245.4</v>
      </c>
      <c r="G26" s="27">
        <v>5228.42</v>
      </c>
      <c r="H26" s="24">
        <v>3245.4</v>
      </c>
      <c r="I26" s="27">
        <v>3180</v>
      </c>
      <c r="J26" s="27"/>
      <c r="K26" s="34">
        <f t="shared" si="25"/>
        <v>58.4172</v>
      </c>
      <c r="L26" s="35">
        <f t="shared" si="26"/>
        <v>519.264</v>
      </c>
      <c r="M26" s="27">
        <f t="shared" si="27"/>
        <v>418.27</v>
      </c>
      <c r="N26" s="24">
        <f t="shared" si="28"/>
        <v>22.7178</v>
      </c>
      <c r="O26" s="27">
        <f t="shared" si="29"/>
        <v>159</v>
      </c>
      <c r="P26" s="27">
        <f t="shared" si="30"/>
        <v>0</v>
      </c>
      <c r="Q26" s="27">
        <f t="shared" si="15"/>
        <v>1177.669</v>
      </c>
      <c r="R26" s="24">
        <f t="shared" si="31"/>
        <v>0</v>
      </c>
      <c r="S26" s="24">
        <f t="shared" si="32"/>
        <v>259.63</v>
      </c>
      <c r="T26" s="27">
        <f t="shared" si="33"/>
        <v>104.57</v>
      </c>
      <c r="U26" s="24">
        <f t="shared" si="34"/>
        <v>9.74</v>
      </c>
      <c r="V26" s="27">
        <f t="shared" si="35"/>
        <v>159</v>
      </c>
      <c r="W26" s="27">
        <f t="shared" si="36"/>
        <v>0</v>
      </c>
      <c r="X26" s="24">
        <f t="shared" si="16"/>
        <v>532.94</v>
      </c>
      <c r="Y26" s="24">
        <f t="shared" si="37"/>
        <v>1710.609</v>
      </c>
      <c r="Z26" s="39"/>
      <c r="AA26" s="125" t="s">
        <v>18</v>
      </c>
      <c r="AB26" s="126">
        <f t="shared" si="23"/>
        <v>58.4172</v>
      </c>
      <c r="AC26" s="126">
        <f t="shared" si="17"/>
        <v>778.894</v>
      </c>
      <c r="AD26" s="126">
        <f t="shared" si="18"/>
        <v>522.84</v>
      </c>
      <c r="AE26" s="126">
        <f t="shared" si="19"/>
        <v>32.4578</v>
      </c>
      <c r="AF26" s="126">
        <f t="shared" si="20"/>
        <v>318</v>
      </c>
      <c r="AG26" s="126">
        <f t="shared" si="21"/>
        <v>0</v>
      </c>
      <c r="AH26" s="126">
        <f t="shared" si="22"/>
        <v>1710.609</v>
      </c>
      <c r="AI26" s="125" t="s">
        <v>1107</v>
      </c>
    </row>
    <row r="27" s="9" customFormat="1" ht="20" customHeight="1" spans="1:35">
      <c r="A27" s="23">
        <f t="shared" si="24"/>
        <v>24</v>
      </c>
      <c r="B27" s="24" t="s">
        <v>118</v>
      </c>
      <c r="C27" s="25" t="s">
        <v>129</v>
      </c>
      <c r="D27" s="24" t="s">
        <v>130</v>
      </c>
      <c r="E27" s="24">
        <v>3245.4</v>
      </c>
      <c r="F27" s="24">
        <f>VLOOKUP(C27,'[1]9月'!$B:$Q,16,0)</f>
        <v>3245.4</v>
      </c>
      <c r="G27" s="27">
        <v>5228.42</v>
      </c>
      <c r="H27" s="24">
        <v>3245.4</v>
      </c>
      <c r="I27" s="27">
        <v>3180</v>
      </c>
      <c r="J27" s="27"/>
      <c r="K27" s="34">
        <f t="shared" si="25"/>
        <v>58.4172</v>
      </c>
      <c r="L27" s="35">
        <f t="shared" si="26"/>
        <v>519.264</v>
      </c>
      <c r="M27" s="27">
        <f t="shared" si="27"/>
        <v>418.27</v>
      </c>
      <c r="N27" s="24">
        <f t="shared" si="28"/>
        <v>22.7178</v>
      </c>
      <c r="O27" s="27">
        <f t="shared" si="29"/>
        <v>159</v>
      </c>
      <c r="P27" s="27">
        <f t="shared" si="30"/>
        <v>0</v>
      </c>
      <c r="Q27" s="27">
        <f t="shared" si="15"/>
        <v>1177.669</v>
      </c>
      <c r="R27" s="24">
        <f t="shared" si="31"/>
        <v>0</v>
      </c>
      <c r="S27" s="24">
        <f t="shared" si="32"/>
        <v>259.63</v>
      </c>
      <c r="T27" s="27">
        <f t="shared" si="33"/>
        <v>104.57</v>
      </c>
      <c r="U27" s="24">
        <f t="shared" si="34"/>
        <v>9.74</v>
      </c>
      <c r="V27" s="27">
        <f t="shared" si="35"/>
        <v>159</v>
      </c>
      <c r="W27" s="27">
        <f t="shared" si="36"/>
        <v>0</v>
      </c>
      <c r="X27" s="24">
        <f t="shared" si="16"/>
        <v>532.94</v>
      </c>
      <c r="Y27" s="24">
        <f t="shared" si="37"/>
        <v>1710.609</v>
      </c>
      <c r="Z27" s="39"/>
      <c r="AA27" s="125" t="s">
        <v>14</v>
      </c>
      <c r="AB27" s="126">
        <f t="shared" si="23"/>
        <v>58.4172</v>
      </c>
      <c r="AC27" s="126">
        <f t="shared" si="17"/>
        <v>778.894</v>
      </c>
      <c r="AD27" s="126">
        <f t="shared" si="18"/>
        <v>522.84</v>
      </c>
      <c r="AE27" s="126">
        <f t="shared" si="19"/>
        <v>32.4578</v>
      </c>
      <c r="AF27" s="126">
        <f t="shared" si="20"/>
        <v>318</v>
      </c>
      <c r="AG27" s="126">
        <f t="shared" si="21"/>
        <v>0</v>
      </c>
      <c r="AH27" s="126">
        <f t="shared" si="22"/>
        <v>1710.609</v>
      </c>
      <c r="AI27" s="125" t="s">
        <v>1109</v>
      </c>
    </row>
    <row r="28" s="9" customFormat="1" ht="20" customHeight="1" spans="1:35">
      <c r="A28" s="23">
        <f t="shared" si="24"/>
        <v>25</v>
      </c>
      <c r="B28" s="24" t="s">
        <v>118</v>
      </c>
      <c r="C28" s="25" t="s">
        <v>131</v>
      </c>
      <c r="D28" s="266" t="s">
        <v>132</v>
      </c>
      <c r="E28" s="24">
        <v>3245.4</v>
      </c>
      <c r="F28" s="24">
        <f>VLOOKUP(C28,'[1]9月'!$B:$Q,16,0)</f>
        <v>3245.4</v>
      </c>
      <c r="G28" s="27">
        <v>5228.42</v>
      </c>
      <c r="H28" s="24">
        <v>3245.4</v>
      </c>
      <c r="I28" s="27">
        <v>3180</v>
      </c>
      <c r="J28" s="27"/>
      <c r="K28" s="34">
        <f t="shared" si="25"/>
        <v>58.4172</v>
      </c>
      <c r="L28" s="35">
        <f t="shared" si="26"/>
        <v>519.264</v>
      </c>
      <c r="M28" s="27">
        <f t="shared" si="27"/>
        <v>418.27</v>
      </c>
      <c r="N28" s="24">
        <f t="shared" si="28"/>
        <v>22.7178</v>
      </c>
      <c r="O28" s="27">
        <f t="shared" si="29"/>
        <v>159</v>
      </c>
      <c r="P28" s="27">
        <f t="shared" si="30"/>
        <v>0</v>
      </c>
      <c r="Q28" s="27">
        <f t="shared" si="15"/>
        <v>1177.669</v>
      </c>
      <c r="R28" s="24">
        <f t="shared" si="31"/>
        <v>0</v>
      </c>
      <c r="S28" s="24">
        <f t="shared" si="32"/>
        <v>259.63</v>
      </c>
      <c r="T28" s="27">
        <f t="shared" si="33"/>
        <v>104.57</v>
      </c>
      <c r="U28" s="24">
        <f t="shared" si="34"/>
        <v>9.74</v>
      </c>
      <c r="V28" s="27">
        <f t="shared" si="35"/>
        <v>159</v>
      </c>
      <c r="W28" s="27">
        <f t="shared" si="36"/>
        <v>0</v>
      </c>
      <c r="X28" s="24">
        <f t="shared" si="16"/>
        <v>532.94</v>
      </c>
      <c r="Y28" s="24">
        <f t="shared" si="37"/>
        <v>1710.609</v>
      </c>
      <c r="Z28" s="39"/>
      <c r="AA28" s="125" t="s">
        <v>18</v>
      </c>
      <c r="AB28" s="126">
        <f t="shared" si="23"/>
        <v>58.4172</v>
      </c>
      <c r="AC28" s="126">
        <f t="shared" si="17"/>
        <v>778.894</v>
      </c>
      <c r="AD28" s="126">
        <f t="shared" si="18"/>
        <v>522.84</v>
      </c>
      <c r="AE28" s="126">
        <f t="shared" si="19"/>
        <v>32.4578</v>
      </c>
      <c r="AF28" s="126">
        <f t="shared" si="20"/>
        <v>318</v>
      </c>
      <c r="AG28" s="126">
        <f t="shared" si="21"/>
        <v>0</v>
      </c>
      <c r="AH28" s="126">
        <f t="shared" si="22"/>
        <v>1710.609</v>
      </c>
      <c r="AI28" s="125" t="s">
        <v>1107</v>
      </c>
    </row>
    <row r="29" s="9" customFormat="1" ht="20" customHeight="1" spans="1:35">
      <c r="A29" s="23">
        <f t="shared" si="24"/>
        <v>26</v>
      </c>
      <c r="B29" s="24" t="s">
        <v>118</v>
      </c>
      <c r="C29" s="29" t="s">
        <v>133</v>
      </c>
      <c r="D29" s="30" t="s">
        <v>134</v>
      </c>
      <c r="E29" s="24">
        <v>3245.4</v>
      </c>
      <c r="F29" s="24">
        <f>VLOOKUP(C29,'[1]9月'!$B:$Q,16,0)</f>
        <v>3245.4</v>
      </c>
      <c r="G29" s="27">
        <v>5228.42</v>
      </c>
      <c r="H29" s="24">
        <v>3245.4</v>
      </c>
      <c r="I29" s="27">
        <v>3180</v>
      </c>
      <c r="J29" s="27"/>
      <c r="K29" s="34">
        <f t="shared" si="25"/>
        <v>58.4172</v>
      </c>
      <c r="L29" s="35">
        <f t="shared" si="26"/>
        <v>519.264</v>
      </c>
      <c r="M29" s="27">
        <f t="shared" si="27"/>
        <v>418.27</v>
      </c>
      <c r="N29" s="24">
        <f t="shared" si="28"/>
        <v>22.7178</v>
      </c>
      <c r="O29" s="27">
        <f t="shared" si="29"/>
        <v>159</v>
      </c>
      <c r="P29" s="27">
        <f t="shared" si="30"/>
        <v>0</v>
      </c>
      <c r="Q29" s="27">
        <f t="shared" si="15"/>
        <v>1177.669</v>
      </c>
      <c r="R29" s="24">
        <f t="shared" si="31"/>
        <v>0</v>
      </c>
      <c r="S29" s="24">
        <f t="shared" si="32"/>
        <v>259.63</v>
      </c>
      <c r="T29" s="27">
        <f t="shared" si="33"/>
        <v>104.57</v>
      </c>
      <c r="U29" s="24">
        <f t="shared" si="34"/>
        <v>9.74</v>
      </c>
      <c r="V29" s="27">
        <f t="shared" si="35"/>
        <v>159</v>
      </c>
      <c r="W29" s="27">
        <f t="shared" si="36"/>
        <v>0</v>
      </c>
      <c r="X29" s="24">
        <f t="shared" si="16"/>
        <v>532.94</v>
      </c>
      <c r="Y29" s="24">
        <f t="shared" si="37"/>
        <v>1710.609</v>
      </c>
      <c r="Z29" s="39"/>
      <c r="AA29" s="125" t="s">
        <v>14</v>
      </c>
      <c r="AB29" s="126">
        <f t="shared" si="23"/>
        <v>58.4172</v>
      </c>
      <c r="AC29" s="126">
        <f t="shared" si="17"/>
        <v>778.894</v>
      </c>
      <c r="AD29" s="126">
        <f t="shared" si="18"/>
        <v>522.84</v>
      </c>
      <c r="AE29" s="126">
        <f t="shared" si="19"/>
        <v>32.4578</v>
      </c>
      <c r="AF29" s="126">
        <f t="shared" si="20"/>
        <v>318</v>
      </c>
      <c r="AG29" s="126">
        <f t="shared" si="21"/>
        <v>0</v>
      </c>
      <c r="AH29" s="126">
        <f t="shared" si="22"/>
        <v>1710.609</v>
      </c>
      <c r="AI29" s="125" t="s">
        <v>1109</v>
      </c>
    </row>
    <row r="30" s="9" customFormat="1" ht="20" customHeight="1" spans="1:35">
      <c r="A30" s="23">
        <f t="shared" si="24"/>
        <v>27</v>
      </c>
      <c r="B30" s="24" t="s">
        <v>118</v>
      </c>
      <c r="C30" s="29" t="s">
        <v>135</v>
      </c>
      <c r="D30" s="30" t="s">
        <v>136</v>
      </c>
      <c r="E30" s="24">
        <v>3245.4</v>
      </c>
      <c r="F30" s="24">
        <f>VLOOKUP(C30,'[1]9月'!$B:$Q,16,0)</f>
        <v>3245.4</v>
      </c>
      <c r="G30" s="27">
        <v>5228.42</v>
      </c>
      <c r="H30" s="24">
        <v>3245.4</v>
      </c>
      <c r="I30" s="27">
        <v>3180</v>
      </c>
      <c r="J30" s="27"/>
      <c r="K30" s="34">
        <f t="shared" si="25"/>
        <v>58.4172</v>
      </c>
      <c r="L30" s="35">
        <f t="shared" si="26"/>
        <v>519.264</v>
      </c>
      <c r="M30" s="27">
        <f t="shared" si="27"/>
        <v>418.27</v>
      </c>
      <c r="N30" s="24">
        <f t="shared" si="28"/>
        <v>22.7178</v>
      </c>
      <c r="O30" s="27">
        <f t="shared" si="29"/>
        <v>159</v>
      </c>
      <c r="P30" s="27">
        <f t="shared" si="30"/>
        <v>0</v>
      </c>
      <c r="Q30" s="27">
        <f t="shared" si="15"/>
        <v>1177.669</v>
      </c>
      <c r="R30" s="24">
        <f t="shared" si="31"/>
        <v>0</v>
      </c>
      <c r="S30" s="24">
        <f t="shared" si="32"/>
        <v>259.63</v>
      </c>
      <c r="T30" s="27">
        <f t="shared" si="33"/>
        <v>104.57</v>
      </c>
      <c r="U30" s="24">
        <f t="shared" si="34"/>
        <v>9.74</v>
      </c>
      <c r="V30" s="27">
        <f t="shared" si="35"/>
        <v>159</v>
      </c>
      <c r="W30" s="27">
        <f t="shared" si="36"/>
        <v>0</v>
      </c>
      <c r="X30" s="24">
        <f t="shared" si="16"/>
        <v>532.94</v>
      </c>
      <c r="Y30" s="24">
        <f t="shared" si="37"/>
        <v>1710.609</v>
      </c>
      <c r="Z30" s="39"/>
      <c r="AA30" s="125" t="s">
        <v>18</v>
      </c>
      <c r="AB30" s="126">
        <f t="shared" si="23"/>
        <v>58.4172</v>
      </c>
      <c r="AC30" s="126">
        <f t="shared" si="17"/>
        <v>778.894</v>
      </c>
      <c r="AD30" s="126">
        <f t="shared" si="18"/>
        <v>522.84</v>
      </c>
      <c r="AE30" s="126">
        <f t="shared" si="19"/>
        <v>32.4578</v>
      </c>
      <c r="AF30" s="126">
        <f t="shared" si="20"/>
        <v>318</v>
      </c>
      <c r="AG30" s="126">
        <f t="shared" si="21"/>
        <v>0</v>
      </c>
      <c r="AH30" s="126">
        <f t="shared" si="22"/>
        <v>1710.609</v>
      </c>
      <c r="AI30" s="125" t="s">
        <v>1107</v>
      </c>
    </row>
    <row r="31" s="9" customFormat="1" ht="20" customHeight="1" spans="1:35">
      <c r="A31" s="23">
        <f t="shared" si="24"/>
        <v>28</v>
      </c>
      <c r="B31" s="24" t="s">
        <v>137</v>
      </c>
      <c r="C31" s="25" t="s">
        <v>138</v>
      </c>
      <c r="D31" s="24" t="s">
        <v>139</v>
      </c>
      <c r="E31" s="24">
        <v>3245.4</v>
      </c>
      <c r="F31" s="24">
        <f>VLOOKUP(C31,'[1]9月'!$B:$Q,16,0)</f>
        <v>3245.4</v>
      </c>
      <c r="G31" s="27">
        <v>5228.42</v>
      </c>
      <c r="H31" s="24">
        <v>3245.4</v>
      </c>
      <c r="I31" s="27">
        <v>3180</v>
      </c>
      <c r="J31" s="27"/>
      <c r="K31" s="34">
        <f t="shared" si="25"/>
        <v>58.4172</v>
      </c>
      <c r="L31" s="35">
        <f t="shared" si="26"/>
        <v>519.264</v>
      </c>
      <c r="M31" s="27">
        <f t="shared" si="27"/>
        <v>418.27</v>
      </c>
      <c r="N31" s="24">
        <f t="shared" si="28"/>
        <v>22.7178</v>
      </c>
      <c r="O31" s="27">
        <f t="shared" si="29"/>
        <v>159</v>
      </c>
      <c r="P31" s="27">
        <f t="shared" si="30"/>
        <v>0</v>
      </c>
      <c r="Q31" s="27">
        <f t="shared" si="15"/>
        <v>1177.669</v>
      </c>
      <c r="R31" s="24">
        <f t="shared" si="31"/>
        <v>0</v>
      </c>
      <c r="S31" s="24">
        <f t="shared" si="32"/>
        <v>259.63</v>
      </c>
      <c r="T31" s="27">
        <f t="shared" si="33"/>
        <v>104.57</v>
      </c>
      <c r="U31" s="24">
        <f t="shared" si="34"/>
        <v>9.74</v>
      </c>
      <c r="V31" s="27">
        <f t="shared" si="35"/>
        <v>159</v>
      </c>
      <c r="W31" s="27">
        <f t="shared" si="36"/>
        <v>0</v>
      </c>
      <c r="X31" s="24">
        <f t="shared" si="16"/>
        <v>532.94</v>
      </c>
      <c r="Y31" s="24">
        <f t="shared" si="37"/>
        <v>1710.609</v>
      </c>
      <c r="Z31" s="39"/>
      <c r="AA31" s="125" t="s">
        <v>30</v>
      </c>
      <c r="AB31" s="126">
        <f t="shared" si="23"/>
        <v>58.4172</v>
      </c>
      <c r="AC31" s="126">
        <f t="shared" si="17"/>
        <v>778.894</v>
      </c>
      <c r="AD31" s="126">
        <f t="shared" si="18"/>
        <v>522.84</v>
      </c>
      <c r="AE31" s="126">
        <f t="shared" si="19"/>
        <v>32.4578</v>
      </c>
      <c r="AF31" s="126">
        <f t="shared" si="20"/>
        <v>318</v>
      </c>
      <c r="AG31" s="126">
        <f t="shared" si="21"/>
        <v>0</v>
      </c>
      <c r="AH31" s="126">
        <f t="shared" si="22"/>
        <v>1710.609</v>
      </c>
      <c r="AI31" s="125" t="s">
        <v>1110</v>
      </c>
    </row>
    <row r="32" s="9" customFormat="1" ht="20" customHeight="1" spans="1:35">
      <c r="A32" s="23">
        <f t="shared" si="24"/>
        <v>29</v>
      </c>
      <c r="B32" s="24" t="s">
        <v>143</v>
      </c>
      <c r="C32" s="25" t="s">
        <v>144</v>
      </c>
      <c r="D32" s="24" t="s">
        <v>145</v>
      </c>
      <c r="E32" s="24">
        <v>3245.4</v>
      </c>
      <c r="F32" s="24">
        <f>VLOOKUP(C32,'[1]9月'!$B:$Q,16,0)</f>
        <v>3245.4</v>
      </c>
      <c r="G32" s="27">
        <v>5228.42</v>
      </c>
      <c r="H32" s="24">
        <v>3245.4</v>
      </c>
      <c r="I32" s="27">
        <v>3180</v>
      </c>
      <c r="J32" s="27"/>
      <c r="K32" s="34">
        <f t="shared" si="25"/>
        <v>58.4172</v>
      </c>
      <c r="L32" s="35">
        <f t="shared" si="26"/>
        <v>519.264</v>
      </c>
      <c r="M32" s="27">
        <f t="shared" si="27"/>
        <v>418.27</v>
      </c>
      <c r="N32" s="24">
        <f t="shared" si="28"/>
        <v>22.7178</v>
      </c>
      <c r="O32" s="27">
        <f t="shared" si="29"/>
        <v>159</v>
      </c>
      <c r="P32" s="27">
        <f t="shared" si="30"/>
        <v>0</v>
      </c>
      <c r="Q32" s="27">
        <f t="shared" si="15"/>
        <v>1177.669</v>
      </c>
      <c r="R32" s="24">
        <f t="shared" si="31"/>
        <v>0</v>
      </c>
      <c r="S32" s="24">
        <f t="shared" si="32"/>
        <v>259.63</v>
      </c>
      <c r="T32" s="27">
        <f t="shared" si="33"/>
        <v>104.57</v>
      </c>
      <c r="U32" s="24">
        <f t="shared" si="34"/>
        <v>9.74</v>
      </c>
      <c r="V32" s="27">
        <f t="shared" si="35"/>
        <v>159</v>
      </c>
      <c r="W32" s="27">
        <f t="shared" si="36"/>
        <v>0</v>
      </c>
      <c r="X32" s="24">
        <f t="shared" si="16"/>
        <v>532.94</v>
      </c>
      <c r="Y32" s="24">
        <f t="shared" si="37"/>
        <v>1710.609</v>
      </c>
      <c r="Z32" s="39"/>
      <c r="AA32" s="125" t="s">
        <v>29</v>
      </c>
      <c r="AB32" s="126">
        <f t="shared" si="23"/>
        <v>58.4172</v>
      </c>
      <c r="AC32" s="126">
        <f t="shared" si="17"/>
        <v>778.894</v>
      </c>
      <c r="AD32" s="126">
        <f t="shared" si="18"/>
        <v>522.84</v>
      </c>
      <c r="AE32" s="126">
        <f t="shared" si="19"/>
        <v>32.4578</v>
      </c>
      <c r="AF32" s="126">
        <f t="shared" si="20"/>
        <v>318</v>
      </c>
      <c r="AG32" s="126">
        <f t="shared" si="21"/>
        <v>0</v>
      </c>
      <c r="AH32" s="126">
        <f t="shared" si="22"/>
        <v>1710.609</v>
      </c>
      <c r="AI32" s="125" t="s">
        <v>1111</v>
      </c>
    </row>
    <row r="33" s="9" customFormat="1" ht="20" customHeight="1" spans="1:35">
      <c r="A33" s="23">
        <f t="shared" si="24"/>
        <v>30</v>
      </c>
      <c r="B33" s="24" t="s">
        <v>146</v>
      </c>
      <c r="C33" s="25" t="s">
        <v>147</v>
      </c>
      <c r="D33" s="24" t="s">
        <v>148</v>
      </c>
      <c r="E33" s="24">
        <v>3245.4</v>
      </c>
      <c r="F33" s="24">
        <f>VLOOKUP(C33,'[1]9月'!$B:$Q,16,0)</f>
        <v>3245.4</v>
      </c>
      <c r="G33" s="27">
        <v>5228.42</v>
      </c>
      <c r="H33" s="24">
        <v>3245.4</v>
      </c>
      <c r="I33" s="27">
        <v>3180</v>
      </c>
      <c r="J33" s="27"/>
      <c r="K33" s="34">
        <f t="shared" si="25"/>
        <v>58.4172</v>
      </c>
      <c r="L33" s="35">
        <f t="shared" si="26"/>
        <v>519.264</v>
      </c>
      <c r="M33" s="27">
        <f t="shared" si="27"/>
        <v>418.27</v>
      </c>
      <c r="N33" s="24">
        <f t="shared" si="28"/>
        <v>22.7178</v>
      </c>
      <c r="O33" s="27">
        <f t="shared" si="29"/>
        <v>159</v>
      </c>
      <c r="P33" s="27">
        <f t="shared" si="30"/>
        <v>0</v>
      </c>
      <c r="Q33" s="27">
        <f t="shared" si="15"/>
        <v>1177.669</v>
      </c>
      <c r="R33" s="24">
        <f t="shared" si="31"/>
        <v>0</v>
      </c>
      <c r="S33" s="24">
        <f t="shared" si="32"/>
        <v>259.63</v>
      </c>
      <c r="T33" s="27">
        <f t="shared" si="33"/>
        <v>104.57</v>
      </c>
      <c r="U33" s="24">
        <f t="shared" si="34"/>
        <v>9.74</v>
      </c>
      <c r="V33" s="27">
        <f t="shared" si="35"/>
        <v>159</v>
      </c>
      <c r="W33" s="27">
        <f t="shared" si="36"/>
        <v>0</v>
      </c>
      <c r="X33" s="24">
        <f t="shared" si="16"/>
        <v>532.94</v>
      </c>
      <c r="Y33" s="24">
        <f t="shared" si="37"/>
        <v>1710.609</v>
      </c>
      <c r="Z33" s="39"/>
      <c r="AA33" s="125" t="s">
        <v>30</v>
      </c>
      <c r="AB33" s="126">
        <f t="shared" si="23"/>
        <v>58.4172</v>
      </c>
      <c r="AC33" s="126">
        <f t="shared" si="17"/>
        <v>778.894</v>
      </c>
      <c r="AD33" s="126">
        <f t="shared" si="18"/>
        <v>522.84</v>
      </c>
      <c r="AE33" s="126">
        <f t="shared" si="19"/>
        <v>32.4578</v>
      </c>
      <c r="AF33" s="126">
        <f t="shared" si="20"/>
        <v>318</v>
      </c>
      <c r="AG33" s="126">
        <f t="shared" si="21"/>
        <v>0</v>
      </c>
      <c r="AH33" s="126">
        <f t="shared" si="22"/>
        <v>1710.609</v>
      </c>
      <c r="AI33" s="125" t="s">
        <v>1110</v>
      </c>
    </row>
    <row r="34" s="9" customFormat="1" ht="20" customHeight="1" spans="1:35">
      <c r="A34" s="23">
        <f t="shared" si="24"/>
        <v>31</v>
      </c>
      <c r="B34" s="24" t="s">
        <v>146</v>
      </c>
      <c r="C34" s="29" t="s">
        <v>149</v>
      </c>
      <c r="D34" s="267" t="s">
        <v>150</v>
      </c>
      <c r="E34" s="24">
        <v>3245.4</v>
      </c>
      <c r="F34" s="24">
        <f>VLOOKUP(C34,'[1]9月'!$B:$Q,16,0)</f>
        <v>3245.4</v>
      </c>
      <c r="G34" s="27">
        <v>5228.42</v>
      </c>
      <c r="H34" s="24">
        <v>3245.4</v>
      </c>
      <c r="I34" s="27">
        <v>3180</v>
      </c>
      <c r="J34" s="27"/>
      <c r="K34" s="34">
        <f t="shared" si="25"/>
        <v>58.4172</v>
      </c>
      <c r="L34" s="35">
        <f t="shared" si="26"/>
        <v>519.264</v>
      </c>
      <c r="M34" s="27">
        <f t="shared" si="27"/>
        <v>418.27</v>
      </c>
      <c r="N34" s="24">
        <f t="shared" si="28"/>
        <v>22.7178</v>
      </c>
      <c r="O34" s="27">
        <f t="shared" si="29"/>
        <v>159</v>
      </c>
      <c r="P34" s="27">
        <f t="shared" si="30"/>
        <v>0</v>
      </c>
      <c r="Q34" s="27">
        <f t="shared" si="15"/>
        <v>1177.669</v>
      </c>
      <c r="R34" s="24">
        <f t="shared" si="31"/>
        <v>0</v>
      </c>
      <c r="S34" s="24">
        <f t="shared" si="32"/>
        <v>259.63</v>
      </c>
      <c r="T34" s="27">
        <f t="shared" si="33"/>
        <v>104.57</v>
      </c>
      <c r="U34" s="24">
        <f t="shared" si="34"/>
        <v>9.74</v>
      </c>
      <c r="V34" s="27">
        <f t="shared" si="35"/>
        <v>159</v>
      </c>
      <c r="W34" s="27">
        <f t="shared" si="36"/>
        <v>0</v>
      </c>
      <c r="X34" s="24">
        <f t="shared" si="16"/>
        <v>532.94</v>
      </c>
      <c r="Y34" s="24">
        <f t="shared" si="37"/>
        <v>1710.609</v>
      </c>
      <c r="Z34" s="39"/>
      <c r="AA34" s="125" t="s">
        <v>30</v>
      </c>
      <c r="AB34" s="126">
        <f t="shared" si="23"/>
        <v>58.4172</v>
      </c>
      <c r="AC34" s="126">
        <f t="shared" si="17"/>
        <v>778.894</v>
      </c>
      <c r="AD34" s="126">
        <f t="shared" si="18"/>
        <v>522.84</v>
      </c>
      <c r="AE34" s="126">
        <f t="shared" si="19"/>
        <v>32.4578</v>
      </c>
      <c r="AF34" s="126">
        <f t="shared" si="20"/>
        <v>318</v>
      </c>
      <c r="AG34" s="126">
        <f t="shared" si="21"/>
        <v>0</v>
      </c>
      <c r="AH34" s="126">
        <f t="shared" si="22"/>
        <v>1710.609</v>
      </c>
      <c r="AI34" s="125" t="s">
        <v>1110</v>
      </c>
    </row>
    <row r="35" s="9" customFormat="1" ht="20" customHeight="1" spans="1:35">
      <c r="A35" s="23">
        <f t="shared" si="24"/>
        <v>32</v>
      </c>
      <c r="B35" s="24" t="s">
        <v>146</v>
      </c>
      <c r="C35" s="29" t="s">
        <v>151</v>
      </c>
      <c r="D35" s="267" t="s">
        <v>152</v>
      </c>
      <c r="E35" s="24">
        <v>3245.4</v>
      </c>
      <c r="F35" s="24">
        <f>VLOOKUP(C35,'[1]9月'!$B:$Q,16,0)</f>
        <v>3245.4</v>
      </c>
      <c r="G35" s="27">
        <v>5228.42</v>
      </c>
      <c r="H35" s="24">
        <v>3245.4</v>
      </c>
      <c r="I35" s="27">
        <v>3180</v>
      </c>
      <c r="J35" s="27"/>
      <c r="K35" s="34">
        <f t="shared" si="25"/>
        <v>58.4172</v>
      </c>
      <c r="L35" s="35">
        <f t="shared" si="26"/>
        <v>519.264</v>
      </c>
      <c r="M35" s="27">
        <f t="shared" si="27"/>
        <v>418.27</v>
      </c>
      <c r="N35" s="24">
        <f t="shared" si="28"/>
        <v>22.7178</v>
      </c>
      <c r="O35" s="27">
        <f t="shared" si="29"/>
        <v>159</v>
      </c>
      <c r="P35" s="27">
        <f t="shared" si="30"/>
        <v>0</v>
      </c>
      <c r="Q35" s="27">
        <f t="shared" si="15"/>
        <v>1177.669</v>
      </c>
      <c r="R35" s="24">
        <f t="shared" si="31"/>
        <v>0</v>
      </c>
      <c r="S35" s="24">
        <f t="shared" si="32"/>
        <v>259.63</v>
      </c>
      <c r="T35" s="27">
        <f t="shared" si="33"/>
        <v>104.57</v>
      </c>
      <c r="U35" s="24">
        <f t="shared" si="34"/>
        <v>9.74</v>
      </c>
      <c r="V35" s="27">
        <f t="shared" si="35"/>
        <v>159</v>
      </c>
      <c r="W35" s="27">
        <f t="shared" si="36"/>
        <v>0</v>
      </c>
      <c r="X35" s="24">
        <f t="shared" si="16"/>
        <v>532.94</v>
      </c>
      <c r="Y35" s="24">
        <f t="shared" si="37"/>
        <v>1710.609</v>
      </c>
      <c r="Z35" s="39"/>
      <c r="AA35" s="125" t="s">
        <v>30</v>
      </c>
      <c r="AB35" s="126">
        <f t="shared" si="23"/>
        <v>58.4172</v>
      </c>
      <c r="AC35" s="126">
        <f t="shared" si="17"/>
        <v>778.894</v>
      </c>
      <c r="AD35" s="126">
        <f t="shared" si="18"/>
        <v>522.84</v>
      </c>
      <c r="AE35" s="126">
        <f t="shared" si="19"/>
        <v>32.4578</v>
      </c>
      <c r="AF35" s="126">
        <f t="shared" si="20"/>
        <v>318</v>
      </c>
      <c r="AG35" s="126">
        <f t="shared" si="21"/>
        <v>0</v>
      </c>
      <c r="AH35" s="126">
        <f t="shared" si="22"/>
        <v>1710.609</v>
      </c>
      <c r="AI35" s="125" t="s">
        <v>1110</v>
      </c>
    </row>
    <row r="36" s="9" customFormat="1" ht="20" customHeight="1" spans="1:35">
      <c r="A36" s="23">
        <f t="shared" si="24"/>
        <v>33</v>
      </c>
      <c r="B36" s="24" t="s">
        <v>146</v>
      </c>
      <c r="C36" s="29" t="s">
        <v>153</v>
      </c>
      <c r="D36" s="267" t="s">
        <v>154</v>
      </c>
      <c r="E36" s="24">
        <v>3245.4</v>
      </c>
      <c r="F36" s="24">
        <f>VLOOKUP(C36,'[1]9月'!$B:$Q,16,0)</f>
        <v>3245.4</v>
      </c>
      <c r="G36" s="27">
        <v>5228.42</v>
      </c>
      <c r="H36" s="24">
        <v>3245.4</v>
      </c>
      <c r="I36" s="27">
        <v>3180</v>
      </c>
      <c r="J36" s="27"/>
      <c r="K36" s="34">
        <f t="shared" si="25"/>
        <v>58.4172</v>
      </c>
      <c r="L36" s="35">
        <f t="shared" si="26"/>
        <v>519.264</v>
      </c>
      <c r="M36" s="27">
        <f t="shared" si="27"/>
        <v>418.27</v>
      </c>
      <c r="N36" s="24">
        <f t="shared" si="28"/>
        <v>22.7178</v>
      </c>
      <c r="O36" s="27">
        <f t="shared" si="29"/>
        <v>159</v>
      </c>
      <c r="P36" s="27">
        <f t="shared" si="30"/>
        <v>0</v>
      </c>
      <c r="Q36" s="27">
        <f t="shared" si="15"/>
        <v>1177.669</v>
      </c>
      <c r="R36" s="24">
        <f t="shared" si="31"/>
        <v>0</v>
      </c>
      <c r="S36" s="24">
        <f t="shared" si="32"/>
        <v>259.63</v>
      </c>
      <c r="T36" s="27">
        <f t="shared" si="33"/>
        <v>104.57</v>
      </c>
      <c r="U36" s="24">
        <f t="shared" si="34"/>
        <v>9.74</v>
      </c>
      <c r="V36" s="27">
        <f t="shared" si="35"/>
        <v>159</v>
      </c>
      <c r="W36" s="27">
        <f t="shared" si="36"/>
        <v>0</v>
      </c>
      <c r="X36" s="24">
        <f t="shared" si="16"/>
        <v>532.94</v>
      </c>
      <c r="Y36" s="24">
        <f t="shared" si="37"/>
        <v>1710.609</v>
      </c>
      <c r="Z36" s="39"/>
      <c r="AA36" s="125" t="s">
        <v>30</v>
      </c>
      <c r="AB36" s="126">
        <f t="shared" si="23"/>
        <v>58.4172</v>
      </c>
      <c r="AC36" s="126">
        <f t="shared" si="17"/>
        <v>778.894</v>
      </c>
      <c r="AD36" s="126">
        <f t="shared" si="18"/>
        <v>522.84</v>
      </c>
      <c r="AE36" s="126">
        <f t="shared" si="19"/>
        <v>32.4578</v>
      </c>
      <c r="AF36" s="126">
        <f t="shared" si="20"/>
        <v>318</v>
      </c>
      <c r="AG36" s="126">
        <f t="shared" si="21"/>
        <v>0</v>
      </c>
      <c r="AH36" s="126">
        <f t="shared" si="22"/>
        <v>1710.609</v>
      </c>
      <c r="AI36" s="125" t="s">
        <v>1110</v>
      </c>
    </row>
    <row r="37" s="9" customFormat="1" ht="20" customHeight="1" spans="1:35">
      <c r="A37" s="23">
        <f t="shared" si="24"/>
        <v>34</v>
      </c>
      <c r="B37" s="24" t="s">
        <v>146</v>
      </c>
      <c r="C37" s="29" t="s">
        <v>155</v>
      </c>
      <c r="D37" s="267" t="s">
        <v>156</v>
      </c>
      <c r="E37" s="24">
        <v>3245.4</v>
      </c>
      <c r="F37" s="24">
        <f>VLOOKUP(C37,'[1]9月'!$B:$Q,16,0)</f>
        <v>3245.4</v>
      </c>
      <c r="G37" s="27">
        <v>5228.42</v>
      </c>
      <c r="H37" s="24">
        <v>3245.4</v>
      </c>
      <c r="I37" s="27">
        <v>3180</v>
      </c>
      <c r="J37" s="27"/>
      <c r="K37" s="34">
        <f t="shared" si="25"/>
        <v>58.4172</v>
      </c>
      <c r="L37" s="35">
        <f t="shared" si="26"/>
        <v>519.264</v>
      </c>
      <c r="M37" s="27">
        <f t="shared" si="27"/>
        <v>418.27</v>
      </c>
      <c r="N37" s="24">
        <f t="shared" si="28"/>
        <v>22.7178</v>
      </c>
      <c r="O37" s="27">
        <f t="shared" si="29"/>
        <v>159</v>
      </c>
      <c r="P37" s="27">
        <f t="shared" si="30"/>
        <v>0</v>
      </c>
      <c r="Q37" s="27">
        <f t="shared" si="15"/>
        <v>1177.669</v>
      </c>
      <c r="R37" s="24">
        <f t="shared" si="31"/>
        <v>0</v>
      </c>
      <c r="S37" s="24">
        <f t="shared" si="32"/>
        <v>259.63</v>
      </c>
      <c r="T37" s="27">
        <f t="shared" si="33"/>
        <v>104.57</v>
      </c>
      <c r="U37" s="24">
        <f t="shared" si="34"/>
        <v>9.74</v>
      </c>
      <c r="V37" s="27">
        <f t="shared" si="35"/>
        <v>159</v>
      </c>
      <c r="W37" s="27">
        <f t="shared" si="36"/>
        <v>0</v>
      </c>
      <c r="X37" s="24">
        <f t="shared" si="16"/>
        <v>532.94</v>
      </c>
      <c r="Y37" s="24">
        <f t="shared" si="37"/>
        <v>1710.609</v>
      </c>
      <c r="Z37" s="39"/>
      <c r="AA37" s="125" t="s">
        <v>30</v>
      </c>
      <c r="AB37" s="126">
        <f t="shared" si="23"/>
        <v>58.4172</v>
      </c>
      <c r="AC37" s="126">
        <f t="shared" si="17"/>
        <v>778.894</v>
      </c>
      <c r="AD37" s="126">
        <f t="shared" si="18"/>
        <v>522.84</v>
      </c>
      <c r="AE37" s="126">
        <f t="shared" si="19"/>
        <v>32.4578</v>
      </c>
      <c r="AF37" s="126">
        <f t="shared" si="20"/>
        <v>318</v>
      </c>
      <c r="AG37" s="126">
        <f t="shared" si="21"/>
        <v>0</v>
      </c>
      <c r="AH37" s="126">
        <f t="shared" si="22"/>
        <v>1710.609</v>
      </c>
      <c r="AI37" s="125" t="s">
        <v>1110</v>
      </c>
    </row>
    <row r="38" s="9" customFormat="1" ht="20" customHeight="1" spans="1:35">
      <c r="A38" s="23">
        <f t="shared" si="24"/>
        <v>35</v>
      </c>
      <c r="B38" s="24" t="s">
        <v>157</v>
      </c>
      <c r="C38" s="25" t="s">
        <v>158</v>
      </c>
      <c r="D38" s="24" t="s">
        <v>159</v>
      </c>
      <c r="E38" s="24">
        <v>3245.4</v>
      </c>
      <c r="F38" s="24">
        <f>VLOOKUP(C38,'[1]9月'!$B:$Q,16,0)</f>
        <v>3245.4</v>
      </c>
      <c r="G38" s="27">
        <v>5228.42</v>
      </c>
      <c r="H38" s="24">
        <v>3245.4</v>
      </c>
      <c r="I38" s="27">
        <v>0</v>
      </c>
      <c r="J38" s="27"/>
      <c r="K38" s="34">
        <f t="shared" si="25"/>
        <v>58.4172</v>
      </c>
      <c r="L38" s="35">
        <f t="shared" si="26"/>
        <v>519.264</v>
      </c>
      <c r="M38" s="27">
        <f t="shared" si="27"/>
        <v>418.27</v>
      </c>
      <c r="N38" s="24">
        <f t="shared" si="28"/>
        <v>22.7178</v>
      </c>
      <c r="O38" s="27">
        <f t="shared" si="29"/>
        <v>0</v>
      </c>
      <c r="P38" s="27">
        <f t="shared" si="30"/>
        <v>0</v>
      </c>
      <c r="Q38" s="27">
        <f t="shared" si="15"/>
        <v>1018.669</v>
      </c>
      <c r="R38" s="24">
        <f t="shared" si="31"/>
        <v>0</v>
      </c>
      <c r="S38" s="24">
        <f t="shared" si="32"/>
        <v>259.63</v>
      </c>
      <c r="T38" s="27">
        <f t="shared" si="33"/>
        <v>104.57</v>
      </c>
      <c r="U38" s="24">
        <f t="shared" si="34"/>
        <v>9.74</v>
      </c>
      <c r="V38" s="27">
        <f t="shared" si="35"/>
        <v>0</v>
      </c>
      <c r="W38" s="27">
        <f t="shared" si="36"/>
        <v>0</v>
      </c>
      <c r="X38" s="24">
        <f t="shared" si="16"/>
        <v>373.94</v>
      </c>
      <c r="Y38" s="24">
        <f t="shared" si="37"/>
        <v>1392.609</v>
      </c>
      <c r="Z38" s="39"/>
      <c r="AA38" s="125" t="s">
        <v>16</v>
      </c>
      <c r="AB38" s="126">
        <f t="shared" si="23"/>
        <v>58.4172</v>
      </c>
      <c r="AC38" s="126">
        <f t="shared" si="17"/>
        <v>778.894</v>
      </c>
      <c r="AD38" s="126">
        <f t="shared" si="18"/>
        <v>522.84</v>
      </c>
      <c r="AE38" s="126">
        <f t="shared" si="19"/>
        <v>32.4578</v>
      </c>
      <c r="AF38" s="126">
        <f t="shared" si="20"/>
        <v>0</v>
      </c>
      <c r="AG38" s="126">
        <f t="shared" si="21"/>
        <v>0</v>
      </c>
      <c r="AH38" s="126">
        <f t="shared" si="22"/>
        <v>1392.609</v>
      </c>
      <c r="AI38" s="125" t="s">
        <v>1107</v>
      </c>
    </row>
    <row r="39" s="9" customFormat="1" ht="20" customHeight="1" spans="1:35">
      <c r="A39" s="23">
        <f t="shared" si="24"/>
        <v>36</v>
      </c>
      <c r="B39" s="24" t="s">
        <v>157</v>
      </c>
      <c r="C39" s="25" t="s">
        <v>160</v>
      </c>
      <c r="D39" s="24" t="s">
        <v>161</v>
      </c>
      <c r="E39" s="24">
        <v>3245.4</v>
      </c>
      <c r="F39" s="24">
        <f>VLOOKUP(C39,'[1]9月'!$B:$Q,16,0)</f>
        <v>3245.4</v>
      </c>
      <c r="G39" s="27">
        <v>5228.42</v>
      </c>
      <c r="H39" s="24">
        <v>3245.4</v>
      </c>
      <c r="I39" s="27">
        <v>3180</v>
      </c>
      <c r="J39" s="27"/>
      <c r="K39" s="34">
        <f t="shared" si="25"/>
        <v>58.4172</v>
      </c>
      <c r="L39" s="35">
        <f t="shared" si="26"/>
        <v>519.264</v>
      </c>
      <c r="M39" s="27">
        <f t="shared" si="27"/>
        <v>418.27</v>
      </c>
      <c r="N39" s="24">
        <f t="shared" si="28"/>
        <v>22.7178</v>
      </c>
      <c r="O39" s="27">
        <f t="shared" si="29"/>
        <v>159</v>
      </c>
      <c r="P39" s="27">
        <f t="shared" si="30"/>
        <v>0</v>
      </c>
      <c r="Q39" s="27">
        <f t="shared" si="15"/>
        <v>1177.669</v>
      </c>
      <c r="R39" s="24">
        <f t="shared" si="31"/>
        <v>0</v>
      </c>
      <c r="S39" s="24">
        <f t="shared" si="32"/>
        <v>259.63</v>
      </c>
      <c r="T39" s="27">
        <f t="shared" si="33"/>
        <v>104.57</v>
      </c>
      <c r="U39" s="24">
        <f t="shared" si="34"/>
        <v>9.74</v>
      </c>
      <c r="V39" s="27">
        <f t="shared" si="35"/>
        <v>159</v>
      </c>
      <c r="W39" s="27">
        <f t="shared" si="36"/>
        <v>0</v>
      </c>
      <c r="X39" s="24">
        <f t="shared" si="16"/>
        <v>532.94</v>
      </c>
      <c r="Y39" s="24">
        <f t="shared" si="37"/>
        <v>1710.609</v>
      </c>
      <c r="Z39" s="39"/>
      <c r="AA39" s="125" t="s">
        <v>16</v>
      </c>
      <c r="AB39" s="126">
        <f t="shared" si="23"/>
        <v>58.4172</v>
      </c>
      <c r="AC39" s="126">
        <f t="shared" si="17"/>
        <v>778.894</v>
      </c>
      <c r="AD39" s="126">
        <f t="shared" si="18"/>
        <v>522.84</v>
      </c>
      <c r="AE39" s="126">
        <f t="shared" si="19"/>
        <v>32.4578</v>
      </c>
      <c r="AF39" s="126">
        <f t="shared" si="20"/>
        <v>318</v>
      </c>
      <c r="AG39" s="126">
        <f t="shared" si="21"/>
        <v>0</v>
      </c>
      <c r="AH39" s="126">
        <f t="shared" si="22"/>
        <v>1710.609</v>
      </c>
      <c r="AI39" s="125" t="s">
        <v>1107</v>
      </c>
    </row>
    <row r="40" s="9" customFormat="1" ht="20" customHeight="1" spans="1:35">
      <c r="A40" s="23">
        <f t="shared" si="24"/>
        <v>37</v>
      </c>
      <c r="B40" s="24" t="s">
        <v>157</v>
      </c>
      <c r="C40" s="25" t="s">
        <v>162</v>
      </c>
      <c r="D40" s="24" t="s">
        <v>163</v>
      </c>
      <c r="E40" s="24">
        <v>3245.4</v>
      </c>
      <c r="F40" s="24">
        <f>VLOOKUP(C40,'[1]9月'!$B:$Q,16,0)</f>
        <v>3245.4</v>
      </c>
      <c r="G40" s="27">
        <v>5228.42</v>
      </c>
      <c r="H40" s="24">
        <v>3245.4</v>
      </c>
      <c r="I40" s="27">
        <v>3180</v>
      </c>
      <c r="J40" s="27"/>
      <c r="K40" s="34">
        <f t="shared" si="25"/>
        <v>58.4172</v>
      </c>
      <c r="L40" s="35">
        <f t="shared" si="26"/>
        <v>519.264</v>
      </c>
      <c r="M40" s="27">
        <f t="shared" si="27"/>
        <v>418.27</v>
      </c>
      <c r="N40" s="24">
        <f t="shared" si="28"/>
        <v>22.7178</v>
      </c>
      <c r="O40" s="27">
        <f t="shared" si="29"/>
        <v>159</v>
      </c>
      <c r="P40" s="27">
        <f t="shared" si="30"/>
        <v>0</v>
      </c>
      <c r="Q40" s="27">
        <f t="shared" si="15"/>
        <v>1177.669</v>
      </c>
      <c r="R40" s="24">
        <f t="shared" si="31"/>
        <v>0</v>
      </c>
      <c r="S40" s="24">
        <f t="shared" si="32"/>
        <v>259.63</v>
      </c>
      <c r="T40" s="27">
        <f t="shared" si="33"/>
        <v>104.57</v>
      </c>
      <c r="U40" s="24">
        <f t="shared" si="34"/>
        <v>9.74</v>
      </c>
      <c r="V40" s="27">
        <f t="shared" si="35"/>
        <v>159</v>
      </c>
      <c r="W40" s="27">
        <f t="shared" si="36"/>
        <v>0</v>
      </c>
      <c r="X40" s="24">
        <f t="shared" si="16"/>
        <v>532.94</v>
      </c>
      <c r="Y40" s="24">
        <f t="shared" si="37"/>
        <v>1710.609</v>
      </c>
      <c r="Z40" s="39"/>
      <c r="AA40" s="125" t="s">
        <v>16</v>
      </c>
      <c r="AB40" s="126">
        <f t="shared" si="23"/>
        <v>58.4172</v>
      </c>
      <c r="AC40" s="126">
        <f t="shared" si="17"/>
        <v>778.894</v>
      </c>
      <c r="AD40" s="126">
        <f t="shared" si="18"/>
        <v>522.84</v>
      </c>
      <c r="AE40" s="126">
        <f t="shared" si="19"/>
        <v>32.4578</v>
      </c>
      <c r="AF40" s="126">
        <f t="shared" si="20"/>
        <v>318</v>
      </c>
      <c r="AG40" s="126">
        <f t="shared" si="21"/>
        <v>0</v>
      </c>
      <c r="AH40" s="126">
        <f t="shared" si="22"/>
        <v>1710.609</v>
      </c>
      <c r="AI40" s="125" t="s">
        <v>1107</v>
      </c>
    </row>
    <row r="41" s="9" customFormat="1" ht="20" customHeight="1" spans="1:35">
      <c r="A41" s="23">
        <f t="shared" si="24"/>
        <v>38</v>
      </c>
      <c r="B41" s="24" t="s">
        <v>157</v>
      </c>
      <c r="C41" s="25" t="s">
        <v>164</v>
      </c>
      <c r="D41" s="24" t="s">
        <v>165</v>
      </c>
      <c r="E41" s="24">
        <v>3245.4</v>
      </c>
      <c r="F41" s="24">
        <f>VLOOKUP(C41,'[1]9月'!$B:$Q,16,0)</f>
        <v>3245.4</v>
      </c>
      <c r="G41" s="27">
        <v>5228.42</v>
      </c>
      <c r="H41" s="24">
        <v>3245.4</v>
      </c>
      <c r="I41" s="27">
        <v>3180</v>
      </c>
      <c r="J41" s="27"/>
      <c r="K41" s="34">
        <f t="shared" si="25"/>
        <v>58.4172</v>
      </c>
      <c r="L41" s="35">
        <f t="shared" si="26"/>
        <v>519.264</v>
      </c>
      <c r="M41" s="27">
        <f t="shared" si="27"/>
        <v>418.27</v>
      </c>
      <c r="N41" s="24">
        <f t="shared" si="28"/>
        <v>22.7178</v>
      </c>
      <c r="O41" s="27">
        <f t="shared" si="29"/>
        <v>159</v>
      </c>
      <c r="P41" s="27">
        <f t="shared" si="30"/>
        <v>0</v>
      </c>
      <c r="Q41" s="27">
        <f t="shared" si="15"/>
        <v>1177.669</v>
      </c>
      <c r="R41" s="24">
        <f t="shared" si="31"/>
        <v>0</v>
      </c>
      <c r="S41" s="24">
        <f t="shared" si="32"/>
        <v>259.63</v>
      </c>
      <c r="T41" s="27">
        <f t="shared" si="33"/>
        <v>104.57</v>
      </c>
      <c r="U41" s="24">
        <f t="shared" si="34"/>
        <v>9.74</v>
      </c>
      <c r="V41" s="27">
        <f t="shared" si="35"/>
        <v>159</v>
      </c>
      <c r="W41" s="27">
        <f t="shared" si="36"/>
        <v>0</v>
      </c>
      <c r="X41" s="24">
        <f t="shared" si="16"/>
        <v>532.94</v>
      </c>
      <c r="Y41" s="24">
        <f t="shared" si="37"/>
        <v>1710.609</v>
      </c>
      <c r="Z41" s="39"/>
      <c r="AA41" s="125" t="s">
        <v>16</v>
      </c>
      <c r="AB41" s="126">
        <f t="shared" si="23"/>
        <v>58.4172</v>
      </c>
      <c r="AC41" s="126">
        <f t="shared" si="17"/>
        <v>778.894</v>
      </c>
      <c r="AD41" s="126">
        <f t="shared" si="18"/>
        <v>522.84</v>
      </c>
      <c r="AE41" s="126">
        <f t="shared" si="19"/>
        <v>32.4578</v>
      </c>
      <c r="AF41" s="126">
        <f t="shared" si="20"/>
        <v>318</v>
      </c>
      <c r="AG41" s="126">
        <f t="shared" si="21"/>
        <v>0</v>
      </c>
      <c r="AH41" s="126">
        <f t="shared" si="22"/>
        <v>1710.609</v>
      </c>
      <c r="AI41" s="125" t="s">
        <v>1107</v>
      </c>
    </row>
    <row r="42" s="9" customFormat="1" ht="20" customHeight="1" spans="1:35">
      <c r="A42" s="23">
        <f t="shared" si="24"/>
        <v>39</v>
      </c>
      <c r="B42" s="24" t="s">
        <v>157</v>
      </c>
      <c r="C42" s="25" t="s">
        <v>166</v>
      </c>
      <c r="D42" s="24" t="s">
        <v>167</v>
      </c>
      <c r="E42" s="24">
        <v>3245.4</v>
      </c>
      <c r="F42" s="24">
        <f>VLOOKUP(C42,'[1]9月'!$B:$Q,16,0)</f>
        <v>3245.4</v>
      </c>
      <c r="G42" s="27">
        <v>5228.42</v>
      </c>
      <c r="H42" s="24">
        <v>3245.4</v>
      </c>
      <c r="I42" s="27">
        <v>3180</v>
      </c>
      <c r="J42" s="27"/>
      <c r="K42" s="34">
        <f t="shared" si="25"/>
        <v>58.4172</v>
      </c>
      <c r="L42" s="35">
        <f t="shared" si="26"/>
        <v>519.264</v>
      </c>
      <c r="M42" s="27">
        <f t="shared" si="27"/>
        <v>418.27</v>
      </c>
      <c r="N42" s="24">
        <f t="shared" si="28"/>
        <v>22.7178</v>
      </c>
      <c r="O42" s="27">
        <f t="shared" si="29"/>
        <v>159</v>
      </c>
      <c r="P42" s="27">
        <f t="shared" si="30"/>
        <v>0</v>
      </c>
      <c r="Q42" s="27">
        <f t="shared" si="15"/>
        <v>1177.669</v>
      </c>
      <c r="R42" s="24">
        <f t="shared" si="31"/>
        <v>0</v>
      </c>
      <c r="S42" s="24">
        <f t="shared" si="32"/>
        <v>259.63</v>
      </c>
      <c r="T42" s="27">
        <f t="shared" si="33"/>
        <v>104.57</v>
      </c>
      <c r="U42" s="24">
        <f t="shared" si="34"/>
        <v>9.74</v>
      </c>
      <c r="V42" s="27">
        <f t="shared" si="35"/>
        <v>159</v>
      </c>
      <c r="W42" s="27">
        <f t="shared" si="36"/>
        <v>0</v>
      </c>
      <c r="X42" s="24">
        <f t="shared" si="16"/>
        <v>532.94</v>
      </c>
      <c r="Y42" s="24">
        <f t="shared" si="37"/>
        <v>1710.609</v>
      </c>
      <c r="Z42" s="39"/>
      <c r="AA42" s="125" t="s">
        <v>16</v>
      </c>
      <c r="AB42" s="126">
        <f t="shared" si="23"/>
        <v>58.4172</v>
      </c>
      <c r="AC42" s="126">
        <f t="shared" si="17"/>
        <v>778.894</v>
      </c>
      <c r="AD42" s="126">
        <f t="shared" si="18"/>
        <v>522.84</v>
      </c>
      <c r="AE42" s="126">
        <f t="shared" si="19"/>
        <v>32.4578</v>
      </c>
      <c r="AF42" s="126">
        <f t="shared" si="20"/>
        <v>318</v>
      </c>
      <c r="AG42" s="126">
        <f t="shared" si="21"/>
        <v>0</v>
      </c>
      <c r="AH42" s="126">
        <f t="shared" si="22"/>
        <v>1710.609</v>
      </c>
      <c r="AI42" s="125" t="s">
        <v>1107</v>
      </c>
    </row>
    <row r="43" s="9" customFormat="1" ht="20" customHeight="1" spans="1:35">
      <c r="A43" s="23">
        <f t="shared" si="24"/>
        <v>40</v>
      </c>
      <c r="B43" s="24" t="s">
        <v>157</v>
      </c>
      <c r="C43" s="29" t="s">
        <v>168</v>
      </c>
      <c r="D43" s="28" t="s">
        <v>169</v>
      </c>
      <c r="E43" s="24">
        <v>3245.4</v>
      </c>
      <c r="F43" s="24">
        <f>VLOOKUP(C43,'[1]9月'!$B:$Q,16,0)</f>
        <v>3245.4</v>
      </c>
      <c r="G43" s="27">
        <v>5228.42</v>
      </c>
      <c r="H43" s="24">
        <v>3245.4</v>
      </c>
      <c r="I43" s="27">
        <v>3180</v>
      </c>
      <c r="J43" s="27"/>
      <c r="K43" s="34">
        <f t="shared" si="25"/>
        <v>58.4172</v>
      </c>
      <c r="L43" s="35">
        <f t="shared" si="26"/>
        <v>519.264</v>
      </c>
      <c r="M43" s="27">
        <f t="shared" si="27"/>
        <v>418.27</v>
      </c>
      <c r="N43" s="24">
        <f t="shared" si="28"/>
        <v>22.7178</v>
      </c>
      <c r="O43" s="27">
        <f t="shared" si="29"/>
        <v>159</v>
      </c>
      <c r="P43" s="27">
        <f t="shared" si="30"/>
        <v>0</v>
      </c>
      <c r="Q43" s="27">
        <f t="shared" si="15"/>
        <v>1177.669</v>
      </c>
      <c r="R43" s="24">
        <f t="shared" si="31"/>
        <v>0</v>
      </c>
      <c r="S43" s="24">
        <f t="shared" si="32"/>
        <v>259.63</v>
      </c>
      <c r="T43" s="27">
        <f t="shared" si="33"/>
        <v>104.57</v>
      </c>
      <c r="U43" s="24">
        <f t="shared" si="34"/>
        <v>9.74</v>
      </c>
      <c r="V43" s="27">
        <f t="shared" si="35"/>
        <v>159</v>
      </c>
      <c r="W43" s="27">
        <f t="shared" si="36"/>
        <v>0</v>
      </c>
      <c r="X43" s="24">
        <f t="shared" si="16"/>
        <v>532.94</v>
      </c>
      <c r="Y43" s="24">
        <f t="shared" si="37"/>
        <v>1710.609</v>
      </c>
      <c r="Z43" s="39"/>
      <c r="AA43" s="125" t="s">
        <v>16</v>
      </c>
      <c r="AB43" s="126">
        <f t="shared" si="23"/>
        <v>58.4172</v>
      </c>
      <c r="AC43" s="126">
        <f t="shared" si="17"/>
        <v>778.894</v>
      </c>
      <c r="AD43" s="126">
        <f t="shared" si="18"/>
        <v>522.84</v>
      </c>
      <c r="AE43" s="126">
        <f t="shared" si="19"/>
        <v>32.4578</v>
      </c>
      <c r="AF43" s="126">
        <f t="shared" si="20"/>
        <v>318</v>
      </c>
      <c r="AG43" s="126">
        <f t="shared" si="21"/>
        <v>0</v>
      </c>
      <c r="AH43" s="126">
        <f t="shared" si="22"/>
        <v>1710.609</v>
      </c>
      <c r="AI43" s="125" t="s">
        <v>1107</v>
      </c>
    </row>
    <row r="44" s="9" customFormat="1" ht="20" customHeight="1" spans="1:35">
      <c r="A44" s="23">
        <f t="shared" si="24"/>
        <v>41</v>
      </c>
      <c r="B44" s="24" t="s">
        <v>71</v>
      </c>
      <c r="C44" s="25" t="s">
        <v>170</v>
      </c>
      <c r="D44" s="24" t="s">
        <v>171</v>
      </c>
      <c r="E44" s="24">
        <v>3245.4</v>
      </c>
      <c r="F44" s="24">
        <f>VLOOKUP(C44,'[1]9月'!$B:$Q,16,0)</f>
        <v>3245.4</v>
      </c>
      <c r="G44" s="27">
        <v>5228.42</v>
      </c>
      <c r="H44" s="24">
        <v>3245.4</v>
      </c>
      <c r="I44" s="27">
        <v>3180</v>
      </c>
      <c r="J44" s="27"/>
      <c r="K44" s="34">
        <f t="shared" si="25"/>
        <v>58.4172</v>
      </c>
      <c r="L44" s="35">
        <f t="shared" si="26"/>
        <v>519.264</v>
      </c>
      <c r="M44" s="27">
        <f t="shared" si="27"/>
        <v>418.27</v>
      </c>
      <c r="N44" s="24">
        <f t="shared" si="28"/>
        <v>22.7178</v>
      </c>
      <c r="O44" s="27">
        <f t="shared" si="29"/>
        <v>159</v>
      </c>
      <c r="P44" s="27">
        <f t="shared" si="30"/>
        <v>0</v>
      </c>
      <c r="Q44" s="27">
        <f t="shared" si="15"/>
        <v>1177.669</v>
      </c>
      <c r="R44" s="24">
        <f t="shared" si="31"/>
        <v>0</v>
      </c>
      <c r="S44" s="24">
        <f t="shared" si="32"/>
        <v>259.63</v>
      </c>
      <c r="T44" s="27">
        <f t="shared" si="33"/>
        <v>104.57</v>
      </c>
      <c r="U44" s="24">
        <f t="shared" si="34"/>
        <v>9.74</v>
      </c>
      <c r="V44" s="27">
        <f t="shared" si="35"/>
        <v>159</v>
      </c>
      <c r="W44" s="27">
        <f t="shared" si="36"/>
        <v>0</v>
      </c>
      <c r="X44" s="24">
        <f t="shared" si="16"/>
        <v>532.94</v>
      </c>
      <c r="Y44" s="24">
        <f t="shared" si="37"/>
        <v>1710.609</v>
      </c>
      <c r="Z44" s="39"/>
      <c r="AA44" s="125" t="s">
        <v>31</v>
      </c>
      <c r="AB44" s="126">
        <f t="shared" si="23"/>
        <v>58.4172</v>
      </c>
      <c r="AC44" s="126">
        <f t="shared" si="17"/>
        <v>778.894</v>
      </c>
      <c r="AD44" s="126">
        <f t="shared" si="18"/>
        <v>522.84</v>
      </c>
      <c r="AE44" s="126">
        <f t="shared" si="19"/>
        <v>32.4578</v>
      </c>
      <c r="AF44" s="126">
        <f t="shared" si="20"/>
        <v>318</v>
      </c>
      <c r="AG44" s="126">
        <f t="shared" si="21"/>
        <v>0</v>
      </c>
      <c r="AH44" s="126">
        <f t="shared" si="22"/>
        <v>1710.609</v>
      </c>
      <c r="AI44" s="125" t="s">
        <v>1108</v>
      </c>
    </row>
    <row r="45" s="9" customFormat="1" ht="20" customHeight="1" spans="1:35">
      <c r="A45" s="23">
        <f t="shared" si="24"/>
        <v>42</v>
      </c>
      <c r="B45" s="24" t="s">
        <v>172</v>
      </c>
      <c r="C45" s="25" t="s">
        <v>173</v>
      </c>
      <c r="D45" s="24" t="s">
        <v>174</v>
      </c>
      <c r="E45" s="24">
        <v>3820</v>
      </c>
      <c r="F45" s="24">
        <f>VLOOKUP(C45,'[1]9月'!$B:$Q,16,0)</f>
        <v>3820</v>
      </c>
      <c r="G45" s="27">
        <v>5228.42</v>
      </c>
      <c r="H45" s="24">
        <v>3820</v>
      </c>
      <c r="I45" s="27">
        <v>3180</v>
      </c>
      <c r="J45" s="27"/>
      <c r="K45" s="34">
        <f t="shared" si="25"/>
        <v>68.76</v>
      </c>
      <c r="L45" s="35">
        <f t="shared" si="26"/>
        <v>611.2</v>
      </c>
      <c r="M45" s="27">
        <f t="shared" si="27"/>
        <v>418.27</v>
      </c>
      <c r="N45" s="24">
        <f t="shared" si="28"/>
        <v>26.74</v>
      </c>
      <c r="O45" s="27">
        <f t="shared" si="29"/>
        <v>159</v>
      </c>
      <c r="P45" s="27">
        <f t="shared" si="30"/>
        <v>0</v>
      </c>
      <c r="Q45" s="27">
        <f t="shared" si="15"/>
        <v>1283.97</v>
      </c>
      <c r="R45" s="24">
        <f t="shared" si="31"/>
        <v>0</v>
      </c>
      <c r="S45" s="24">
        <f t="shared" si="32"/>
        <v>305.6</v>
      </c>
      <c r="T45" s="27">
        <f t="shared" si="33"/>
        <v>104.57</v>
      </c>
      <c r="U45" s="24">
        <f t="shared" si="34"/>
        <v>11.46</v>
      </c>
      <c r="V45" s="27">
        <f t="shared" si="35"/>
        <v>159</v>
      </c>
      <c r="W45" s="27">
        <f t="shared" si="36"/>
        <v>0</v>
      </c>
      <c r="X45" s="24">
        <f t="shared" si="16"/>
        <v>580.63</v>
      </c>
      <c r="Y45" s="24">
        <f t="shared" si="37"/>
        <v>1864.6</v>
      </c>
      <c r="Z45" s="39"/>
      <c r="AA45" s="125" t="s">
        <v>30</v>
      </c>
      <c r="AB45" s="126">
        <f t="shared" si="23"/>
        <v>68.76</v>
      </c>
      <c r="AC45" s="126">
        <f t="shared" si="17"/>
        <v>916.8</v>
      </c>
      <c r="AD45" s="126">
        <f t="shared" si="18"/>
        <v>522.84</v>
      </c>
      <c r="AE45" s="126">
        <f t="shared" si="19"/>
        <v>38.2</v>
      </c>
      <c r="AF45" s="126">
        <f t="shared" si="20"/>
        <v>318</v>
      </c>
      <c r="AG45" s="126">
        <f t="shared" si="21"/>
        <v>0</v>
      </c>
      <c r="AH45" s="126">
        <f t="shared" si="22"/>
        <v>1864.6</v>
      </c>
      <c r="AI45" s="125" t="s">
        <v>1110</v>
      </c>
    </row>
    <row r="46" s="9" customFormat="1" ht="20" customHeight="1" spans="1:35">
      <c r="A46" s="23">
        <f t="shared" si="24"/>
        <v>43</v>
      </c>
      <c r="B46" s="24" t="s">
        <v>172</v>
      </c>
      <c r="C46" s="25" t="s">
        <v>175</v>
      </c>
      <c r="D46" s="24" t="s">
        <v>176</v>
      </c>
      <c r="E46" s="24">
        <v>3820</v>
      </c>
      <c r="F46" s="24">
        <f>VLOOKUP(C46,'[1]9月'!$B:$Q,16,0)</f>
        <v>3820</v>
      </c>
      <c r="G46" s="27">
        <v>5228.42</v>
      </c>
      <c r="H46" s="24">
        <v>3820</v>
      </c>
      <c r="I46" s="27">
        <v>4180</v>
      </c>
      <c r="J46" s="27"/>
      <c r="K46" s="34">
        <f t="shared" si="25"/>
        <v>68.76</v>
      </c>
      <c r="L46" s="35">
        <f t="shared" si="26"/>
        <v>611.2</v>
      </c>
      <c r="M46" s="27">
        <f t="shared" si="27"/>
        <v>418.27</v>
      </c>
      <c r="N46" s="24">
        <f t="shared" si="28"/>
        <v>26.74</v>
      </c>
      <c r="O46" s="27">
        <f t="shared" si="29"/>
        <v>209</v>
      </c>
      <c r="P46" s="27">
        <f t="shared" si="30"/>
        <v>0</v>
      </c>
      <c r="Q46" s="27">
        <f t="shared" si="15"/>
        <v>1333.97</v>
      </c>
      <c r="R46" s="24">
        <f t="shared" si="31"/>
        <v>0</v>
      </c>
      <c r="S46" s="24">
        <f t="shared" si="32"/>
        <v>305.6</v>
      </c>
      <c r="T46" s="27">
        <f t="shared" si="33"/>
        <v>104.57</v>
      </c>
      <c r="U46" s="24">
        <f t="shared" si="34"/>
        <v>11.46</v>
      </c>
      <c r="V46" s="27">
        <f t="shared" si="35"/>
        <v>209</v>
      </c>
      <c r="W46" s="27">
        <f t="shared" si="36"/>
        <v>0</v>
      </c>
      <c r="X46" s="24">
        <f t="shared" si="16"/>
        <v>630.63</v>
      </c>
      <c r="Y46" s="24">
        <f t="shared" si="37"/>
        <v>1964.6</v>
      </c>
      <c r="Z46" s="39"/>
      <c r="AA46" s="125" t="s">
        <v>30</v>
      </c>
      <c r="AB46" s="126">
        <f t="shared" si="23"/>
        <v>68.76</v>
      </c>
      <c r="AC46" s="126">
        <f t="shared" si="17"/>
        <v>916.8</v>
      </c>
      <c r="AD46" s="126">
        <f t="shared" si="18"/>
        <v>522.84</v>
      </c>
      <c r="AE46" s="126">
        <f t="shared" si="19"/>
        <v>38.2</v>
      </c>
      <c r="AF46" s="126">
        <f t="shared" si="20"/>
        <v>418</v>
      </c>
      <c r="AG46" s="126">
        <f t="shared" si="21"/>
        <v>0</v>
      </c>
      <c r="AH46" s="126">
        <f t="shared" si="22"/>
        <v>1964.6</v>
      </c>
      <c r="AI46" s="125" t="s">
        <v>1110</v>
      </c>
    </row>
    <row r="47" s="9" customFormat="1" ht="20" customHeight="1" spans="1:35">
      <c r="A47" s="23">
        <f t="shared" si="24"/>
        <v>44</v>
      </c>
      <c r="B47" s="24" t="s">
        <v>76</v>
      </c>
      <c r="C47" s="25" t="s">
        <v>177</v>
      </c>
      <c r="D47" s="24" t="s">
        <v>178</v>
      </c>
      <c r="E47" s="24">
        <v>3245.4</v>
      </c>
      <c r="F47" s="24">
        <f>VLOOKUP(C47,'[1]9月'!$B:$Q,16,0)</f>
        <v>3245.4</v>
      </c>
      <c r="G47" s="27">
        <v>5228.42</v>
      </c>
      <c r="H47" s="24">
        <v>3245.4</v>
      </c>
      <c r="I47" s="27">
        <v>3180</v>
      </c>
      <c r="J47" s="27"/>
      <c r="K47" s="34">
        <f t="shared" si="25"/>
        <v>58.4172</v>
      </c>
      <c r="L47" s="35">
        <f t="shared" si="26"/>
        <v>519.264</v>
      </c>
      <c r="M47" s="27">
        <f t="shared" si="27"/>
        <v>418.27</v>
      </c>
      <c r="N47" s="24">
        <f t="shared" si="28"/>
        <v>22.7178</v>
      </c>
      <c r="O47" s="27">
        <f t="shared" si="29"/>
        <v>159</v>
      </c>
      <c r="P47" s="27">
        <f t="shared" si="30"/>
        <v>0</v>
      </c>
      <c r="Q47" s="27">
        <f t="shared" si="15"/>
        <v>1177.669</v>
      </c>
      <c r="R47" s="24">
        <f t="shared" si="31"/>
        <v>0</v>
      </c>
      <c r="S47" s="24">
        <f t="shared" si="32"/>
        <v>259.63</v>
      </c>
      <c r="T47" s="27">
        <f t="shared" si="33"/>
        <v>104.57</v>
      </c>
      <c r="U47" s="24">
        <f t="shared" si="34"/>
        <v>9.74</v>
      </c>
      <c r="V47" s="27">
        <f t="shared" si="35"/>
        <v>159</v>
      </c>
      <c r="W47" s="27">
        <f t="shared" si="36"/>
        <v>0</v>
      </c>
      <c r="X47" s="24">
        <f t="shared" si="16"/>
        <v>532.94</v>
      </c>
      <c r="Y47" s="24">
        <f t="shared" si="37"/>
        <v>1710.609</v>
      </c>
      <c r="Z47" s="39"/>
      <c r="AA47" s="125" t="s">
        <v>31</v>
      </c>
      <c r="AB47" s="126">
        <f t="shared" si="23"/>
        <v>58.4172</v>
      </c>
      <c r="AC47" s="126">
        <f t="shared" si="17"/>
        <v>778.894</v>
      </c>
      <c r="AD47" s="126">
        <f t="shared" si="18"/>
        <v>522.84</v>
      </c>
      <c r="AE47" s="126">
        <f t="shared" si="19"/>
        <v>32.4578</v>
      </c>
      <c r="AF47" s="126">
        <f t="shared" si="20"/>
        <v>318</v>
      </c>
      <c r="AG47" s="126">
        <f t="shared" si="21"/>
        <v>0</v>
      </c>
      <c r="AH47" s="126">
        <f t="shared" si="22"/>
        <v>1710.609</v>
      </c>
      <c r="AI47" s="125" t="s">
        <v>1108</v>
      </c>
    </row>
    <row r="48" s="9" customFormat="1" ht="20" customHeight="1" spans="1:35">
      <c r="A48" s="23">
        <f t="shared" si="24"/>
        <v>45</v>
      </c>
      <c r="B48" s="24" t="s">
        <v>172</v>
      </c>
      <c r="C48" s="25" t="s">
        <v>179</v>
      </c>
      <c r="D48" s="24" t="s">
        <v>180</v>
      </c>
      <c r="E48" s="24">
        <v>3245.4</v>
      </c>
      <c r="F48" s="24">
        <f>VLOOKUP(C48,'[1]9月'!$B:$Q,16,0)</f>
        <v>3245.4</v>
      </c>
      <c r="G48" s="27">
        <v>5228.42</v>
      </c>
      <c r="H48" s="24">
        <v>3245.4</v>
      </c>
      <c r="I48" s="27">
        <v>3180</v>
      </c>
      <c r="J48" s="27"/>
      <c r="K48" s="34">
        <f t="shared" si="25"/>
        <v>58.4172</v>
      </c>
      <c r="L48" s="35">
        <f t="shared" si="26"/>
        <v>519.264</v>
      </c>
      <c r="M48" s="27">
        <f t="shared" si="27"/>
        <v>418.27</v>
      </c>
      <c r="N48" s="24">
        <f t="shared" si="28"/>
        <v>22.7178</v>
      </c>
      <c r="O48" s="27">
        <f t="shared" si="29"/>
        <v>159</v>
      </c>
      <c r="P48" s="27">
        <f t="shared" si="30"/>
        <v>0</v>
      </c>
      <c r="Q48" s="27">
        <f t="shared" si="15"/>
        <v>1177.669</v>
      </c>
      <c r="R48" s="24">
        <f t="shared" si="31"/>
        <v>0</v>
      </c>
      <c r="S48" s="24">
        <f t="shared" si="32"/>
        <v>259.63</v>
      </c>
      <c r="T48" s="27">
        <f t="shared" si="33"/>
        <v>104.57</v>
      </c>
      <c r="U48" s="24">
        <f t="shared" si="34"/>
        <v>9.74</v>
      </c>
      <c r="V48" s="27">
        <f t="shared" si="35"/>
        <v>159</v>
      </c>
      <c r="W48" s="27">
        <f t="shared" si="36"/>
        <v>0</v>
      </c>
      <c r="X48" s="24">
        <f t="shared" si="16"/>
        <v>532.94</v>
      </c>
      <c r="Y48" s="24">
        <f t="shared" si="37"/>
        <v>1710.609</v>
      </c>
      <c r="Z48" s="39"/>
      <c r="AA48" s="125" t="s">
        <v>30</v>
      </c>
      <c r="AB48" s="126">
        <f t="shared" si="23"/>
        <v>58.4172</v>
      </c>
      <c r="AC48" s="126">
        <f t="shared" si="17"/>
        <v>778.894</v>
      </c>
      <c r="AD48" s="126">
        <f t="shared" si="18"/>
        <v>522.84</v>
      </c>
      <c r="AE48" s="126">
        <f t="shared" si="19"/>
        <v>32.4578</v>
      </c>
      <c r="AF48" s="126">
        <f t="shared" si="20"/>
        <v>318</v>
      </c>
      <c r="AG48" s="126">
        <f t="shared" si="21"/>
        <v>0</v>
      </c>
      <c r="AH48" s="126">
        <f t="shared" si="22"/>
        <v>1710.609</v>
      </c>
      <c r="AI48" s="125" t="s">
        <v>1110</v>
      </c>
    </row>
    <row r="49" s="9" customFormat="1" ht="20" customHeight="1" spans="1:35">
      <c r="A49" s="23">
        <f t="shared" si="24"/>
        <v>46</v>
      </c>
      <c r="B49" s="24" t="s">
        <v>76</v>
      </c>
      <c r="C49" s="31" t="s">
        <v>181</v>
      </c>
      <c r="D49" s="24" t="s">
        <v>182</v>
      </c>
      <c r="E49" s="24">
        <v>3820</v>
      </c>
      <c r="F49" s="24">
        <f>VLOOKUP(C49,'[1]9月'!$B:$Q,16,0)</f>
        <v>3820</v>
      </c>
      <c r="G49" s="27">
        <v>5228.42</v>
      </c>
      <c r="H49" s="24">
        <v>3820</v>
      </c>
      <c r="I49" s="27">
        <v>4180</v>
      </c>
      <c r="J49" s="27"/>
      <c r="K49" s="34">
        <f t="shared" si="25"/>
        <v>68.76</v>
      </c>
      <c r="L49" s="35">
        <f t="shared" si="26"/>
        <v>611.2</v>
      </c>
      <c r="M49" s="27">
        <f t="shared" si="27"/>
        <v>418.27</v>
      </c>
      <c r="N49" s="24">
        <f t="shared" si="28"/>
        <v>26.74</v>
      </c>
      <c r="O49" s="27">
        <f t="shared" si="29"/>
        <v>209</v>
      </c>
      <c r="P49" s="27">
        <f t="shared" si="30"/>
        <v>0</v>
      </c>
      <c r="Q49" s="27">
        <f t="shared" si="15"/>
        <v>1333.97</v>
      </c>
      <c r="R49" s="24">
        <f t="shared" si="31"/>
        <v>0</v>
      </c>
      <c r="S49" s="24">
        <f t="shared" si="32"/>
        <v>305.6</v>
      </c>
      <c r="T49" s="27">
        <f t="shared" si="33"/>
        <v>104.57</v>
      </c>
      <c r="U49" s="24">
        <f t="shared" si="34"/>
        <v>11.46</v>
      </c>
      <c r="V49" s="27">
        <f t="shared" si="35"/>
        <v>209</v>
      </c>
      <c r="W49" s="27">
        <f t="shared" si="36"/>
        <v>0</v>
      </c>
      <c r="X49" s="24">
        <f t="shared" si="16"/>
        <v>630.63</v>
      </c>
      <c r="Y49" s="24">
        <f t="shared" si="37"/>
        <v>1964.6</v>
      </c>
      <c r="Z49" s="39"/>
      <c r="AA49" s="125" t="s">
        <v>31</v>
      </c>
      <c r="AB49" s="126">
        <f t="shared" si="23"/>
        <v>68.76</v>
      </c>
      <c r="AC49" s="126">
        <f t="shared" si="17"/>
        <v>916.8</v>
      </c>
      <c r="AD49" s="126">
        <f t="shared" si="18"/>
        <v>522.84</v>
      </c>
      <c r="AE49" s="126">
        <f t="shared" si="19"/>
        <v>38.2</v>
      </c>
      <c r="AF49" s="126">
        <f t="shared" si="20"/>
        <v>418</v>
      </c>
      <c r="AG49" s="126">
        <f t="shared" si="21"/>
        <v>0</v>
      </c>
      <c r="AH49" s="126">
        <f t="shared" si="22"/>
        <v>1964.6</v>
      </c>
      <c r="AI49" s="125" t="s">
        <v>1108</v>
      </c>
    </row>
    <row r="50" s="9" customFormat="1" ht="20" customHeight="1" spans="1:35">
      <c r="A50" s="23">
        <f t="shared" si="24"/>
        <v>47</v>
      </c>
      <c r="B50" s="24" t="s">
        <v>76</v>
      </c>
      <c r="C50" s="29" t="s">
        <v>183</v>
      </c>
      <c r="D50" s="30" t="s">
        <v>184</v>
      </c>
      <c r="E50" s="24">
        <v>3245.4</v>
      </c>
      <c r="F50" s="24">
        <f>VLOOKUP(C50,'[1]9月'!$B:$Q,16,0)</f>
        <v>3245.4</v>
      </c>
      <c r="G50" s="27">
        <v>5228.42</v>
      </c>
      <c r="H50" s="24">
        <v>3245.4</v>
      </c>
      <c r="I50" s="27">
        <v>3180</v>
      </c>
      <c r="J50" s="27"/>
      <c r="K50" s="34">
        <f t="shared" si="25"/>
        <v>58.4172</v>
      </c>
      <c r="L50" s="35">
        <f t="shared" si="26"/>
        <v>519.264</v>
      </c>
      <c r="M50" s="27">
        <f t="shared" si="27"/>
        <v>418.27</v>
      </c>
      <c r="N50" s="24">
        <f t="shared" si="28"/>
        <v>22.7178</v>
      </c>
      <c r="O50" s="27">
        <f t="shared" si="29"/>
        <v>159</v>
      </c>
      <c r="P50" s="27">
        <f t="shared" si="30"/>
        <v>0</v>
      </c>
      <c r="Q50" s="27">
        <f t="shared" si="15"/>
        <v>1177.669</v>
      </c>
      <c r="R50" s="24">
        <f t="shared" si="31"/>
        <v>0</v>
      </c>
      <c r="S50" s="24">
        <f t="shared" si="32"/>
        <v>259.63</v>
      </c>
      <c r="T50" s="27">
        <f t="shared" si="33"/>
        <v>104.57</v>
      </c>
      <c r="U50" s="24">
        <f t="shared" si="34"/>
        <v>9.74</v>
      </c>
      <c r="V50" s="27">
        <f t="shared" si="35"/>
        <v>159</v>
      </c>
      <c r="W50" s="27">
        <f t="shared" si="36"/>
        <v>0</v>
      </c>
      <c r="X50" s="24">
        <f t="shared" si="16"/>
        <v>532.94</v>
      </c>
      <c r="Y50" s="24">
        <f t="shared" si="37"/>
        <v>1710.609</v>
      </c>
      <c r="Z50" s="39"/>
      <c r="AA50" s="125" t="s">
        <v>31</v>
      </c>
      <c r="AB50" s="126">
        <f t="shared" si="23"/>
        <v>58.4172</v>
      </c>
      <c r="AC50" s="126">
        <f t="shared" si="17"/>
        <v>778.894</v>
      </c>
      <c r="AD50" s="126">
        <f t="shared" si="18"/>
        <v>522.84</v>
      </c>
      <c r="AE50" s="126">
        <f t="shared" si="19"/>
        <v>32.4578</v>
      </c>
      <c r="AF50" s="126">
        <f t="shared" si="20"/>
        <v>318</v>
      </c>
      <c r="AG50" s="126">
        <f t="shared" si="21"/>
        <v>0</v>
      </c>
      <c r="AH50" s="126">
        <f t="shared" si="22"/>
        <v>1710.609</v>
      </c>
      <c r="AI50" s="125" t="s">
        <v>1108</v>
      </c>
    </row>
    <row r="51" s="9" customFormat="1" ht="20" customHeight="1" spans="1:35">
      <c r="A51" s="23">
        <f t="shared" si="24"/>
        <v>48</v>
      </c>
      <c r="B51" s="24" t="s">
        <v>185</v>
      </c>
      <c r="C51" s="25" t="s">
        <v>186</v>
      </c>
      <c r="D51" s="24" t="s">
        <v>187</v>
      </c>
      <c r="E51" s="24">
        <v>3245.4</v>
      </c>
      <c r="F51" s="24">
        <f>VLOOKUP(C51,'[1]9月'!$B:$Q,16,0)</f>
        <v>3245.4</v>
      </c>
      <c r="G51" s="27">
        <v>5228.42</v>
      </c>
      <c r="H51" s="24">
        <v>3245.4</v>
      </c>
      <c r="I51" s="27">
        <v>3180</v>
      </c>
      <c r="J51" s="27"/>
      <c r="K51" s="34">
        <f t="shared" si="25"/>
        <v>58.4172</v>
      </c>
      <c r="L51" s="35">
        <f t="shared" si="26"/>
        <v>519.264</v>
      </c>
      <c r="M51" s="27">
        <f t="shared" si="27"/>
        <v>418.27</v>
      </c>
      <c r="N51" s="24">
        <f t="shared" si="28"/>
        <v>22.7178</v>
      </c>
      <c r="O51" s="27">
        <f t="shared" si="29"/>
        <v>159</v>
      </c>
      <c r="P51" s="27">
        <f t="shared" si="30"/>
        <v>0</v>
      </c>
      <c r="Q51" s="27">
        <f t="shared" si="15"/>
        <v>1177.669</v>
      </c>
      <c r="R51" s="24">
        <f t="shared" si="31"/>
        <v>0</v>
      </c>
      <c r="S51" s="24">
        <f t="shared" si="32"/>
        <v>259.63</v>
      </c>
      <c r="T51" s="27">
        <f t="shared" si="33"/>
        <v>104.57</v>
      </c>
      <c r="U51" s="24">
        <f t="shared" si="34"/>
        <v>9.74</v>
      </c>
      <c r="V51" s="27">
        <f t="shared" si="35"/>
        <v>159</v>
      </c>
      <c r="W51" s="27">
        <f t="shared" si="36"/>
        <v>0</v>
      </c>
      <c r="X51" s="24">
        <f t="shared" si="16"/>
        <v>532.94</v>
      </c>
      <c r="Y51" s="24">
        <f t="shared" si="37"/>
        <v>1710.609</v>
      </c>
      <c r="Z51" s="39"/>
      <c r="AA51" s="125" t="s">
        <v>15</v>
      </c>
      <c r="AB51" s="126">
        <f t="shared" si="23"/>
        <v>58.4172</v>
      </c>
      <c r="AC51" s="126">
        <f t="shared" si="17"/>
        <v>778.894</v>
      </c>
      <c r="AD51" s="126">
        <f t="shared" si="18"/>
        <v>522.84</v>
      </c>
      <c r="AE51" s="126">
        <f t="shared" si="19"/>
        <v>32.4578</v>
      </c>
      <c r="AF51" s="126">
        <f t="shared" si="20"/>
        <v>318</v>
      </c>
      <c r="AG51" s="126">
        <f t="shared" si="21"/>
        <v>0</v>
      </c>
      <c r="AH51" s="126">
        <f t="shared" si="22"/>
        <v>1710.609</v>
      </c>
      <c r="AI51" s="125" t="s">
        <v>1107</v>
      </c>
    </row>
    <row r="52" s="9" customFormat="1" ht="20" customHeight="1" spans="1:35">
      <c r="A52" s="23">
        <f t="shared" si="24"/>
        <v>49</v>
      </c>
      <c r="B52" s="24" t="s">
        <v>76</v>
      </c>
      <c r="C52" s="25" t="s">
        <v>188</v>
      </c>
      <c r="D52" s="24" t="s">
        <v>189</v>
      </c>
      <c r="E52" s="24">
        <v>3245.4</v>
      </c>
      <c r="F52" s="24">
        <f>VLOOKUP(C52,'[1]9月'!$B:$Q,16,0)</f>
        <v>3245.4</v>
      </c>
      <c r="G52" s="27">
        <v>5228.42</v>
      </c>
      <c r="H52" s="24">
        <v>3245.4</v>
      </c>
      <c r="I52" s="27">
        <v>4180</v>
      </c>
      <c r="J52" s="27"/>
      <c r="K52" s="34">
        <f t="shared" si="25"/>
        <v>58.4172</v>
      </c>
      <c r="L52" s="35">
        <f t="shared" si="26"/>
        <v>519.264</v>
      </c>
      <c r="M52" s="27">
        <f t="shared" si="27"/>
        <v>418.27</v>
      </c>
      <c r="N52" s="24">
        <f t="shared" si="28"/>
        <v>22.7178</v>
      </c>
      <c r="O52" s="27">
        <f t="shared" si="29"/>
        <v>209</v>
      </c>
      <c r="P52" s="27">
        <f t="shared" si="30"/>
        <v>0</v>
      </c>
      <c r="Q52" s="27">
        <f t="shared" si="15"/>
        <v>1227.669</v>
      </c>
      <c r="R52" s="24">
        <f t="shared" si="31"/>
        <v>0</v>
      </c>
      <c r="S52" s="24">
        <f t="shared" si="32"/>
        <v>259.63</v>
      </c>
      <c r="T52" s="27">
        <f t="shared" si="33"/>
        <v>104.57</v>
      </c>
      <c r="U52" s="24">
        <f t="shared" si="34"/>
        <v>9.74</v>
      </c>
      <c r="V52" s="27">
        <f t="shared" si="35"/>
        <v>209</v>
      </c>
      <c r="W52" s="27">
        <f t="shared" si="36"/>
        <v>0</v>
      </c>
      <c r="X52" s="24">
        <f t="shared" si="16"/>
        <v>582.94</v>
      </c>
      <c r="Y52" s="24">
        <f t="shared" si="37"/>
        <v>1810.609</v>
      </c>
      <c r="Z52" s="39"/>
      <c r="AA52" s="125" t="s">
        <v>31</v>
      </c>
      <c r="AB52" s="126">
        <f t="shared" si="23"/>
        <v>58.4172</v>
      </c>
      <c r="AC52" s="126">
        <f t="shared" si="17"/>
        <v>778.894</v>
      </c>
      <c r="AD52" s="126">
        <f t="shared" si="18"/>
        <v>522.84</v>
      </c>
      <c r="AE52" s="126">
        <f t="shared" si="19"/>
        <v>32.4578</v>
      </c>
      <c r="AF52" s="126">
        <f t="shared" si="20"/>
        <v>418</v>
      </c>
      <c r="AG52" s="126">
        <f t="shared" si="21"/>
        <v>0</v>
      </c>
      <c r="AH52" s="126">
        <f t="shared" si="22"/>
        <v>1810.609</v>
      </c>
      <c r="AI52" s="125" t="s">
        <v>1108</v>
      </c>
    </row>
    <row r="53" s="9" customFormat="1" ht="20" customHeight="1" spans="1:35">
      <c r="A53" s="23">
        <f t="shared" si="24"/>
        <v>50</v>
      </c>
      <c r="B53" s="24" t="s">
        <v>190</v>
      </c>
      <c r="C53" s="25" t="s">
        <v>191</v>
      </c>
      <c r="D53" s="24" t="s">
        <v>192</v>
      </c>
      <c r="E53" s="24">
        <v>3245.4</v>
      </c>
      <c r="F53" s="24">
        <f>VLOOKUP(C53,'[1]9月'!$B:$Q,16,0)</f>
        <v>3245.4</v>
      </c>
      <c r="G53" s="27">
        <v>5228.42</v>
      </c>
      <c r="H53" s="24">
        <v>3245.4</v>
      </c>
      <c r="I53" s="27">
        <v>3180</v>
      </c>
      <c r="J53" s="27"/>
      <c r="K53" s="34">
        <f t="shared" si="25"/>
        <v>58.4172</v>
      </c>
      <c r="L53" s="35">
        <f t="shared" si="26"/>
        <v>519.264</v>
      </c>
      <c r="M53" s="27">
        <f t="shared" si="27"/>
        <v>418.27</v>
      </c>
      <c r="N53" s="24">
        <f t="shared" si="28"/>
        <v>22.7178</v>
      </c>
      <c r="O53" s="27">
        <f t="shared" si="29"/>
        <v>159</v>
      </c>
      <c r="P53" s="27">
        <f t="shared" si="30"/>
        <v>0</v>
      </c>
      <c r="Q53" s="27">
        <f t="shared" si="15"/>
        <v>1177.669</v>
      </c>
      <c r="R53" s="24">
        <f t="shared" si="31"/>
        <v>0</v>
      </c>
      <c r="S53" s="24">
        <f t="shared" si="32"/>
        <v>259.63</v>
      </c>
      <c r="T53" s="27">
        <f t="shared" si="33"/>
        <v>104.57</v>
      </c>
      <c r="U53" s="24">
        <f t="shared" si="34"/>
        <v>9.74</v>
      </c>
      <c r="V53" s="27">
        <f t="shared" si="35"/>
        <v>159</v>
      </c>
      <c r="W53" s="27">
        <f t="shared" si="36"/>
        <v>0</v>
      </c>
      <c r="X53" s="24">
        <f t="shared" si="16"/>
        <v>532.94</v>
      </c>
      <c r="Y53" s="24">
        <f t="shared" si="37"/>
        <v>1710.609</v>
      </c>
      <c r="Z53" s="39"/>
      <c r="AA53" s="125" t="s">
        <v>40</v>
      </c>
      <c r="AB53" s="126">
        <f t="shared" si="23"/>
        <v>58.4172</v>
      </c>
      <c r="AC53" s="126">
        <f t="shared" si="17"/>
        <v>778.894</v>
      </c>
      <c r="AD53" s="126">
        <f t="shared" si="18"/>
        <v>522.84</v>
      </c>
      <c r="AE53" s="126">
        <f t="shared" si="19"/>
        <v>32.4578</v>
      </c>
      <c r="AF53" s="126">
        <f t="shared" si="20"/>
        <v>318</v>
      </c>
      <c r="AG53" s="126">
        <f t="shared" si="21"/>
        <v>0</v>
      </c>
      <c r="AH53" s="126">
        <f t="shared" si="22"/>
        <v>1710.609</v>
      </c>
      <c r="AI53" s="125" t="s">
        <v>1112</v>
      </c>
    </row>
    <row r="54" s="9" customFormat="1" ht="20" customHeight="1" spans="1:35">
      <c r="A54" s="23">
        <f t="shared" si="24"/>
        <v>51</v>
      </c>
      <c r="B54" s="24" t="s">
        <v>190</v>
      </c>
      <c r="C54" s="25" t="s">
        <v>193</v>
      </c>
      <c r="D54" s="24" t="s">
        <v>194</v>
      </c>
      <c r="E54" s="24">
        <v>3245.4</v>
      </c>
      <c r="F54" s="24">
        <f>VLOOKUP(C54,'[1]9月'!$B:$Q,16,0)</f>
        <v>3245.4</v>
      </c>
      <c r="G54" s="27">
        <v>5228.42</v>
      </c>
      <c r="H54" s="24">
        <v>3245.4</v>
      </c>
      <c r="I54" s="27">
        <v>2544</v>
      </c>
      <c r="J54" s="27"/>
      <c r="K54" s="34">
        <f t="shared" si="25"/>
        <v>58.4172</v>
      </c>
      <c r="L54" s="35">
        <f t="shared" si="26"/>
        <v>519.264</v>
      </c>
      <c r="M54" s="27">
        <f t="shared" si="27"/>
        <v>418.27</v>
      </c>
      <c r="N54" s="24">
        <f t="shared" si="28"/>
        <v>22.7178</v>
      </c>
      <c r="O54" s="27">
        <f t="shared" si="29"/>
        <v>127.2</v>
      </c>
      <c r="P54" s="27">
        <f t="shared" si="30"/>
        <v>0</v>
      </c>
      <c r="Q54" s="27">
        <f t="shared" si="15"/>
        <v>1145.869</v>
      </c>
      <c r="R54" s="24">
        <f t="shared" si="31"/>
        <v>0</v>
      </c>
      <c r="S54" s="24">
        <f t="shared" si="32"/>
        <v>259.63</v>
      </c>
      <c r="T54" s="27">
        <f t="shared" si="33"/>
        <v>104.57</v>
      </c>
      <c r="U54" s="24">
        <f t="shared" si="34"/>
        <v>9.74</v>
      </c>
      <c r="V54" s="27">
        <f t="shared" si="35"/>
        <v>127.2</v>
      </c>
      <c r="W54" s="27">
        <f t="shared" si="36"/>
        <v>0</v>
      </c>
      <c r="X54" s="24">
        <f t="shared" si="16"/>
        <v>501.14</v>
      </c>
      <c r="Y54" s="24">
        <f t="shared" si="37"/>
        <v>1647.009</v>
      </c>
      <c r="Z54" s="39"/>
      <c r="AA54" s="125" t="s">
        <v>37</v>
      </c>
      <c r="AB54" s="126">
        <f t="shared" si="23"/>
        <v>58.4172</v>
      </c>
      <c r="AC54" s="126">
        <f t="shared" si="17"/>
        <v>778.894</v>
      </c>
      <c r="AD54" s="126">
        <f t="shared" si="18"/>
        <v>522.84</v>
      </c>
      <c r="AE54" s="126">
        <f t="shared" si="19"/>
        <v>32.4578</v>
      </c>
      <c r="AF54" s="126">
        <f t="shared" si="20"/>
        <v>254.4</v>
      </c>
      <c r="AG54" s="126">
        <f t="shared" si="21"/>
        <v>0</v>
      </c>
      <c r="AH54" s="126">
        <f t="shared" si="22"/>
        <v>1647.009</v>
      </c>
      <c r="AI54" s="125" t="s">
        <v>1112</v>
      </c>
    </row>
    <row r="55" s="9" customFormat="1" ht="20" customHeight="1" spans="1:35">
      <c r="A55" s="23">
        <f t="shared" si="24"/>
        <v>52</v>
      </c>
      <c r="B55" s="24" t="s">
        <v>190</v>
      </c>
      <c r="C55" s="25" t="s">
        <v>195</v>
      </c>
      <c r="D55" s="24" t="s">
        <v>196</v>
      </c>
      <c r="E55" s="24">
        <v>3245.4</v>
      </c>
      <c r="F55" s="24">
        <f>VLOOKUP(C55,'[1]9月'!$B:$Q,16,0)</f>
        <v>3245.4</v>
      </c>
      <c r="G55" s="27">
        <v>5228.42</v>
      </c>
      <c r="H55" s="24">
        <v>3245.4</v>
      </c>
      <c r="I55" s="27">
        <v>3180</v>
      </c>
      <c r="J55" s="27"/>
      <c r="K55" s="34">
        <f t="shared" si="25"/>
        <v>58.4172</v>
      </c>
      <c r="L55" s="35">
        <f t="shared" si="26"/>
        <v>519.264</v>
      </c>
      <c r="M55" s="27">
        <f t="shared" si="27"/>
        <v>418.27</v>
      </c>
      <c r="N55" s="24">
        <f t="shared" si="28"/>
        <v>22.7178</v>
      </c>
      <c r="O55" s="27">
        <f t="shared" si="29"/>
        <v>159</v>
      </c>
      <c r="P55" s="27">
        <f t="shared" si="30"/>
        <v>0</v>
      </c>
      <c r="Q55" s="27">
        <f t="shared" si="15"/>
        <v>1177.669</v>
      </c>
      <c r="R55" s="24">
        <f t="shared" si="31"/>
        <v>0</v>
      </c>
      <c r="S55" s="24">
        <f t="shared" si="32"/>
        <v>259.63</v>
      </c>
      <c r="T55" s="27">
        <f t="shared" si="33"/>
        <v>104.57</v>
      </c>
      <c r="U55" s="24">
        <f t="shared" si="34"/>
        <v>9.74</v>
      </c>
      <c r="V55" s="27">
        <f t="shared" si="35"/>
        <v>159</v>
      </c>
      <c r="W55" s="27">
        <f t="shared" si="36"/>
        <v>0</v>
      </c>
      <c r="X55" s="24">
        <f t="shared" si="16"/>
        <v>532.94</v>
      </c>
      <c r="Y55" s="24">
        <f t="shared" si="37"/>
        <v>1710.609</v>
      </c>
      <c r="Z55" s="39"/>
      <c r="AA55" s="125" t="s">
        <v>35</v>
      </c>
      <c r="AB55" s="126">
        <f t="shared" si="23"/>
        <v>58.4172</v>
      </c>
      <c r="AC55" s="126">
        <f t="shared" si="17"/>
        <v>778.894</v>
      </c>
      <c r="AD55" s="126">
        <f t="shared" si="18"/>
        <v>522.84</v>
      </c>
      <c r="AE55" s="126">
        <f t="shared" si="19"/>
        <v>32.4578</v>
      </c>
      <c r="AF55" s="126">
        <f t="shared" si="20"/>
        <v>318</v>
      </c>
      <c r="AG55" s="126">
        <f t="shared" si="21"/>
        <v>0</v>
      </c>
      <c r="AH55" s="126">
        <f t="shared" si="22"/>
        <v>1710.609</v>
      </c>
      <c r="AI55" s="125" t="s">
        <v>1112</v>
      </c>
    </row>
    <row r="56" s="9" customFormat="1" ht="20" customHeight="1" spans="1:35">
      <c r="A56" s="23">
        <f t="shared" si="24"/>
        <v>53</v>
      </c>
      <c r="B56" s="24" t="s">
        <v>190</v>
      </c>
      <c r="C56" s="25" t="s">
        <v>197</v>
      </c>
      <c r="D56" s="24" t="s">
        <v>198</v>
      </c>
      <c r="E56" s="24">
        <v>3245.4</v>
      </c>
      <c r="F56" s="24">
        <f>VLOOKUP(C56,'[1]9月'!$B:$Q,16,0)</f>
        <v>3245.4</v>
      </c>
      <c r="G56" s="27">
        <v>5228.42</v>
      </c>
      <c r="H56" s="24">
        <v>3245.4</v>
      </c>
      <c r="I56" s="27">
        <v>3180</v>
      </c>
      <c r="J56" s="27"/>
      <c r="K56" s="34">
        <f t="shared" si="25"/>
        <v>58.4172</v>
      </c>
      <c r="L56" s="35">
        <f t="shared" si="26"/>
        <v>519.264</v>
      </c>
      <c r="M56" s="27">
        <f t="shared" si="27"/>
        <v>418.27</v>
      </c>
      <c r="N56" s="24">
        <f t="shared" si="28"/>
        <v>22.7178</v>
      </c>
      <c r="O56" s="27">
        <f t="shared" si="29"/>
        <v>159</v>
      </c>
      <c r="P56" s="27">
        <f t="shared" si="30"/>
        <v>0</v>
      </c>
      <c r="Q56" s="27">
        <f t="shared" si="15"/>
        <v>1177.669</v>
      </c>
      <c r="R56" s="24">
        <f t="shared" si="31"/>
        <v>0</v>
      </c>
      <c r="S56" s="24">
        <f t="shared" si="32"/>
        <v>259.63</v>
      </c>
      <c r="T56" s="27">
        <f t="shared" si="33"/>
        <v>104.57</v>
      </c>
      <c r="U56" s="24">
        <f t="shared" si="34"/>
        <v>9.74</v>
      </c>
      <c r="V56" s="27">
        <f t="shared" si="35"/>
        <v>159</v>
      </c>
      <c r="W56" s="27">
        <f t="shared" si="36"/>
        <v>0</v>
      </c>
      <c r="X56" s="24">
        <f t="shared" si="16"/>
        <v>532.94</v>
      </c>
      <c r="Y56" s="24">
        <f t="shared" si="37"/>
        <v>1710.609</v>
      </c>
      <c r="Z56" s="39"/>
      <c r="AA56" s="125" t="s">
        <v>32</v>
      </c>
      <c r="AB56" s="126">
        <f t="shared" si="23"/>
        <v>58.4172</v>
      </c>
      <c r="AC56" s="126">
        <f t="shared" si="17"/>
        <v>778.894</v>
      </c>
      <c r="AD56" s="126">
        <f t="shared" si="18"/>
        <v>522.84</v>
      </c>
      <c r="AE56" s="126">
        <f t="shared" si="19"/>
        <v>32.4578</v>
      </c>
      <c r="AF56" s="126">
        <f t="shared" si="20"/>
        <v>318</v>
      </c>
      <c r="AG56" s="126">
        <f t="shared" si="21"/>
        <v>0</v>
      </c>
      <c r="AH56" s="126">
        <f t="shared" si="22"/>
        <v>1710.609</v>
      </c>
      <c r="AI56" s="125" t="s">
        <v>1112</v>
      </c>
    </row>
    <row r="57" s="9" customFormat="1" ht="20" customHeight="1" spans="1:35">
      <c r="A57" s="23">
        <f t="shared" si="24"/>
        <v>54</v>
      </c>
      <c r="B57" s="24" t="s">
        <v>190</v>
      </c>
      <c r="C57" s="25" t="s">
        <v>199</v>
      </c>
      <c r="D57" s="24" t="s">
        <v>200</v>
      </c>
      <c r="E57" s="24">
        <v>3245.4</v>
      </c>
      <c r="F57" s="24">
        <f>VLOOKUP(C57,'[1]9月'!$B:$Q,16,0)</f>
        <v>3245.4</v>
      </c>
      <c r="G57" s="27">
        <v>5228.42</v>
      </c>
      <c r="H57" s="24">
        <v>3245.4</v>
      </c>
      <c r="I57" s="27">
        <v>3180</v>
      </c>
      <c r="J57" s="27"/>
      <c r="K57" s="34">
        <f t="shared" si="25"/>
        <v>58.4172</v>
      </c>
      <c r="L57" s="35">
        <f t="shared" si="26"/>
        <v>519.264</v>
      </c>
      <c r="M57" s="27">
        <f t="shared" si="27"/>
        <v>418.27</v>
      </c>
      <c r="N57" s="24">
        <f t="shared" si="28"/>
        <v>22.7178</v>
      </c>
      <c r="O57" s="27">
        <f t="shared" si="29"/>
        <v>159</v>
      </c>
      <c r="P57" s="27">
        <f t="shared" si="30"/>
        <v>0</v>
      </c>
      <c r="Q57" s="27">
        <f t="shared" si="15"/>
        <v>1177.669</v>
      </c>
      <c r="R57" s="24">
        <f t="shared" si="31"/>
        <v>0</v>
      </c>
      <c r="S57" s="24">
        <f t="shared" si="32"/>
        <v>259.63</v>
      </c>
      <c r="T57" s="27">
        <f t="shared" si="33"/>
        <v>104.57</v>
      </c>
      <c r="U57" s="24">
        <f t="shared" si="34"/>
        <v>9.74</v>
      </c>
      <c r="V57" s="27">
        <f t="shared" si="35"/>
        <v>159</v>
      </c>
      <c r="W57" s="27">
        <f t="shared" si="36"/>
        <v>0</v>
      </c>
      <c r="X57" s="24">
        <f t="shared" si="16"/>
        <v>532.94</v>
      </c>
      <c r="Y57" s="24">
        <f t="shared" si="37"/>
        <v>1710.609</v>
      </c>
      <c r="Z57" s="39"/>
      <c r="AA57" s="125" t="s">
        <v>40</v>
      </c>
      <c r="AB57" s="126">
        <f t="shared" si="23"/>
        <v>58.4172</v>
      </c>
      <c r="AC57" s="126">
        <f t="shared" si="17"/>
        <v>778.894</v>
      </c>
      <c r="AD57" s="126">
        <f t="shared" si="18"/>
        <v>522.84</v>
      </c>
      <c r="AE57" s="126">
        <f t="shared" si="19"/>
        <v>32.4578</v>
      </c>
      <c r="AF57" s="126">
        <f t="shared" si="20"/>
        <v>318</v>
      </c>
      <c r="AG57" s="126">
        <f t="shared" si="21"/>
        <v>0</v>
      </c>
      <c r="AH57" s="126">
        <f t="shared" si="22"/>
        <v>1710.609</v>
      </c>
      <c r="AI57" s="125" t="s">
        <v>1112</v>
      </c>
    </row>
    <row r="58" s="9" customFormat="1" ht="20" customHeight="1" spans="1:35">
      <c r="A58" s="23">
        <f t="shared" si="24"/>
        <v>55</v>
      </c>
      <c r="B58" s="24" t="s">
        <v>185</v>
      </c>
      <c r="C58" s="25" t="s">
        <v>201</v>
      </c>
      <c r="D58" s="24" t="s">
        <v>202</v>
      </c>
      <c r="E58" s="24">
        <v>3820</v>
      </c>
      <c r="F58" s="24">
        <f>VLOOKUP(C58,'[1]9月'!$B:$Q,16,0)</f>
        <v>3820</v>
      </c>
      <c r="G58" s="27">
        <v>5228.42</v>
      </c>
      <c r="H58" s="24">
        <v>3820</v>
      </c>
      <c r="I58" s="27">
        <v>4180</v>
      </c>
      <c r="J58" s="27"/>
      <c r="K58" s="34">
        <f t="shared" si="25"/>
        <v>68.76</v>
      </c>
      <c r="L58" s="35">
        <f t="shared" si="26"/>
        <v>611.2</v>
      </c>
      <c r="M58" s="27">
        <f t="shared" si="27"/>
        <v>418.27</v>
      </c>
      <c r="N58" s="24">
        <f t="shared" si="28"/>
        <v>26.74</v>
      </c>
      <c r="O58" s="27">
        <f t="shared" si="29"/>
        <v>209</v>
      </c>
      <c r="P58" s="27">
        <f t="shared" si="30"/>
        <v>0</v>
      </c>
      <c r="Q58" s="27">
        <f t="shared" si="15"/>
        <v>1333.97</v>
      </c>
      <c r="R58" s="24">
        <f t="shared" si="31"/>
        <v>0</v>
      </c>
      <c r="S58" s="24">
        <f t="shared" si="32"/>
        <v>305.6</v>
      </c>
      <c r="T58" s="27">
        <f t="shared" si="33"/>
        <v>104.57</v>
      </c>
      <c r="U58" s="24">
        <f t="shared" si="34"/>
        <v>11.46</v>
      </c>
      <c r="V58" s="27">
        <f t="shared" si="35"/>
        <v>209</v>
      </c>
      <c r="W58" s="27">
        <f t="shared" si="36"/>
        <v>0</v>
      </c>
      <c r="X58" s="24">
        <f t="shared" si="16"/>
        <v>630.63</v>
      </c>
      <c r="Y58" s="24">
        <f t="shared" si="37"/>
        <v>1964.6</v>
      </c>
      <c r="Z58" s="39"/>
      <c r="AA58" s="125" t="s">
        <v>15</v>
      </c>
      <c r="AB58" s="126">
        <f t="shared" si="23"/>
        <v>68.76</v>
      </c>
      <c r="AC58" s="126">
        <f t="shared" si="17"/>
        <v>916.8</v>
      </c>
      <c r="AD58" s="126">
        <f t="shared" si="18"/>
        <v>522.84</v>
      </c>
      <c r="AE58" s="126">
        <f t="shared" si="19"/>
        <v>38.2</v>
      </c>
      <c r="AF58" s="126">
        <f t="shared" si="20"/>
        <v>418</v>
      </c>
      <c r="AG58" s="126">
        <f t="shared" si="21"/>
        <v>0</v>
      </c>
      <c r="AH58" s="126">
        <f t="shared" si="22"/>
        <v>1964.6</v>
      </c>
      <c r="AI58" s="125" t="s">
        <v>1107</v>
      </c>
    </row>
    <row r="59" s="9" customFormat="1" ht="20" customHeight="1" spans="1:35">
      <c r="A59" s="23">
        <f t="shared" si="24"/>
        <v>56</v>
      </c>
      <c r="B59" s="24" t="s">
        <v>185</v>
      </c>
      <c r="C59" s="25" t="s">
        <v>205</v>
      </c>
      <c r="D59" s="24" t="s">
        <v>206</v>
      </c>
      <c r="E59" s="24">
        <v>3245.4</v>
      </c>
      <c r="F59" s="24">
        <f>VLOOKUP(C59,'[1]9月'!$B:$Q,16,0)</f>
        <v>3245.4</v>
      </c>
      <c r="G59" s="27">
        <v>5228.42</v>
      </c>
      <c r="H59" s="24">
        <v>3245.4</v>
      </c>
      <c r="I59" s="27">
        <v>3180</v>
      </c>
      <c r="J59" s="27"/>
      <c r="K59" s="34">
        <f t="shared" si="25"/>
        <v>58.4172</v>
      </c>
      <c r="L59" s="35">
        <f t="shared" si="26"/>
        <v>519.264</v>
      </c>
      <c r="M59" s="27">
        <f t="shared" si="27"/>
        <v>418.27</v>
      </c>
      <c r="N59" s="24">
        <f t="shared" si="28"/>
        <v>22.7178</v>
      </c>
      <c r="O59" s="27">
        <f t="shared" si="29"/>
        <v>159</v>
      </c>
      <c r="P59" s="27">
        <f t="shared" si="30"/>
        <v>0</v>
      </c>
      <c r="Q59" s="27">
        <f t="shared" si="15"/>
        <v>1177.669</v>
      </c>
      <c r="R59" s="24">
        <f t="shared" si="31"/>
        <v>0</v>
      </c>
      <c r="S59" s="24">
        <f t="shared" si="32"/>
        <v>259.63</v>
      </c>
      <c r="T59" s="27">
        <f t="shared" si="33"/>
        <v>104.57</v>
      </c>
      <c r="U59" s="24">
        <f t="shared" si="34"/>
        <v>9.74</v>
      </c>
      <c r="V59" s="27">
        <f t="shared" si="35"/>
        <v>159</v>
      </c>
      <c r="W59" s="27">
        <f t="shared" si="36"/>
        <v>0</v>
      </c>
      <c r="X59" s="24">
        <f t="shared" si="16"/>
        <v>532.94</v>
      </c>
      <c r="Y59" s="24">
        <f t="shared" si="37"/>
        <v>1710.609</v>
      </c>
      <c r="Z59" s="39"/>
      <c r="AA59" s="125" t="s">
        <v>15</v>
      </c>
      <c r="AB59" s="126">
        <f t="shared" si="23"/>
        <v>58.4172</v>
      </c>
      <c r="AC59" s="126">
        <f t="shared" si="17"/>
        <v>778.894</v>
      </c>
      <c r="AD59" s="126">
        <f t="shared" si="18"/>
        <v>522.84</v>
      </c>
      <c r="AE59" s="126">
        <f t="shared" si="19"/>
        <v>32.4578</v>
      </c>
      <c r="AF59" s="126">
        <f t="shared" si="20"/>
        <v>318</v>
      </c>
      <c r="AG59" s="126">
        <f t="shared" si="21"/>
        <v>0</v>
      </c>
      <c r="AH59" s="126">
        <f t="shared" si="22"/>
        <v>1710.609</v>
      </c>
      <c r="AI59" s="125" t="s">
        <v>1107</v>
      </c>
    </row>
    <row r="60" s="9" customFormat="1" ht="20" customHeight="1" spans="1:35">
      <c r="A60" s="23">
        <f t="shared" si="24"/>
        <v>57</v>
      </c>
      <c r="B60" s="24" t="s">
        <v>137</v>
      </c>
      <c r="C60" s="25" t="s">
        <v>209</v>
      </c>
      <c r="D60" s="24" t="s">
        <v>210</v>
      </c>
      <c r="E60" s="24">
        <v>3820</v>
      </c>
      <c r="F60" s="24">
        <f>VLOOKUP(C60,'[1]9月'!$B:$Q,16,0)</f>
        <v>3820</v>
      </c>
      <c r="G60" s="27">
        <v>5228.42</v>
      </c>
      <c r="H60" s="24">
        <v>3820</v>
      </c>
      <c r="I60" s="27">
        <v>3180</v>
      </c>
      <c r="J60" s="27"/>
      <c r="K60" s="34">
        <f t="shared" si="25"/>
        <v>68.76</v>
      </c>
      <c r="L60" s="35">
        <f t="shared" si="26"/>
        <v>611.2</v>
      </c>
      <c r="M60" s="27">
        <f t="shared" si="27"/>
        <v>418.27</v>
      </c>
      <c r="N60" s="24">
        <f t="shared" si="28"/>
        <v>26.74</v>
      </c>
      <c r="O60" s="27">
        <f t="shared" si="29"/>
        <v>159</v>
      </c>
      <c r="P60" s="27">
        <f t="shared" si="30"/>
        <v>0</v>
      </c>
      <c r="Q60" s="27">
        <f t="shared" si="15"/>
        <v>1283.97</v>
      </c>
      <c r="R60" s="24">
        <f t="shared" si="31"/>
        <v>0</v>
      </c>
      <c r="S60" s="24">
        <f t="shared" si="32"/>
        <v>305.6</v>
      </c>
      <c r="T60" s="27">
        <f t="shared" si="33"/>
        <v>104.57</v>
      </c>
      <c r="U60" s="24">
        <f t="shared" si="34"/>
        <v>11.46</v>
      </c>
      <c r="V60" s="27">
        <f t="shared" si="35"/>
        <v>159</v>
      </c>
      <c r="W60" s="27">
        <f t="shared" si="36"/>
        <v>0</v>
      </c>
      <c r="X60" s="24">
        <f t="shared" si="16"/>
        <v>580.63</v>
      </c>
      <c r="Y60" s="24">
        <f t="shared" si="37"/>
        <v>1864.6</v>
      </c>
      <c r="Z60" s="39"/>
      <c r="AA60" s="125" t="s">
        <v>30</v>
      </c>
      <c r="AB60" s="126">
        <f t="shared" si="23"/>
        <v>68.76</v>
      </c>
      <c r="AC60" s="126">
        <f t="shared" si="17"/>
        <v>916.8</v>
      </c>
      <c r="AD60" s="126">
        <f t="shared" si="18"/>
        <v>522.84</v>
      </c>
      <c r="AE60" s="126">
        <f t="shared" si="19"/>
        <v>38.2</v>
      </c>
      <c r="AF60" s="126">
        <f t="shared" si="20"/>
        <v>318</v>
      </c>
      <c r="AG60" s="126">
        <f t="shared" si="21"/>
        <v>0</v>
      </c>
      <c r="AH60" s="126">
        <f t="shared" si="22"/>
        <v>1864.6</v>
      </c>
      <c r="AI60" s="125" t="s">
        <v>1110</v>
      </c>
    </row>
    <row r="61" s="9" customFormat="1" ht="20" customHeight="1" spans="1:35">
      <c r="A61" s="23">
        <f t="shared" si="24"/>
        <v>58</v>
      </c>
      <c r="B61" s="24" t="s">
        <v>211</v>
      </c>
      <c r="C61" s="25" t="s">
        <v>212</v>
      </c>
      <c r="D61" s="24" t="s">
        <v>213</v>
      </c>
      <c r="E61" s="24">
        <v>3245.4</v>
      </c>
      <c r="F61" s="24">
        <f>VLOOKUP(C61,'[1]9月'!$B:$Q,16,0)</f>
        <v>3245.4</v>
      </c>
      <c r="G61" s="27">
        <v>5228.42</v>
      </c>
      <c r="H61" s="24">
        <v>3245.4</v>
      </c>
      <c r="I61" s="27">
        <v>3180</v>
      </c>
      <c r="J61" s="27"/>
      <c r="K61" s="34">
        <f t="shared" si="25"/>
        <v>58.4172</v>
      </c>
      <c r="L61" s="35">
        <f t="shared" si="26"/>
        <v>519.264</v>
      </c>
      <c r="M61" s="27">
        <f t="shared" si="27"/>
        <v>418.27</v>
      </c>
      <c r="N61" s="24">
        <f t="shared" si="28"/>
        <v>22.7178</v>
      </c>
      <c r="O61" s="27">
        <f t="shared" si="29"/>
        <v>159</v>
      </c>
      <c r="P61" s="27">
        <f t="shared" si="30"/>
        <v>0</v>
      </c>
      <c r="Q61" s="27">
        <f t="shared" si="15"/>
        <v>1177.669</v>
      </c>
      <c r="R61" s="24">
        <f t="shared" si="31"/>
        <v>0</v>
      </c>
      <c r="S61" s="24">
        <f t="shared" si="32"/>
        <v>259.63</v>
      </c>
      <c r="T61" s="27">
        <f t="shared" si="33"/>
        <v>104.57</v>
      </c>
      <c r="U61" s="24">
        <f t="shared" si="34"/>
        <v>9.74</v>
      </c>
      <c r="V61" s="27">
        <f t="shared" si="35"/>
        <v>159</v>
      </c>
      <c r="W61" s="27">
        <f t="shared" si="36"/>
        <v>0</v>
      </c>
      <c r="X61" s="24">
        <f t="shared" si="16"/>
        <v>532.94</v>
      </c>
      <c r="Y61" s="24">
        <f t="shared" si="37"/>
        <v>1710.609</v>
      </c>
      <c r="Z61" s="39"/>
      <c r="AA61" s="125" t="s">
        <v>40</v>
      </c>
      <c r="AB61" s="126">
        <f t="shared" si="23"/>
        <v>58.4172</v>
      </c>
      <c r="AC61" s="126">
        <f t="shared" si="17"/>
        <v>778.894</v>
      </c>
      <c r="AD61" s="126">
        <f t="shared" si="18"/>
        <v>522.84</v>
      </c>
      <c r="AE61" s="126">
        <f t="shared" si="19"/>
        <v>32.4578</v>
      </c>
      <c r="AF61" s="126">
        <f t="shared" si="20"/>
        <v>318</v>
      </c>
      <c r="AG61" s="126">
        <f t="shared" si="21"/>
        <v>0</v>
      </c>
      <c r="AH61" s="126">
        <f t="shared" si="22"/>
        <v>1710.609</v>
      </c>
      <c r="AI61" s="125" t="s">
        <v>1112</v>
      </c>
    </row>
    <row r="62" s="9" customFormat="1" ht="20" customHeight="1" spans="1:35">
      <c r="A62" s="23">
        <f t="shared" si="24"/>
        <v>59</v>
      </c>
      <c r="B62" s="24" t="s">
        <v>137</v>
      </c>
      <c r="C62" s="25" t="s">
        <v>214</v>
      </c>
      <c r="D62" s="24" t="s">
        <v>215</v>
      </c>
      <c r="E62" s="24">
        <v>3245.4</v>
      </c>
      <c r="F62" s="24">
        <f>VLOOKUP(C62,'[1]9月'!$B:$Q,16,0)</f>
        <v>3245.4</v>
      </c>
      <c r="G62" s="27">
        <v>5228.42</v>
      </c>
      <c r="H62" s="24">
        <v>3245.4</v>
      </c>
      <c r="I62" s="27">
        <v>1790</v>
      </c>
      <c r="J62" s="27"/>
      <c r="K62" s="34">
        <f t="shared" si="25"/>
        <v>58.4172</v>
      </c>
      <c r="L62" s="35">
        <f t="shared" si="26"/>
        <v>519.264</v>
      </c>
      <c r="M62" s="27">
        <f t="shared" si="27"/>
        <v>418.27</v>
      </c>
      <c r="N62" s="24">
        <f t="shared" si="28"/>
        <v>22.7178</v>
      </c>
      <c r="O62" s="27">
        <f t="shared" si="29"/>
        <v>89.5</v>
      </c>
      <c r="P62" s="27">
        <f t="shared" si="30"/>
        <v>0</v>
      </c>
      <c r="Q62" s="27">
        <f t="shared" si="15"/>
        <v>1108.169</v>
      </c>
      <c r="R62" s="24">
        <f t="shared" si="31"/>
        <v>0</v>
      </c>
      <c r="S62" s="24">
        <f t="shared" si="32"/>
        <v>259.63</v>
      </c>
      <c r="T62" s="27">
        <f t="shared" si="33"/>
        <v>104.57</v>
      </c>
      <c r="U62" s="24">
        <f t="shared" si="34"/>
        <v>9.74</v>
      </c>
      <c r="V62" s="27">
        <f t="shared" si="35"/>
        <v>89.5</v>
      </c>
      <c r="W62" s="27">
        <f t="shared" si="36"/>
        <v>0</v>
      </c>
      <c r="X62" s="24">
        <f t="shared" si="16"/>
        <v>463.44</v>
      </c>
      <c r="Y62" s="24">
        <f t="shared" si="37"/>
        <v>1571.609</v>
      </c>
      <c r="Z62" s="39"/>
      <c r="AA62" s="125" t="s">
        <v>30</v>
      </c>
      <c r="AB62" s="126">
        <f t="shared" si="23"/>
        <v>58.4172</v>
      </c>
      <c r="AC62" s="126">
        <f t="shared" si="17"/>
        <v>778.894</v>
      </c>
      <c r="AD62" s="126">
        <f t="shared" si="18"/>
        <v>522.84</v>
      </c>
      <c r="AE62" s="126">
        <f t="shared" si="19"/>
        <v>32.4578</v>
      </c>
      <c r="AF62" s="126">
        <f t="shared" si="20"/>
        <v>179</v>
      </c>
      <c r="AG62" s="126">
        <f t="shared" si="21"/>
        <v>0</v>
      </c>
      <c r="AH62" s="126">
        <f t="shared" si="22"/>
        <v>1571.609</v>
      </c>
      <c r="AI62" s="125" t="s">
        <v>1110</v>
      </c>
    </row>
    <row r="63" s="9" customFormat="1" ht="20" customHeight="1" spans="1:35">
      <c r="A63" s="23">
        <f t="shared" si="24"/>
        <v>60</v>
      </c>
      <c r="B63" s="24" t="s">
        <v>140</v>
      </c>
      <c r="C63" s="25" t="s">
        <v>216</v>
      </c>
      <c r="D63" s="24" t="s">
        <v>217</v>
      </c>
      <c r="E63" s="24">
        <v>3245.4</v>
      </c>
      <c r="F63" s="24">
        <f>VLOOKUP(C63,'[1]9月'!$B:$Q,16,0)</f>
        <v>3245.4</v>
      </c>
      <c r="G63" s="27">
        <v>5228.42</v>
      </c>
      <c r="H63" s="24">
        <v>3245.4</v>
      </c>
      <c r="I63" s="27">
        <v>3180</v>
      </c>
      <c r="J63" s="27"/>
      <c r="K63" s="34">
        <f t="shared" si="25"/>
        <v>58.4172</v>
      </c>
      <c r="L63" s="35">
        <f t="shared" si="26"/>
        <v>519.264</v>
      </c>
      <c r="M63" s="27">
        <f t="shared" si="27"/>
        <v>418.27</v>
      </c>
      <c r="N63" s="24">
        <f t="shared" si="28"/>
        <v>22.7178</v>
      </c>
      <c r="O63" s="27">
        <f t="shared" si="29"/>
        <v>159</v>
      </c>
      <c r="P63" s="27">
        <f t="shared" si="30"/>
        <v>0</v>
      </c>
      <c r="Q63" s="27">
        <f t="shared" si="15"/>
        <v>1177.669</v>
      </c>
      <c r="R63" s="24">
        <f t="shared" si="31"/>
        <v>0</v>
      </c>
      <c r="S63" s="24">
        <f t="shared" si="32"/>
        <v>259.63</v>
      </c>
      <c r="T63" s="27">
        <f t="shared" si="33"/>
        <v>104.57</v>
      </c>
      <c r="U63" s="24">
        <f t="shared" si="34"/>
        <v>9.74</v>
      </c>
      <c r="V63" s="27">
        <f t="shared" si="35"/>
        <v>159</v>
      </c>
      <c r="W63" s="27">
        <f t="shared" si="36"/>
        <v>0</v>
      </c>
      <c r="X63" s="24">
        <f t="shared" si="16"/>
        <v>532.94</v>
      </c>
      <c r="Y63" s="24">
        <f t="shared" si="37"/>
        <v>1710.609</v>
      </c>
      <c r="Z63" s="39"/>
      <c r="AA63" s="125" t="s">
        <v>17</v>
      </c>
      <c r="AB63" s="126">
        <f t="shared" si="23"/>
        <v>58.4172</v>
      </c>
      <c r="AC63" s="126">
        <f t="shared" si="17"/>
        <v>778.894</v>
      </c>
      <c r="AD63" s="126">
        <f t="shared" si="18"/>
        <v>522.84</v>
      </c>
      <c r="AE63" s="126">
        <f t="shared" si="19"/>
        <v>32.4578</v>
      </c>
      <c r="AF63" s="126">
        <f t="shared" si="20"/>
        <v>318</v>
      </c>
      <c r="AG63" s="126">
        <f t="shared" si="21"/>
        <v>0</v>
      </c>
      <c r="AH63" s="126">
        <f t="shared" si="22"/>
        <v>1710.609</v>
      </c>
      <c r="AI63" s="125" t="s">
        <v>1107</v>
      </c>
    </row>
    <row r="64" s="9" customFormat="1" ht="20" customHeight="1" spans="1:35">
      <c r="A64" s="23">
        <f t="shared" si="24"/>
        <v>61</v>
      </c>
      <c r="B64" s="24" t="s">
        <v>140</v>
      </c>
      <c r="C64" s="25" t="s">
        <v>218</v>
      </c>
      <c r="D64" s="24" t="s">
        <v>219</v>
      </c>
      <c r="E64" s="24">
        <v>3245.4</v>
      </c>
      <c r="F64" s="24">
        <f>VLOOKUP(C64,'[1]9月'!$B:$Q,16,0)</f>
        <v>3245.4</v>
      </c>
      <c r="G64" s="27">
        <v>5228.42</v>
      </c>
      <c r="H64" s="24">
        <v>3245.4</v>
      </c>
      <c r="I64" s="27">
        <v>3180</v>
      </c>
      <c r="J64" s="27"/>
      <c r="K64" s="34">
        <f t="shared" si="25"/>
        <v>58.4172</v>
      </c>
      <c r="L64" s="35">
        <f t="shared" si="26"/>
        <v>519.264</v>
      </c>
      <c r="M64" s="27">
        <f t="shared" si="27"/>
        <v>418.27</v>
      </c>
      <c r="N64" s="24">
        <f t="shared" si="28"/>
        <v>22.7178</v>
      </c>
      <c r="O64" s="27">
        <f t="shared" si="29"/>
        <v>159</v>
      </c>
      <c r="P64" s="27">
        <f t="shared" si="30"/>
        <v>0</v>
      </c>
      <c r="Q64" s="27">
        <f t="shared" si="15"/>
        <v>1177.669</v>
      </c>
      <c r="R64" s="24">
        <f t="shared" si="31"/>
        <v>0</v>
      </c>
      <c r="S64" s="24">
        <f t="shared" si="32"/>
        <v>259.63</v>
      </c>
      <c r="T64" s="27">
        <f t="shared" si="33"/>
        <v>104.57</v>
      </c>
      <c r="U64" s="24">
        <f t="shared" si="34"/>
        <v>9.74</v>
      </c>
      <c r="V64" s="27">
        <f t="shared" si="35"/>
        <v>159</v>
      </c>
      <c r="W64" s="27">
        <f t="shared" si="36"/>
        <v>0</v>
      </c>
      <c r="X64" s="24">
        <f t="shared" si="16"/>
        <v>532.94</v>
      </c>
      <c r="Y64" s="24">
        <f t="shared" si="37"/>
        <v>1710.609</v>
      </c>
      <c r="Z64" s="39"/>
      <c r="AA64" s="125" t="s">
        <v>17</v>
      </c>
      <c r="AB64" s="126">
        <f t="shared" si="23"/>
        <v>58.4172</v>
      </c>
      <c r="AC64" s="126">
        <f t="shared" si="17"/>
        <v>778.894</v>
      </c>
      <c r="AD64" s="126">
        <f t="shared" si="18"/>
        <v>522.84</v>
      </c>
      <c r="AE64" s="126">
        <f t="shared" si="19"/>
        <v>32.4578</v>
      </c>
      <c r="AF64" s="126">
        <f t="shared" si="20"/>
        <v>318</v>
      </c>
      <c r="AG64" s="126">
        <f t="shared" si="21"/>
        <v>0</v>
      </c>
      <c r="AH64" s="126">
        <f t="shared" si="22"/>
        <v>1710.609</v>
      </c>
      <c r="AI64" s="125" t="s">
        <v>1107</v>
      </c>
    </row>
    <row r="65" spans="1:35">
      <c r="A65" s="23">
        <f t="shared" si="24"/>
        <v>62</v>
      </c>
      <c r="B65" s="24" t="s">
        <v>137</v>
      </c>
      <c r="C65" s="25" t="s">
        <v>224</v>
      </c>
      <c r="D65" s="24" t="s">
        <v>225</v>
      </c>
      <c r="E65" s="24">
        <v>3245.4</v>
      </c>
      <c r="F65" s="24">
        <f>VLOOKUP(C65,'[1]9月'!$B:$Q,16,0)</f>
        <v>3245.4</v>
      </c>
      <c r="G65" s="27">
        <v>5228.42</v>
      </c>
      <c r="H65" s="24">
        <v>3245.4</v>
      </c>
      <c r="I65" s="27">
        <v>3180</v>
      </c>
      <c r="J65" s="27"/>
      <c r="K65" s="34">
        <f t="shared" si="25"/>
        <v>58.4172</v>
      </c>
      <c r="L65" s="35">
        <f t="shared" si="26"/>
        <v>519.264</v>
      </c>
      <c r="M65" s="27">
        <f t="shared" si="27"/>
        <v>418.27</v>
      </c>
      <c r="N65" s="24">
        <f t="shared" si="28"/>
        <v>22.7178</v>
      </c>
      <c r="O65" s="27">
        <f t="shared" si="29"/>
        <v>159</v>
      </c>
      <c r="P65" s="27">
        <f t="shared" si="30"/>
        <v>0</v>
      </c>
      <c r="Q65" s="27">
        <f t="shared" si="15"/>
        <v>1177.669</v>
      </c>
      <c r="R65" s="24">
        <f t="shared" si="31"/>
        <v>0</v>
      </c>
      <c r="S65" s="24">
        <f t="shared" si="32"/>
        <v>259.63</v>
      </c>
      <c r="T65" s="27">
        <f t="shared" si="33"/>
        <v>104.57</v>
      </c>
      <c r="U65" s="24">
        <f t="shared" si="34"/>
        <v>9.74</v>
      </c>
      <c r="V65" s="27">
        <f t="shared" si="35"/>
        <v>159</v>
      </c>
      <c r="W65" s="27">
        <f t="shared" si="36"/>
        <v>0</v>
      </c>
      <c r="X65" s="24">
        <f t="shared" si="16"/>
        <v>532.94</v>
      </c>
      <c r="Y65" s="24">
        <f t="shared" si="37"/>
        <v>1710.609</v>
      </c>
      <c r="Z65" s="39"/>
      <c r="AA65" s="125" t="s">
        <v>30</v>
      </c>
      <c r="AB65" s="126">
        <f t="shared" si="23"/>
        <v>58.4172</v>
      </c>
      <c r="AC65" s="126">
        <f t="shared" si="17"/>
        <v>778.894</v>
      </c>
      <c r="AD65" s="126">
        <f t="shared" si="18"/>
        <v>522.84</v>
      </c>
      <c r="AE65" s="126">
        <f t="shared" si="19"/>
        <v>32.4578</v>
      </c>
      <c r="AF65" s="126">
        <f t="shared" si="20"/>
        <v>318</v>
      </c>
      <c r="AG65" s="126">
        <f t="shared" si="21"/>
        <v>0</v>
      </c>
      <c r="AH65" s="126">
        <f t="shared" si="22"/>
        <v>1710.609</v>
      </c>
      <c r="AI65" s="125" t="s">
        <v>1110</v>
      </c>
    </row>
    <row r="66" s="9" customFormat="1" ht="20" customHeight="1" spans="1:35">
      <c r="A66" s="23">
        <f t="shared" ref="A66:A129" si="38">ROW()-3</f>
        <v>63</v>
      </c>
      <c r="B66" s="24" t="s">
        <v>71</v>
      </c>
      <c r="C66" s="25" t="s">
        <v>226</v>
      </c>
      <c r="D66" s="24" t="s">
        <v>227</v>
      </c>
      <c r="E66" s="24">
        <v>3245.4</v>
      </c>
      <c r="F66" s="24">
        <f>VLOOKUP(C66,'[1]9月'!$B:$Q,16,0)</f>
        <v>3245.4</v>
      </c>
      <c r="G66" s="27">
        <v>5228.42</v>
      </c>
      <c r="H66" s="24">
        <v>3245.4</v>
      </c>
      <c r="I66" s="27">
        <v>4180</v>
      </c>
      <c r="J66" s="27"/>
      <c r="K66" s="34">
        <f t="shared" ref="K66:K129" si="39">E66*0.018</f>
        <v>58.4172</v>
      </c>
      <c r="L66" s="35">
        <f t="shared" ref="L66:L129" si="40">F66*0.16</f>
        <v>519.264</v>
      </c>
      <c r="M66" s="27">
        <f t="shared" ref="M66:M129" si="41">ROUND(G66*0.08,2)</f>
        <v>418.27</v>
      </c>
      <c r="N66" s="24">
        <f t="shared" ref="N66:N129" si="42">H66*0.007</f>
        <v>22.7178</v>
      </c>
      <c r="O66" s="27">
        <f t="shared" ref="O66:O129" si="43">I66*5%</f>
        <v>209</v>
      </c>
      <c r="P66" s="27">
        <f t="shared" ref="P66:P129" si="44">J66*50%</f>
        <v>0</v>
      </c>
      <c r="Q66" s="27">
        <f t="shared" si="15"/>
        <v>1227.669</v>
      </c>
      <c r="R66" s="24">
        <f t="shared" ref="R66:R129" si="45">E66*0</f>
        <v>0</v>
      </c>
      <c r="S66" s="24">
        <f t="shared" ref="S66:S129" si="46">ROUND(F66*0.08,2)</f>
        <v>259.63</v>
      </c>
      <c r="T66" s="27">
        <f t="shared" ref="T66:T129" si="47">ROUND(G66*0.02,2)</f>
        <v>104.57</v>
      </c>
      <c r="U66" s="24">
        <f t="shared" ref="U66:U129" si="48">ROUND(H66*0.003,2)</f>
        <v>9.74</v>
      </c>
      <c r="V66" s="27">
        <f t="shared" ref="V66:V129" si="49">I66*5%</f>
        <v>209</v>
      </c>
      <c r="W66" s="27">
        <f t="shared" ref="W66:W129" si="50">J66*50%</f>
        <v>0</v>
      </c>
      <c r="X66" s="24">
        <f t="shared" si="16"/>
        <v>582.94</v>
      </c>
      <c r="Y66" s="24">
        <f t="shared" ref="Y66:Y129" si="51">Q66+X66</f>
        <v>1810.609</v>
      </c>
      <c r="Z66" s="39"/>
      <c r="AA66" s="125" t="s">
        <v>31</v>
      </c>
      <c r="AB66" s="126">
        <f t="shared" si="23"/>
        <v>58.4172</v>
      </c>
      <c r="AC66" s="126">
        <f t="shared" si="17"/>
        <v>778.894</v>
      </c>
      <c r="AD66" s="126">
        <f t="shared" si="18"/>
        <v>522.84</v>
      </c>
      <c r="AE66" s="126">
        <f t="shared" si="19"/>
        <v>32.4578</v>
      </c>
      <c r="AF66" s="126">
        <f t="shared" si="20"/>
        <v>418</v>
      </c>
      <c r="AG66" s="126">
        <f t="shared" si="21"/>
        <v>0</v>
      </c>
      <c r="AH66" s="126">
        <f t="shared" si="22"/>
        <v>1810.609</v>
      </c>
      <c r="AI66" s="125" t="s">
        <v>1108</v>
      </c>
    </row>
    <row r="67" s="9" customFormat="1" ht="20" customHeight="1" spans="1:35">
      <c r="A67" s="23">
        <f t="shared" si="38"/>
        <v>64</v>
      </c>
      <c r="B67" s="24" t="s">
        <v>140</v>
      </c>
      <c r="C67" s="25" t="s">
        <v>228</v>
      </c>
      <c r="D67" s="24" t="s">
        <v>229</v>
      </c>
      <c r="E67" s="24">
        <v>3245.4</v>
      </c>
      <c r="F67" s="24">
        <f>VLOOKUP(C67,'[1]9月'!$B:$Q,16,0)</f>
        <v>3245.4</v>
      </c>
      <c r="G67" s="27">
        <v>5228.42</v>
      </c>
      <c r="H67" s="24">
        <v>3245.4</v>
      </c>
      <c r="I67" s="27">
        <v>3180</v>
      </c>
      <c r="J67" s="27"/>
      <c r="K67" s="34">
        <f t="shared" si="39"/>
        <v>58.4172</v>
      </c>
      <c r="L67" s="35">
        <f t="shared" si="40"/>
        <v>519.264</v>
      </c>
      <c r="M67" s="27">
        <f t="shared" si="41"/>
        <v>418.27</v>
      </c>
      <c r="N67" s="24">
        <f t="shared" si="42"/>
        <v>22.7178</v>
      </c>
      <c r="O67" s="27">
        <f t="shared" si="43"/>
        <v>159</v>
      </c>
      <c r="P67" s="27">
        <f t="shared" si="44"/>
        <v>0</v>
      </c>
      <c r="Q67" s="27">
        <f t="shared" si="15"/>
        <v>1177.669</v>
      </c>
      <c r="R67" s="24">
        <f t="shared" si="45"/>
        <v>0</v>
      </c>
      <c r="S67" s="24">
        <f t="shared" si="46"/>
        <v>259.63</v>
      </c>
      <c r="T67" s="27">
        <f t="shared" si="47"/>
        <v>104.57</v>
      </c>
      <c r="U67" s="24">
        <f t="shared" si="48"/>
        <v>9.74</v>
      </c>
      <c r="V67" s="27">
        <f t="shared" si="49"/>
        <v>159</v>
      </c>
      <c r="W67" s="27">
        <f t="shared" si="50"/>
        <v>0</v>
      </c>
      <c r="X67" s="24">
        <f t="shared" si="16"/>
        <v>532.94</v>
      </c>
      <c r="Y67" s="24">
        <f t="shared" si="51"/>
        <v>1710.609</v>
      </c>
      <c r="Z67" s="39"/>
      <c r="AA67" s="125" t="s">
        <v>17</v>
      </c>
      <c r="AB67" s="126">
        <f t="shared" si="23"/>
        <v>58.4172</v>
      </c>
      <c r="AC67" s="126">
        <f t="shared" si="17"/>
        <v>778.894</v>
      </c>
      <c r="AD67" s="126">
        <f t="shared" si="18"/>
        <v>522.84</v>
      </c>
      <c r="AE67" s="126">
        <f t="shared" si="19"/>
        <v>32.4578</v>
      </c>
      <c r="AF67" s="126">
        <f t="shared" si="20"/>
        <v>318</v>
      </c>
      <c r="AG67" s="126">
        <f t="shared" si="21"/>
        <v>0</v>
      </c>
      <c r="AH67" s="126">
        <f t="shared" si="22"/>
        <v>1710.609</v>
      </c>
      <c r="AI67" s="125" t="s">
        <v>1107</v>
      </c>
    </row>
    <row r="68" s="9" customFormat="1" ht="20" customHeight="1" spans="1:35">
      <c r="A68" s="23">
        <f t="shared" si="38"/>
        <v>65</v>
      </c>
      <c r="B68" s="24" t="s">
        <v>140</v>
      </c>
      <c r="C68" s="25" t="s">
        <v>230</v>
      </c>
      <c r="D68" s="24" t="s">
        <v>231</v>
      </c>
      <c r="E68" s="24">
        <v>3245.4</v>
      </c>
      <c r="F68" s="24">
        <f>VLOOKUP(C68,'[1]9月'!$B:$Q,16,0)</f>
        <v>3245.4</v>
      </c>
      <c r="G68" s="27">
        <v>5228.42</v>
      </c>
      <c r="H68" s="24">
        <v>3245.4</v>
      </c>
      <c r="I68" s="27">
        <v>3180</v>
      </c>
      <c r="J68" s="27"/>
      <c r="K68" s="34">
        <f t="shared" si="39"/>
        <v>58.4172</v>
      </c>
      <c r="L68" s="35">
        <f t="shared" si="40"/>
        <v>519.264</v>
      </c>
      <c r="M68" s="27">
        <f t="shared" si="41"/>
        <v>418.27</v>
      </c>
      <c r="N68" s="24">
        <f t="shared" si="42"/>
        <v>22.7178</v>
      </c>
      <c r="O68" s="27">
        <f t="shared" si="43"/>
        <v>159</v>
      </c>
      <c r="P68" s="27">
        <f t="shared" si="44"/>
        <v>0</v>
      </c>
      <c r="Q68" s="27">
        <f t="shared" si="15"/>
        <v>1177.669</v>
      </c>
      <c r="R68" s="24">
        <f t="shared" si="45"/>
        <v>0</v>
      </c>
      <c r="S68" s="24">
        <f t="shared" si="46"/>
        <v>259.63</v>
      </c>
      <c r="T68" s="27">
        <f t="shared" si="47"/>
        <v>104.57</v>
      </c>
      <c r="U68" s="24">
        <f t="shared" si="48"/>
        <v>9.74</v>
      </c>
      <c r="V68" s="27">
        <f t="shared" si="49"/>
        <v>159</v>
      </c>
      <c r="W68" s="27">
        <f t="shared" si="50"/>
        <v>0</v>
      </c>
      <c r="X68" s="24">
        <f t="shared" ref="X68:X131" si="52">SUM(R68:W68)</f>
        <v>532.94</v>
      </c>
      <c r="Y68" s="24">
        <f t="shared" si="51"/>
        <v>1710.609</v>
      </c>
      <c r="Z68" s="39"/>
      <c r="AA68" s="125" t="s">
        <v>17</v>
      </c>
      <c r="AB68" s="126">
        <f t="shared" si="23"/>
        <v>58.4172</v>
      </c>
      <c r="AC68" s="126">
        <f t="shared" si="17"/>
        <v>778.894</v>
      </c>
      <c r="AD68" s="126">
        <f t="shared" si="18"/>
        <v>522.84</v>
      </c>
      <c r="AE68" s="126">
        <f t="shared" si="19"/>
        <v>32.4578</v>
      </c>
      <c r="AF68" s="126">
        <f t="shared" si="20"/>
        <v>318</v>
      </c>
      <c r="AG68" s="126">
        <f t="shared" si="21"/>
        <v>0</v>
      </c>
      <c r="AH68" s="126">
        <f t="shared" si="22"/>
        <v>1710.609</v>
      </c>
      <c r="AI68" s="125" t="s">
        <v>1107</v>
      </c>
    </row>
    <row r="69" s="9" customFormat="1" ht="20" customHeight="1" spans="1:35">
      <c r="A69" s="23">
        <f t="shared" si="38"/>
        <v>66</v>
      </c>
      <c r="B69" s="24" t="s">
        <v>137</v>
      </c>
      <c r="C69" s="25" t="s">
        <v>232</v>
      </c>
      <c r="D69" s="24" t="s">
        <v>233</v>
      </c>
      <c r="E69" s="24">
        <v>3245.4</v>
      </c>
      <c r="F69" s="24">
        <f>VLOOKUP(C69,'[1]9月'!$B:$Q,16,0)</f>
        <v>3245.4</v>
      </c>
      <c r="G69" s="27">
        <v>5228.42</v>
      </c>
      <c r="H69" s="24">
        <v>3245.4</v>
      </c>
      <c r="I69" s="27">
        <v>3180</v>
      </c>
      <c r="J69" s="27"/>
      <c r="K69" s="34">
        <f t="shared" si="39"/>
        <v>58.4172</v>
      </c>
      <c r="L69" s="35">
        <f t="shared" si="40"/>
        <v>519.264</v>
      </c>
      <c r="M69" s="27">
        <f t="shared" si="41"/>
        <v>418.27</v>
      </c>
      <c r="N69" s="24">
        <f t="shared" si="42"/>
        <v>22.7178</v>
      </c>
      <c r="O69" s="27">
        <f t="shared" si="43"/>
        <v>159</v>
      </c>
      <c r="P69" s="27">
        <f t="shared" si="44"/>
        <v>0</v>
      </c>
      <c r="Q69" s="27">
        <f t="shared" ref="Q69:Q132" si="53">SUM(K69:P69)</f>
        <v>1177.669</v>
      </c>
      <c r="R69" s="24">
        <f t="shared" si="45"/>
        <v>0</v>
      </c>
      <c r="S69" s="24">
        <f t="shared" si="46"/>
        <v>259.63</v>
      </c>
      <c r="T69" s="27">
        <f t="shared" si="47"/>
        <v>104.57</v>
      </c>
      <c r="U69" s="24">
        <f t="shared" si="48"/>
        <v>9.74</v>
      </c>
      <c r="V69" s="27">
        <f t="shared" si="49"/>
        <v>159</v>
      </c>
      <c r="W69" s="27">
        <f t="shared" si="50"/>
        <v>0</v>
      </c>
      <c r="X69" s="24">
        <f t="shared" si="52"/>
        <v>532.94</v>
      </c>
      <c r="Y69" s="24">
        <f t="shared" si="51"/>
        <v>1710.609</v>
      </c>
      <c r="Z69" s="39"/>
      <c r="AA69" s="125" t="s">
        <v>30</v>
      </c>
      <c r="AB69" s="126">
        <f t="shared" si="23"/>
        <v>58.4172</v>
      </c>
      <c r="AC69" s="126">
        <f t="shared" ref="AC69:AC132" si="54">L69+S69</f>
        <v>778.894</v>
      </c>
      <c r="AD69" s="126">
        <f t="shared" ref="AD69:AD132" si="55">M69+T69</f>
        <v>522.84</v>
      </c>
      <c r="AE69" s="126">
        <f t="shared" ref="AE69:AE132" si="56">N69+U69</f>
        <v>32.4578</v>
      </c>
      <c r="AF69" s="126">
        <f t="shared" ref="AF69:AF132" si="57">O69+V69</f>
        <v>318</v>
      </c>
      <c r="AG69" s="126">
        <f t="shared" ref="AG69:AG132" si="58">P69+W69</f>
        <v>0</v>
      </c>
      <c r="AH69" s="126">
        <f t="shared" ref="AH69:AH132" si="59">Q69+X69</f>
        <v>1710.609</v>
      </c>
      <c r="AI69" s="125" t="s">
        <v>1110</v>
      </c>
    </row>
    <row r="70" s="9" customFormat="1" ht="20" customHeight="1" spans="1:35">
      <c r="A70" s="23">
        <f t="shared" si="38"/>
        <v>67</v>
      </c>
      <c r="B70" s="24" t="s">
        <v>140</v>
      </c>
      <c r="C70" s="25" t="s">
        <v>234</v>
      </c>
      <c r="D70" s="24" t="s">
        <v>235</v>
      </c>
      <c r="E70" s="24">
        <v>3820</v>
      </c>
      <c r="F70" s="24">
        <f>VLOOKUP(C70,'[1]9月'!$B:$Q,16,0)</f>
        <v>3820</v>
      </c>
      <c r="G70" s="27">
        <v>5228.42</v>
      </c>
      <c r="H70" s="24">
        <v>3820</v>
      </c>
      <c r="I70" s="27">
        <v>4180</v>
      </c>
      <c r="J70" s="27"/>
      <c r="K70" s="34">
        <f t="shared" si="39"/>
        <v>68.76</v>
      </c>
      <c r="L70" s="35">
        <f t="shared" si="40"/>
        <v>611.2</v>
      </c>
      <c r="M70" s="27">
        <f t="shared" si="41"/>
        <v>418.27</v>
      </c>
      <c r="N70" s="24">
        <f t="shared" si="42"/>
        <v>26.74</v>
      </c>
      <c r="O70" s="27">
        <f t="shared" si="43"/>
        <v>209</v>
      </c>
      <c r="P70" s="27">
        <f t="shared" si="44"/>
        <v>0</v>
      </c>
      <c r="Q70" s="27">
        <f t="shared" si="53"/>
        <v>1333.97</v>
      </c>
      <c r="R70" s="24">
        <f t="shared" si="45"/>
        <v>0</v>
      </c>
      <c r="S70" s="24">
        <f t="shared" si="46"/>
        <v>305.6</v>
      </c>
      <c r="T70" s="27">
        <f t="shared" si="47"/>
        <v>104.57</v>
      </c>
      <c r="U70" s="24">
        <f t="shared" si="48"/>
        <v>11.46</v>
      </c>
      <c r="V70" s="27">
        <f t="shared" si="49"/>
        <v>209</v>
      </c>
      <c r="W70" s="27">
        <f t="shared" si="50"/>
        <v>0</v>
      </c>
      <c r="X70" s="24">
        <f t="shared" si="52"/>
        <v>630.63</v>
      </c>
      <c r="Y70" s="24">
        <f t="shared" si="51"/>
        <v>1964.6</v>
      </c>
      <c r="Z70" s="39"/>
      <c r="AA70" s="125" t="s">
        <v>17</v>
      </c>
      <c r="AB70" s="126">
        <f t="shared" ref="AB70:AB133" si="60">K70+R70</f>
        <v>68.76</v>
      </c>
      <c r="AC70" s="126">
        <f t="shared" si="54"/>
        <v>916.8</v>
      </c>
      <c r="AD70" s="126">
        <f t="shared" si="55"/>
        <v>522.84</v>
      </c>
      <c r="AE70" s="126">
        <f t="shared" si="56"/>
        <v>38.2</v>
      </c>
      <c r="AF70" s="126">
        <f t="shared" si="57"/>
        <v>418</v>
      </c>
      <c r="AG70" s="126">
        <f t="shared" si="58"/>
        <v>0</v>
      </c>
      <c r="AH70" s="126">
        <f t="shared" si="59"/>
        <v>1964.6</v>
      </c>
      <c r="AI70" s="125" t="s">
        <v>1107</v>
      </c>
    </row>
    <row r="71" s="9" customFormat="1" ht="20" customHeight="1" spans="1:35">
      <c r="A71" s="23">
        <f t="shared" si="38"/>
        <v>68</v>
      </c>
      <c r="B71" s="24" t="s">
        <v>137</v>
      </c>
      <c r="C71" s="25" t="s">
        <v>236</v>
      </c>
      <c r="D71" s="24" t="s">
        <v>237</v>
      </c>
      <c r="E71" s="24">
        <v>3820</v>
      </c>
      <c r="F71" s="24">
        <f>VLOOKUP(C71,'[1]9月'!$B:$Q,16,0)</f>
        <v>3820</v>
      </c>
      <c r="G71" s="27">
        <v>5228.42</v>
      </c>
      <c r="H71" s="24">
        <v>3820</v>
      </c>
      <c r="I71" s="27">
        <v>4180</v>
      </c>
      <c r="J71" s="27"/>
      <c r="K71" s="34">
        <f t="shared" si="39"/>
        <v>68.76</v>
      </c>
      <c r="L71" s="35">
        <f t="shared" si="40"/>
        <v>611.2</v>
      </c>
      <c r="M71" s="27">
        <f t="shared" si="41"/>
        <v>418.27</v>
      </c>
      <c r="N71" s="24">
        <f t="shared" si="42"/>
        <v>26.74</v>
      </c>
      <c r="O71" s="27">
        <f t="shared" si="43"/>
        <v>209</v>
      </c>
      <c r="P71" s="27">
        <f t="shared" si="44"/>
        <v>0</v>
      </c>
      <c r="Q71" s="27">
        <f t="shared" si="53"/>
        <v>1333.97</v>
      </c>
      <c r="R71" s="24">
        <f t="shared" si="45"/>
        <v>0</v>
      </c>
      <c r="S71" s="24">
        <f t="shared" si="46"/>
        <v>305.6</v>
      </c>
      <c r="T71" s="27">
        <f t="shared" si="47"/>
        <v>104.57</v>
      </c>
      <c r="U71" s="24">
        <f t="shared" si="48"/>
        <v>11.46</v>
      </c>
      <c r="V71" s="27">
        <f t="shared" si="49"/>
        <v>209</v>
      </c>
      <c r="W71" s="27">
        <f t="shared" si="50"/>
        <v>0</v>
      </c>
      <c r="X71" s="24">
        <f t="shared" si="52"/>
        <v>630.63</v>
      </c>
      <c r="Y71" s="24">
        <f t="shared" si="51"/>
        <v>1964.6</v>
      </c>
      <c r="Z71" s="39"/>
      <c r="AA71" s="125" t="s">
        <v>30</v>
      </c>
      <c r="AB71" s="126">
        <f t="shared" si="60"/>
        <v>68.76</v>
      </c>
      <c r="AC71" s="126">
        <f t="shared" si="54"/>
        <v>916.8</v>
      </c>
      <c r="AD71" s="126">
        <f t="shared" si="55"/>
        <v>522.84</v>
      </c>
      <c r="AE71" s="126">
        <f t="shared" si="56"/>
        <v>38.2</v>
      </c>
      <c r="AF71" s="126">
        <f t="shared" si="57"/>
        <v>418</v>
      </c>
      <c r="AG71" s="126">
        <f t="shared" si="58"/>
        <v>0</v>
      </c>
      <c r="AH71" s="126">
        <f t="shared" si="59"/>
        <v>1964.6</v>
      </c>
      <c r="AI71" s="125" t="s">
        <v>1110</v>
      </c>
    </row>
    <row r="72" s="9" customFormat="1" ht="20" customHeight="1" spans="1:35">
      <c r="A72" s="23">
        <f t="shared" si="38"/>
        <v>69</v>
      </c>
      <c r="B72" s="24" t="s">
        <v>140</v>
      </c>
      <c r="C72" s="25" t="s">
        <v>238</v>
      </c>
      <c r="D72" s="24" t="s">
        <v>239</v>
      </c>
      <c r="E72" s="24">
        <v>3245.4</v>
      </c>
      <c r="F72" s="24">
        <f>VLOOKUP(C72,'[1]9月'!$B:$Q,16,0)</f>
        <v>3245.4</v>
      </c>
      <c r="G72" s="27">
        <v>5228.42</v>
      </c>
      <c r="H72" s="24">
        <v>3245.4</v>
      </c>
      <c r="I72" s="27">
        <v>3180</v>
      </c>
      <c r="J72" s="27"/>
      <c r="K72" s="34">
        <f t="shared" si="39"/>
        <v>58.4172</v>
      </c>
      <c r="L72" s="35">
        <f t="shared" si="40"/>
        <v>519.264</v>
      </c>
      <c r="M72" s="27">
        <f t="shared" si="41"/>
        <v>418.27</v>
      </c>
      <c r="N72" s="24">
        <f t="shared" si="42"/>
        <v>22.7178</v>
      </c>
      <c r="O72" s="27">
        <f t="shared" si="43"/>
        <v>159</v>
      </c>
      <c r="P72" s="27">
        <f t="shared" si="44"/>
        <v>0</v>
      </c>
      <c r="Q72" s="27">
        <f t="shared" si="53"/>
        <v>1177.669</v>
      </c>
      <c r="R72" s="24">
        <f t="shared" si="45"/>
        <v>0</v>
      </c>
      <c r="S72" s="24">
        <f t="shared" si="46"/>
        <v>259.63</v>
      </c>
      <c r="T72" s="27">
        <f t="shared" si="47"/>
        <v>104.57</v>
      </c>
      <c r="U72" s="24">
        <f t="shared" si="48"/>
        <v>9.74</v>
      </c>
      <c r="V72" s="27">
        <f t="shared" si="49"/>
        <v>159</v>
      </c>
      <c r="W72" s="27">
        <f t="shared" si="50"/>
        <v>0</v>
      </c>
      <c r="X72" s="24">
        <f t="shared" si="52"/>
        <v>532.94</v>
      </c>
      <c r="Y72" s="24">
        <f t="shared" si="51"/>
        <v>1710.609</v>
      </c>
      <c r="Z72" s="39"/>
      <c r="AA72" s="125" t="s">
        <v>17</v>
      </c>
      <c r="AB72" s="126">
        <f t="shared" si="60"/>
        <v>58.4172</v>
      </c>
      <c r="AC72" s="126">
        <f t="shared" si="54"/>
        <v>778.894</v>
      </c>
      <c r="AD72" s="126">
        <f t="shared" si="55"/>
        <v>522.84</v>
      </c>
      <c r="AE72" s="126">
        <f t="shared" si="56"/>
        <v>32.4578</v>
      </c>
      <c r="AF72" s="126">
        <f t="shared" si="57"/>
        <v>318</v>
      </c>
      <c r="AG72" s="126">
        <f t="shared" si="58"/>
        <v>0</v>
      </c>
      <c r="AH72" s="126">
        <f t="shared" si="59"/>
        <v>1710.609</v>
      </c>
      <c r="AI72" s="125" t="s">
        <v>1107</v>
      </c>
    </row>
    <row r="73" s="9" customFormat="1" ht="20" customHeight="1" spans="1:35">
      <c r="A73" s="23">
        <f t="shared" si="38"/>
        <v>70</v>
      </c>
      <c r="B73" s="24" t="s">
        <v>137</v>
      </c>
      <c r="C73" s="25" t="s">
        <v>240</v>
      </c>
      <c r="D73" s="24" t="s">
        <v>241</v>
      </c>
      <c r="E73" s="24">
        <v>3245.4</v>
      </c>
      <c r="F73" s="24">
        <f>VLOOKUP(C73,'[1]9月'!$B:$Q,16,0)</f>
        <v>3245.4</v>
      </c>
      <c r="G73" s="27">
        <v>5228.42</v>
      </c>
      <c r="H73" s="24">
        <v>3245.4</v>
      </c>
      <c r="I73" s="27">
        <v>3180</v>
      </c>
      <c r="J73" s="27"/>
      <c r="K73" s="34">
        <f t="shared" si="39"/>
        <v>58.4172</v>
      </c>
      <c r="L73" s="35">
        <f t="shared" si="40"/>
        <v>519.264</v>
      </c>
      <c r="M73" s="27">
        <f t="shared" si="41"/>
        <v>418.27</v>
      </c>
      <c r="N73" s="24">
        <f t="shared" si="42"/>
        <v>22.7178</v>
      </c>
      <c r="O73" s="27">
        <f t="shared" si="43"/>
        <v>159</v>
      </c>
      <c r="P73" s="27">
        <f t="shared" si="44"/>
        <v>0</v>
      </c>
      <c r="Q73" s="27">
        <f t="shared" si="53"/>
        <v>1177.669</v>
      </c>
      <c r="R73" s="24">
        <f t="shared" si="45"/>
        <v>0</v>
      </c>
      <c r="S73" s="24">
        <f t="shared" si="46"/>
        <v>259.63</v>
      </c>
      <c r="T73" s="27">
        <f t="shared" si="47"/>
        <v>104.57</v>
      </c>
      <c r="U73" s="24">
        <f t="shared" si="48"/>
        <v>9.74</v>
      </c>
      <c r="V73" s="27">
        <f t="shared" si="49"/>
        <v>159</v>
      </c>
      <c r="W73" s="27">
        <f t="shared" si="50"/>
        <v>0</v>
      </c>
      <c r="X73" s="24">
        <f t="shared" si="52"/>
        <v>532.94</v>
      </c>
      <c r="Y73" s="24">
        <f t="shared" si="51"/>
        <v>1710.609</v>
      </c>
      <c r="Z73" s="39"/>
      <c r="AA73" s="125" t="s">
        <v>30</v>
      </c>
      <c r="AB73" s="126">
        <f t="shared" si="60"/>
        <v>58.4172</v>
      </c>
      <c r="AC73" s="126">
        <f t="shared" si="54"/>
        <v>778.894</v>
      </c>
      <c r="AD73" s="126">
        <f t="shared" si="55"/>
        <v>522.84</v>
      </c>
      <c r="AE73" s="126">
        <f t="shared" si="56"/>
        <v>32.4578</v>
      </c>
      <c r="AF73" s="126">
        <f t="shared" si="57"/>
        <v>318</v>
      </c>
      <c r="AG73" s="126">
        <f t="shared" si="58"/>
        <v>0</v>
      </c>
      <c r="AH73" s="126">
        <f t="shared" si="59"/>
        <v>1710.609</v>
      </c>
      <c r="AI73" s="125" t="s">
        <v>1110</v>
      </c>
    </row>
    <row r="74" s="9" customFormat="1" ht="20" customHeight="1" spans="1:35">
      <c r="A74" s="23">
        <f t="shared" si="38"/>
        <v>71</v>
      </c>
      <c r="B74" s="24" t="s">
        <v>137</v>
      </c>
      <c r="C74" s="25" t="s">
        <v>242</v>
      </c>
      <c r="D74" s="24" t="s">
        <v>243</v>
      </c>
      <c r="E74" s="24">
        <v>3245.4</v>
      </c>
      <c r="F74" s="24">
        <f>VLOOKUP(C74,'[1]9月'!$B:$Q,16,0)</f>
        <v>3245.4</v>
      </c>
      <c r="G74" s="27">
        <v>5228.42</v>
      </c>
      <c r="H74" s="24">
        <v>3245.4</v>
      </c>
      <c r="I74" s="27">
        <v>3180</v>
      </c>
      <c r="J74" s="27"/>
      <c r="K74" s="34">
        <f t="shared" si="39"/>
        <v>58.4172</v>
      </c>
      <c r="L74" s="35">
        <f t="shared" si="40"/>
        <v>519.264</v>
      </c>
      <c r="M74" s="27">
        <f t="shared" si="41"/>
        <v>418.27</v>
      </c>
      <c r="N74" s="24">
        <f t="shared" si="42"/>
        <v>22.7178</v>
      </c>
      <c r="O74" s="27">
        <f t="shared" si="43"/>
        <v>159</v>
      </c>
      <c r="P74" s="27">
        <f t="shared" si="44"/>
        <v>0</v>
      </c>
      <c r="Q74" s="27">
        <f t="shared" si="53"/>
        <v>1177.669</v>
      </c>
      <c r="R74" s="24">
        <f t="shared" si="45"/>
        <v>0</v>
      </c>
      <c r="S74" s="24">
        <f t="shared" si="46"/>
        <v>259.63</v>
      </c>
      <c r="T74" s="27">
        <f t="shared" si="47"/>
        <v>104.57</v>
      </c>
      <c r="U74" s="24">
        <f t="shared" si="48"/>
        <v>9.74</v>
      </c>
      <c r="V74" s="27">
        <f t="shared" si="49"/>
        <v>159</v>
      </c>
      <c r="W74" s="27">
        <f t="shared" si="50"/>
        <v>0</v>
      </c>
      <c r="X74" s="24">
        <f t="shared" si="52"/>
        <v>532.94</v>
      </c>
      <c r="Y74" s="24">
        <f t="shared" si="51"/>
        <v>1710.609</v>
      </c>
      <c r="Z74" s="39"/>
      <c r="AA74" s="125" t="s">
        <v>30</v>
      </c>
      <c r="AB74" s="126">
        <f t="shared" si="60"/>
        <v>58.4172</v>
      </c>
      <c r="AC74" s="126">
        <f t="shared" si="54"/>
        <v>778.894</v>
      </c>
      <c r="AD74" s="126">
        <f t="shared" si="55"/>
        <v>522.84</v>
      </c>
      <c r="AE74" s="126">
        <f t="shared" si="56"/>
        <v>32.4578</v>
      </c>
      <c r="AF74" s="126">
        <f t="shared" si="57"/>
        <v>318</v>
      </c>
      <c r="AG74" s="126">
        <f t="shared" si="58"/>
        <v>0</v>
      </c>
      <c r="AH74" s="126">
        <f t="shared" si="59"/>
        <v>1710.609</v>
      </c>
      <c r="AI74" s="125" t="s">
        <v>1110</v>
      </c>
    </row>
    <row r="75" s="9" customFormat="1" ht="20" customHeight="1" spans="1:35">
      <c r="A75" s="23">
        <f t="shared" si="38"/>
        <v>72</v>
      </c>
      <c r="B75" s="24" t="s">
        <v>140</v>
      </c>
      <c r="C75" s="25" t="s">
        <v>244</v>
      </c>
      <c r="D75" s="24" t="s">
        <v>245</v>
      </c>
      <c r="E75" s="24">
        <v>3245.4</v>
      </c>
      <c r="F75" s="24">
        <f>VLOOKUP(C75,'[1]9月'!$B:$Q,16,0)</f>
        <v>3245.4</v>
      </c>
      <c r="G75" s="27">
        <v>5228.42</v>
      </c>
      <c r="H75" s="24">
        <v>3245.4</v>
      </c>
      <c r="I75" s="27">
        <v>3180</v>
      </c>
      <c r="J75" s="27"/>
      <c r="K75" s="34">
        <f t="shared" si="39"/>
        <v>58.4172</v>
      </c>
      <c r="L75" s="35">
        <f t="shared" si="40"/>
        <v>519.264</v>
      </c>
      <c r="M75" s="27">
        <f t="shared" si="41"/>
        <v>418.27</v>
      </c>
      <c r="N75" s="24">
        <f t="shared" si="42"/>
        <v>22.7178</v>
      </c>
      <c r="O75" s="27">
        <f t="shared" si="43"/>
        <v>159</v>
      </c>
      <c r="P75" s="27">
        <f t="shared" si="44"/>
        <v>0</v>
      </c>
      <c r="Q75" s="27">
        <f t="shared" si="53"/>
        <v>1177.669</v>
      </c>
      <c r="R75" s="24">
        <f t="shared" si="45"/>
        <v>0</v>
      </c>
      <c r="S75" s="24">
        <f t="shared" si="46"/>
        <v>259.63</v>
      </c>
      <c r="T75" s="27">
        <f t="shared" si="47"/>
        <v>104.57</v>
      </c>
      <c r="U75" s="24">
        <f t="shared" si="48"/>
        <v>9.74</v>
      </c>
      <c r="V75" s="27">
        <f t="shared" si="49"/>
        <v>159</v>
      </c>
      <c r="W75" s="27">
        <f t="shared" si="50"/>
        <v>0</v>
      </c>
      <c r="X75" s="24">
        <f t="shared" si="52"/>
        <v>532.94</v>
      </c>
      <c r="Y75" s="24">
        <f t="shared" si="51"/>
        <v>1710.609</v>
      </c>
      <c r="Z75" s="39"/>
      <c r="AA75" s="125" t="s">
        <v>17</v>
      </c>
      <c r="AB75" s="126">
        <f t="shared" si="60"/>
        <v>58.4172</v>
      </c>
      <c r="AC75" s="126">
        <f t="shared" si="54"/>
        <v>778.894</v>
      </c>
      <c r="AD75" s="126">
        <f t="shared" si="55"/>
        <v>522.84</v>
      </c>
      <c r="AE75" s="126">
        <f t="shared" si="56"/>
        <v>32.4578</v>
      </c>
      <c r="AF75" s="126">
        <f t="shared" si="57"/>
        <v>318</v>
      </c>
      <c r="AG75" s="126">
        <f t="shared" si="58"/>
        <v>0</v>
      </c>
      <c r="AH75" s="126">
        <f t="shared" si="59"/>
        <v>1710.609</v>
      </c>
      <c r="AI75" s="125" t="s">
        <v>1107</v>
      </c>
    </row>
    <row r="76" s="9" customFormat="1" ht="20" customHeight="1" spans="1:35">
      <c r="A76" s="23">
        <f t="shared" si="38"/>
        <v>73</v>
      </c>
      <c r="B76" s="24" t="s">
        <v>140</v>
      </c>
      <c r="C76" s="25" t="s">
        <v>246</v>
      </c>
      <c r="D76" s="24" t="s">
        <v>247</v>
      </c>
      <c r="E76" s="24">
        <v>3245.4</v>
      </c>
      <c r="F76" s="24">
        <f>VLOOKUP(C76,'[1]9月'!$B:$Q,16,0)</f>
        <v>3245.4</v>
      </c>
      <c r="G76" s="27">
        <v>5228.42</v>
      </c>
      <c r="H76" s="24">
        <v>3245.4</v>
      </c>
      <c r="I76" s="27">
        <v>4180</v>
      </c>
      <c r="J76" s="27"/>
      <c r="K76" s="34">
        <f t="shared" si="39"/>
        <v>58.4172</v>
      </c>
      <c r="L76" s="35">
        <f t="shared" si="40"/>
        <v>519.264</v>
      </c>
      <c r="M76" s="27">
        <f t="shared" si="41"/>
        <v>418.27</v>
      </c>
      <c r="N76" s="24">
        <f t="shared" si="42"/>
        <v>22.7178</v>
      </c>
      <c r="O76" s="27">
        <f t="shared" si="43"/>
        <v>209</v>
      </c>
      <c r="P76" s="27">
        <f t="shared" si="44"/>
        <v>0</v>
      </c>
      <c r="Q76" s="27">
        <f t="shared" si="53"/>
        <v>1227.669</v>
      </c>
      <c r="R76" s="24">
        <f t="shared" si="45"/>
        <v>0</v>
      </c>
      <c r="S76" s="24">
        <f t="shared" si="46"/>
        <v>259.63</v>
      </c>
      <c r="T76" s="27">
        <f t="shared" si="47"/>
        <v>104.57</v>
      </c>
      <c r="U76" s="24">
        <f t="shared" si="48"/>
        <v>9.74</v>
      </c>
      <c r="V76" s="27">
        <f t="shared" si="49"/>
        <v>209</v>
      </c>
      <c r="W76" s="27">
        <f t="shared" si="50"/>
        <v>0</v>
      </c>
      <c r="X76" s="24">
        <f t="shared" si="52"/>
        <v>582.94</v>
      </c>
      <c r="Y76" s="24">
        <f t="shared" si="51"/>
        <v>1810.609</v>
      </c>
      <c r="Z76" s="39"/>
      <c r="AA76" s="125" t="s">
        <v>17</v>
      </c>
      <c r="AB76" s="126">
        <f t="shared" si="60"/>
        <v>58.4172</v>
      </c>
      <c r="AC76" s="126">
        <f t="shared" si="54"/>
        <v>778.894</v>
      </c>
      <c r="AD76" s="126">
        <f t="shared" si="55"/>
        <v>522.84</v>
      </c>
      <c r="AE76" s="126">
        <f t="shared" si="56"/>
        <v>32.4578</v>
      </c>
      <c r="AF76" s="126">
        <f t="shared" si="57"/>
        <v>418</v>
      </c>
      <c r="AG76" s="126">
        <f t="shared" si="58"/>
        <v>0</v>
      </c>
      <c r="AH76" s="126">
        <f t="shared" si="59"/>
        <v>1810.609</v>
      </c>
      <c r="AI76" s="125" t="s">
        <v>1107</v>
      </c>
    </row>
    <row r="77" s="9" customFormat="1" ht="20" customHeight="1" spans="1:35">
      <c r="A77" s="23">
        <f t="shared" si="38"/>
        <v>74</v>
      </c>
      <c r="B77" s="24" t="s">
        <v>140</v>
      </c>
      <c r="C77" s="25" t="s">
        <v>248</v>
      </c>
      <c r="D77" s="24" t="s">
        <v>249</v>
      </c>
      <c r="E77" s="24">
        <v>3245.4</v>
      </c>
      <c r="F77" s="24">
        <f>VLOOKUP(C77,'[1]9月'!$B:$Q,16,0)</f>
        <v>3245.4</v>
      </c>
      <c r="G77" s="27">
        <v>5228.42</v>
      </c>
      <c r="H77" s="24">
        <v>3245.4</v>
      </c>
      <c r="I77" s="27">
        <v>4180</v>
      </c>
      <c r="J77" s="27"/>
      <c r="K77" s="34">
        <f t="shared" si="39"/>
        <v>58.4172</v>
      </c>
      <c r="L77" s="35">
        <f t="shared" si="40"/>
        <v>519.264</v>
      </c>
      <c r="M77" s="27">
        <f t="shared" si="41"/>
        <v>418.27</v>
      </c>
      <c r="N77" s="24">
        <f t="shared" si="42"/>
        <v>22.7178</v>
      </c>
      <c r="O77" s="27">
        <f t="shared" si="43"/>
        <v>209</v>
      </c>
      <c r="P77" s="27">
        <f t="shared" si="44"/>
        <v>0</v>
      </c>
      <c r="Q77" s="27">
        <f t="shared" si="53"/>
        <v>1227.669</v>
      </c>
      <c r="R77" s="24">
        <f t="shared" si="45"/>
        <v>0</v>
      </c>
      <c r="S77" s="24">
        <f t="shared" si="46"/>
        <v>259.63</v>
      </c>
      <c r="T77" s="27">
        <f t="shared" si="47"/>
        <v>104.57</v>
      </c>
      <c r="U77" s="24">
        <f t="shared" si="48"/>
        <v>9.74</v>
      </c>
      <c r="V77" s="27">
        <f t="shared" si="49"/>
        <v>209</v>
      </c>
      <c r="W77" s="27">
        <f t="shared" si="50"/>
        <v>0</v>
      </c>
      <c r="X77" s="24">
        <f t="shared" si="52"/>
        <v>582.94</v>
      </c>
      <c r="Y77" s="24">
        <f t="shared" si="51"/>
        <v>1810.609</v>
      </c>
      <c r="Z77" s="39"/>
      <c r="AA77" s="125" t="s">
        <v>17</v>
      </c>
      <c r="AB77" s="126">
        <f t="shared" si="60"/>
        <v>58.4172</v>
      </c>
      <c r="AC77" s="126">
        <f t="shared" si="54"/>
        <v>778.894</v>
      </c>
      <c r="AD77" s="126">
        <f t="shared" si="55"/>
        <v>522.84</v>
      </c>
      <c r="AE77" s="126">
        <f t="shared" si="56"/>
        <v>32.4578</v>
      </c>
      <c r="AF77" s="126">
        <f t="shared" si="57"/>
        <v>418</v>
      </c>
      <c r="AG77" s="126">
        <f t="shared" si="58"/>
        <v>0</v>
      </c>
      <c r="AH77" s="126">
        <f t="shared" si="59"/>
        <v>1810.609</v>
      </c>
      <c r="AI77" s="125" t="s">
        <v>1107</v>
      </c>
    </row>
    <row r="78" s="9" customFormat="1" ht="20" customHeight="1" spans="1:35">
      <c r="A78" s="23">
        <f t="shared" si="38"/>
        <v>75</v>
      </c>
      <c r="B78" s="24" t="s">
        <v>140</v>
      </c>
      <c r="C78" s="25" t="s">
        <v>252</v>
      </c>
      <c r="D78" s="275" t="s">
        <v>253</v>
      </c>
      <c r="E78" s="24">
        <v>3245.4</v>
      </c>
      <c r="F78" s="24">
        <f>VLOOKUP(C78,'[1]9月'!$B:$Q,16,0)</f>
        <v>3245.4</v>
      </c>
      <c r="G78" s="27">
        <v>5228.42</v>
      </c>
      <c r="H78" s="24">
        <v>3245.4</v>
      </c>
      <c r="I78" s="27">
        <v>3180</v>
      </c>
      <c r="J78" s="27"/>
      <c r="K78" s="34">
        <f t="shared" si="39"/>
        <v>58.4172</v>
      </c>
      <c r="L78" s="35">
        <f t="shared" si="40"/>
        <v>519.264</v>
      </c>
      <c r="M78" s="27">
        <f t="shared" si="41"/>
        <v>418.27</v>
      </c>
      <c r="N78" s="24">
        <f t="shared" si="42"/>
        <v>22.7178</v>
      </c>
      <c r="O78" s="27">
        <f t="shared" si="43"/>
        <v>159</v>
      </c>
      <c r="P78" s="27">
        <f t="shared" si="44"/>
        <v>0</v>
      </c>
      <c r="Q78" s="27">
        <f t="shared" si="53"/>
        <v>1177.669</v>
      </c>
      <c r="R78" s="24">
        <f t="shared" si="45"/>
        <v>0</v>
      </c>
      <c r="S78" s="24">
        <f t="shared" si="46"/>
        <v>259.63</v>
      </c>
      <c r="T78" s="27">
        <f t="shared" si="47"/>
        <v>104.57</v>
      </c>
      <c r="U78" s="24">
        <f t="shared" si="48"/>
        <v>9.74</v>
      </c>
      <c r="V78" s="27">
        <f t="shared" si="49"/>
        <v>159</v>
      </c>
      <c r="W78" s="27">
        <f t="shared" si="50"/>
        <v>0</v>
      </c>
      <c r="X78" s="24">
        <f t="shared" si="52"/>
        <v>532.94</v>
      </c>
      <c r="Y78" s="24">
        <f t="shared" si="51"/>
        <v>1710.609</v>
      </c>
      <c r="Z78" s="39"/>
      <c r="AA78" s="125" t="s">
        <v>17</v>
      </c>
      <c r="AB78" s="126">
        <f t="shared" si="60"/>
        <v>58.4172</v>
      </c>
      <c r="AC78" s="126">
        <f t="shared" si="54"/>
        <v>778.894</v>
      </c>
      <c r="AD78" s="126">
        <f t="shared" si="55"/>
        <v>522.84</v>
      </c>
      <c r="AE78" s="126">
        <f t="shared" si="56"/>
        <v>32.4578</v>
      </c>
      <c r="AF78" s="126">
        <f t="shared" si="57"/>
        <v>318</v>
      </c>
      <c r="AG78" s="126">
        <f t="shared" si="58"/>
        <v>0</v>
      </c>
      <c r="AH78" s="126">
        <f t="shared" si="59"/>
        <v>1710.609</v>
      </c>
      <c r="AI78" s="125" t="s">
        <v>1107</v>
      </c>
    </row>
    <row r="79" s="9" customFormat="1" ht="20" customHeight="1" spans="1:35">
      <c r="A79" s="23">
        <f t="shared" si="38"/>
        <v>76</v>
      </c>
      <c r="B79" s="24" t="s">
        <v>140</v>
      </c>
      <c r="C79" s="25" t="s">
        <v>254</v>
      </c>
      <c r="D79" s="24" t="s">
        <v>255</v>
      </c>
      <c r="E79" s="24">
        <v>3245.4</v>
      </c>
      <c r="F79" s="24">
        <f>VLOOKUP(C79,'[1]9月'!$B:$Q,16,0)</f>
        <v>3245.4</v>
      </c>
      <c r="G79" s="27">
        <v>5228.42</v>
      </c>
      <c r="H79" s="24">
        <v>3245.4</v>
      </c>
      <c r="I79" s="27">
        <v>4180</v>
      </c>
      <c r="J79" s="27"/>
      <c r="K79" s="34">
        <f t="shared" si="39"/>
        <v>58.4172</v>
      </c>
      <c r="L79" s="35">
        <f t="shared" si="40"/>
        <v>519.264</v>
      </c>
      <c r="M79" s="27">
        <f t="shared" si="41"/>
        <v>418.27</v>
      </c>
      <c r="N79" s="24">
        <f t="shared" si="42"/>
        <v>22.7178</v>
      </c>
      <c r="O79" s="27">
        <f t="shared" si="43"/>
        <v>209</v>
      </c>
      <c r="P79" s="27">
        <f t="shared" si="44"/>
        <v>0</v>
      </c>
      <c r="Q79" s="27">
        <f t="shared" si="53"/>
        <v>1227.669</v>
      </c>
      <c r="R79" s="24">
        <f t="shared" si="45"/>
        <v>0</v>
      </c>
      <c r="S79" s="24">
        <f t="shared" si="46"/>
        <v>259.63</v>
      </c>
      <c r="T79" s="27">
        <f t="shared" si="47"/>
        <v>104.57</v>
      </c>
      <c r="U79" s="24">
        <f t="shared" si="48"/>
        <v>9.74</v>
      </c>
      <c r="V79" s="27">
        <f t="shared" si="49"/>
        <v>209</v>
      </c>
      <c r="W79" s="27">
        <f t="shared" si="50"/>
        <v>0</v>
      </c>
      <c r="X79" s="24">
        <f t="shared" si="52"/>
        <v>582.94</v>
      </c>
      <c r="Y79" s="24">
        <f t="shared" si="51"/>
        <v>1810.609</v>
      </c>
      <c r="Z79" s="39"/>
      <c r="AA79" s="125" t="s">
        <v>17</v>
      </c>
      <c r="AB79" s="126">
        <f t="shared" si="60"/>
        <v>58.4172</v>
      </c>
      <c r="AC79" s="126">
        <f t="shared" si="54"/>
        <v>778.894</v>
      </c>
      <c r="AD79" s="126">
        <f t="shared" si="55"/>
        <v>522.84</v>
      </c>
      <c r="AE79" s="126">
        <f t="shared" si="56"/>
        <v>32.4578</v>
      </c>
      <c r="AF79" s="126">
        <f t="shared" si="57"/>
        <v>418</v>
      </c>
      <c r="AG79" s="126">
        <f t="shared" si="58"/>
        <v>0</v>
      </c>
      <c r="AH79" s="126">
        <f t="shared" si="59"/>
        <v>1810.609</v>
      </c>
      <c r="AI79" s="125" t="s">
        <v>1107</v>
      </c>
    </row>
    <row r="80" s="9" customFormat="1" ht="20" customHeight="1" spans="1:35">
      <c r="A80" s="23">
        <f t="shared" si="38"/>
        <v>77</v>
      </c>
      <c r="B80" s="24" t="s">
        <v>140</v>
      </c>
      <c r="C80" s="25" t="s">
        <v>256</v>
      </c>
      <c r="D80" s="266" t="s">
        <v>257</v>
      </c>
      <c r="E80" s="24">
        <v>3245.4</v>
      </c>
      <c r="F80" s="24">
        <f>VLOOKUP(C80,'[1]9月'!$B:$Q,16,0)</f>
        <v>3245.4</v>
      </c>
      <c r="G80" s="27">
        <v>5228.42</v>
      </c>
      <c r="H80" s="24">
        <v>3245.4</v>
      </c>
      <c r="I80" s="27">
        <v>1790</v>
      </c>
      <c r="J80" s="27"/>
      <c r="K80" s="34">
        <f t="shared" si="39"/>
        <v>58.4172</v>
      </c>
      <c r="L80" s="35">
        <f t="shared" si="40"/>
        <v>519.264</v>
      </c>
      <c r="M80" s="27">
        <f t="shared" si="41"/>
        <v>418.27</v>
      </c>
      <c r="N80" s="24">
        <f t="shared" si="42"/>
        <v>22.7178</v>
      </c>
      <c r="O80" s="27">
        <f t="shared" si="43"/>
        <v>89.5</v>
      </c>
      <c r="P80" s="27">
        <f t="shared" si="44"/>
        <v>0</v>
      </c>
      <c r="Q80" s="27">
        <f t="shared" si="53"/>
        <v>1108.169</v>
      </c>
      <c r="R80" s="24">
        <f t="shared" si="45"/>
        <v>0</v>
      </c>
      <c r="S80" s="24">
        <f t="shared" si="46"/>
        <v>259.63</v>
      </c>
      <c r="T80" s="27">
        <f t="shared" si="47"/>
        <v>104.57</v>
      </c>
      <c r="U80" s="24">
        <f t="shared" si="48"/>
        <v>9.74</v>
      </c>
      <c r="V80" s="27">
        <f t="shared" si="49"/>
        <v>89.5</v>
      </c>
      <c r="W80" s="27">
        <f t="shared" si="50"/>
        <v>0</v>
      </c>
      <c r="X80" s="24">
        <f t="shared" si="52"/>
        <v>463.44</v>
      </c>
      <c r="Y80" s="24">
        <f t="shared" si="51"/>
        <v>1571.609</v>
      </c>
      <c r="Z80" s="39"/>
      <c r="AA80" s="125" t="s">
        <v>17</v>
      </c>
      <c r="AB80" s="126">
        <f t="shared" si="60"/>
        <v>58.4172</v>
      </c>
      <c r="AC80" s="126">
        <f t="shared" si="54"/>
        <v>778.894</v>
      </c>
      <c r="AD80" s="126">
        <f t="shared" si="55"/>
        <v>522.84</v>
      </c>
      <c r="AE80" s="126">
        <f t="shared" si="56"/>
        <v>32.4578</v>
      </c>
      <c r="AF80" s="126">
        <f t="shared" si="57"/>
        <v>179</v>
      </c>
      <c r="AG80" s="126">
        <f t="shared" si="58"/>
        <v>0</v>
      </c>
      <c r="AH80" s="126">
        <f t="shared" si="59"/>
        <v>1571.609</v>
      </c>
      <c r="AI80" s="125" t="s">
        <v>1107</v>
      </c>
    </row>
    <row r="81" s="9" customFormat="1" ht="20" customHeight="1" spans="1:35">
      <c r="A81" s="23">
        <f t="shared" si="38"/>
        <v>78</v>
      </c>
      <c r="B81" s="24" t="s">
        <v>258</v>
      </c>
      <c r="C81" s="25" t="s">
        <v>259</v>
      </c>
      <c r="D81" s="24" t="s">
        <v>260</v>
      </c>
      <c r="E81" s="24">
        <v>3245.4</v>
      </c>
      <c r="F81" s="24">
        <f>VLOOKUP(C81,'[1]9月'!$B:$Q,16,0)</f>
        <v>3245.4</v>
      </c>
      <c r="G81" s="27">
        <v>5228.42</v>
      </c>
      <c r="H81" s="24">
        <v>3245.4</v>
      </c>
      <c r="I81" s="27">
        <v>3180</v>
      </c>
      <c r="J81" s="27"/>
      <c r="K81" s="34">
        <f t="shared" si="39"/>
        <v>58.4172</v>
      </c>
      <c r="L81" s="35">
        <f t="shared" si="40"/>
        <v>519.264</v>
      </c>
      <c r="M81" s="27">
        <f t="shared" si="41"/>
        <v>418.27</v>
      </c>
      <c r="N81" s="24">
        <f t="shared" si="42"/>
        <v>22.7178</v>
      </c>
      <c r="O81" s="27">
        <f t="shared" si="43"/>
        <v>159</v>
      </c>
      <c r="P81" s="27">
        <f t="shared" si="44"/>
        <v>0</v>
      </c>
      <c r="Q81" s="27">
        <f t="shared" si="53"/>
        <v>1177.669</v>
      </c>
      <c r="R81" s="24">
        <f t="shared" si="45"/>
        <v>0</v>
      </c>
      <c r="S81" s="24">
        <f t="shared" si="46"/>
        <v>259.63</v>
      </c>
      <c r="T81" s="27">
        <f t="shared" si="47"/>
        <v>104.57</v>
      </c>
      <c r="U81" s="24">
        <f t="shared" si="48"/>
        <v>9.74</v>
      </c>
      <c r="V81" s="27">
        <f t="shared" si="49"/>
        <v>159</v>
      </c>
      <c r="W81" s="27">
        <f t="shared" si="50"/>
        <v>0</v>
      </c>
      <c r="X81" s="24">
        <f t="shared" si="52"/>
        <v>532.94</v>
      </c>
      <c r="Y81" s="24">
        <f t="shared" si="51"/>
        <v>1710.609</v>
      </c>
      <c r="Z81" s="39"/>
      <c r="AA81" s="125" t="s">
        <v>40</v>
      </c>
      <c r="AB81" s="126">
        <f t="shared" si="60"/>
        <v>58.4172</v>
      </c>
      <c r="AC81" s="126">
        <f t="shared" si="54"/>
        <v>778.894</v>
      </c>
      <c r="AD81" s="126">
        <f t="shared" si="55"/>
        <v>522.84</v>
      </c>
      <c r="AE81" s="126">
        <f t="shared" si="56"/>
        <v>32.4578</v>
      </c>
      <c r="AF81" s="126">
        <f t="shared" si="57"/>
        <v>318</v>
      </c>
      <c r="AG81" s="126">
        <f t="shared" si="58"/>
        <v>0</v>
      </c>
      <c r="AH81" s="126">
        <f t="shared" si="59"/>
        <v>1710.609</v>
      </c>
      <c r="AI81" s="125" t="s">
        <v>1112</v>
      </c>
    </row>
    <row r="82" s="9" customFormat="1" ht="20" customHeight="1" spans="1:35">
      <c r="A82" s="23">
        <f t="shared" si="38"/>
        <v>79</v>
      </c>
      <c r="B82" s="24" t="s">
        <v>137</v>
      </c>
      <c r="C82" s="25" t="s">
        <v>261</v>
      </c>
      <c r="D82" s="24" t="s">
        <v>262</v>
      </c>
      <c r="E82" s="24">
        <v>3245.4</v>
      </c>
      <c r="F82" s="24">
        <f>VLOOKUP(C82,'[1]9月'!$B:$Q,16,0)</f>
        <v>3245.4</v>
      </c>
      <c r="G82" s="27">
        <v>5228.42</v>
      </c>
      <c r="H82" s="24">
        <v>3245.4</v>
      </c>
      <c r="I82" s="27">
        <v>3180</v>
      </c>
      <c r="J82" s="27"/>
      <c r="K82" s="34">
        <f t="shared" si="39"/>
        <v>58.4172</v>
      </c>
      <c r="L82" s="35">
        <f t="shared" si="40"/>
        <v>519.264</v>
      </c>
      <c r="M82" s="27">
        <f t="shared" si="41"/>
        <v>418.27</v>
      </c>
      <c r="N82" s="24">
        <f t="shared" si="42"/>
        <v>22.7178</v>
      </c>
      <c r="O82" s="27">
        <f t="shared" si="43"/>
        <v>159</v>
      </c>
      <c r="P82" s="27">
        <f t="shared" si="44"/>
        <v>0</v>
      </c>
      <c r="Q82" s="27">
        <f t="shared" si="53"/>
        <v>1177.669</v>
      </c>
      <c r="R82" s="24">
        <f t="shared" si="45"/>
        <v>0</v>
      </c>
      <c r="S82" s="24">
        <f t="shared" si="46"/>
        <v>259.63</v>
      </c>
      <c r="T82" s="27">
        <f t="shared" si="47"/>
        <v>104.57</v>
      </c>
      <c r="U82" s="24">
        <f t="shared" si="48"/>
        <v>9.74</v>
      </c>
      <c r="V82" s="27">
        <f t="shared" si="49"/>
        <v>159</v>
      </c>
      <c r="W82" s="27">
        <f t="shared" si="50"/>
        <v>0</v>
      </c>
      <c r="X82" s="24">
        <f t="shared" si="52"/>
        <v>532.94</v>
      </c>
      <c r="Y82" s="24">
        <f t="shared" si="51"/>
        <v>1710.609</v>
      </c>
      <c r="Z82" s="39"/>
      <c r="AA82" s="125" t="s">
        <v>30</v>
      </c>
      <c r="AB82" s="126">
        <f t="shared" si="60"/>
        <v>58.4172</v>
      </c>
      <c r="AC82" s="126">
        <f t="shared" si="54"/>
        <v>778.894</v>
      </c>
      <c r="AD82" s="126">
        <f t="shared" si="55"/>
        <v>522.84</v>
      </c>
      <c r="AE82" s="126">
        <f t="shared" si="56"/>
        <v>32.4578</v>
      </c>
      <c r="AF82" s="126">
        <f t="shared" si="57"/>
        <v>318</v>
      </c>
      <c r="AG82" s="126">
        <f t="shared" si="58"/>
        <v>0</v>
      </c>
      <c r="AH82" s="126">
        <f t="shared" si="59"/>
        <v>1710.609</v>
      </c>
      <c r="AI82" s="125" t="s">
        <v>1110</v>
      </c>
    </row>
    <row r="83" s="9" customFormat="1" ht="20" customHeight="1" spans="1:35">
      <c r="A83" s="23">
        <f t="shared" si="38"/>
        <v>80</v>
      </c>
      <c r="B83" s="24" t="s">
        <v>140</v>
      </c>
      <c r="C83" s="25" t="s">
        <v>263</v>
      </c>
      <c r="D83" s="24" t="s">
        <v>264</v>
      </c>
      <c r="E83" s="24">
        <v>3245.4</v>
      </c>
      <c r="F83" s="24">
        <f>VLOOKUP(C83,'[1]9月'!$B:$Q,16,0)</f>
        <v>3245.4</v>
      </c>
      <c r="G83" s="27">
        <v>5228.42</v>
      </c>
      <c r="H83" s="24">
        <v>3245.4</v>
      </c>
      <c r="I83" s="27">
        <v>3180</v>
      </c>
      <c r="J83" s="27"/>
      <c r="K83" s="34">
        <f t="shared" si="39"/>
        <v>58.4172</v>
      </c>
      <c r="L83" s="35">
        <f t="shared" si="40"/>
        <v>519.264</v>
      </c>
      <c r="M83" s="27">
        <f t="shared" si="41"/>
        <v>418.27</v>
      </c>
      <c r="N83" s="24">
        <f t="shared" si="42"/>
        <v>22.7178</v>
      </c>
      <c r="O83" s="27">
        <f t="shared" si="43"/>
        <v>159</v>
      </c>
      <c r="P83" s="27">
        <f t="shared" si="44"/>
        <v>0</v>
      </c>
      <c r="Q83" s="27">
        <f t="shared" si="53"/>
        <v>1177.669</v>
      </c>
      <c r="R83" s="24">
        <f t="shared" si="45"/>
        <v>0</v>
      </c>
      <c r="S83" s="24">
        <f t="shared" si="46"/>
        <v>259.63</v>
      </c>
      <c r="T83" s="27">
        <f t="shared" si="47"/>
        <v>104.57</v>
      </c>
      <c r="U83" s="24">
        <f t="shared" si="48"/>
        <v>9.74</v>
      </c>
      <c r="V83" s="27">
        <f t="shared" si="49"/>
        <v>159</v>
      </c>
      <c r="W83" s="27">
        <f t="shared" si="50"/>
        <v>0</v>
      </c>
      <c r="X83" s="24">
        <f t="shared" si="52"/>
        <v>532.94</v>
      </c>
      <c r="Y83" s="24">
        <f t="shared" si="51"/>
        <v>1710.609</v>
      </c>
      <c r="Z83" s="39"/>
      <c r="AA83" s="125" t="s">
        <v>17</v>
      </c>
      <c r="AB83" s="126">
        <f t="shared" si="60"/>
        <v>58.4172</v>
      </c>
      <c r="AC83" s="126">
        <f t="shared" si="54"/>
        <v>778.894</v>
      </c>
      <c r="AD83" s="126">
        <f t="shared" si="55"/>
        <v>522.84</v>
      </c>
      <c r="AE83" s="126">
        <f t="shared" si="56"/>
        <v>32.4578</v>
      </c>
      <c r="AF83" s="126">
        <f t="shared" si="57"/>
        <v>318</v>
      </c>
      <c r="AG83" s="126">
        <f t="shared" si="58"/>
        <v>0</v>
      </c>
      <c r="AH83" s="126">
        <f t="shared" si="59"/>
        <v>1710.609</v>
      </c>
      <c r="AI83" s="125" t="s">
        <v>1107</v>
      </c>
    </row>
    <row r="84" s="9" customFormat="1" ht="20" customHeight="1" spans="1:35">
      <c r="A84" s="23">
        <f t="shared" si="38"/>
        <v>81</v>
      </c>
      <c r="B84" s="24" t="s">
        <v>140</v>
      </c>
      <c r="C84" s="25" t="s">
        <v>265</v>
      </c>
      <c r="D84" s="24" t="s">
        <v>266</v>
      </c>
      <c r="E84" s="24">
        <v>3245.4</v>
      </c>
      <c r="F84" s="24">
        <f>VLOOKUP(C84,'[1]9月'!$B:$Q,16,0)</f>
        <v>3245.4</v>
      </c>
      <c r="G84" s="27">
        <v>5228.42</v>
      </c>
      <c r="H84" s="24">
        <v>3245.4</v>
      </c>
      <c r="I84" s="27">
        <v>3180</v>
      </c>
      <c r="J84" s="27"/>
      <c r="K84" s="34">
        <f t="shared" si="39"/>
        <v>58.4172</v>
      </c>
      <c r="L84" s="35">
        <f t="shared" si="40"/>
        <v>519.264</v>
      </c>
      <c r="M84" s="27">
        <f t="shared" si="41"/>
        <v>418.27</v>
      </c>
      <c r="N84" s="24">
        <f t="shared" si="42"/>
        <v>22.7178</v>
      </c>
      <c r="O84" s="27">
        <f t="shared" si="43"/>
        <v>159</v>
      </c>
      <c r="P84" s="27">
        <f t="shared" si="44"/>
        <v>0</v>
      </c>
      <c r="Q84" s="27">
        <f t="shared" si="53"/>
        <v>1177.669</v>
      </c>
      <c r="R84" s="24">
        <f t="shared" si="45"/>
        <v>0</v>
      </c>
      <c r="S84" s="24">
        <f t="shared" si="46"/>
        <v>259.63</v>
      </c>
      <c r="T84" s="27">
        <f t="shared" si="47"/>
        <v>104.57</v>
      </c>
      <c r="U84" s="24">
        <f t="shared" si="48"/>
        <v>9.74</v>
      </c>
      <c r="V84" s="27">
        <f t="shared" si="49"/>
        <v>159</v>
      </c>
      <c r="W84" s="27">
        <f t="shared" si="50"/>
        <v>0</v>
      </c>
      <c r="X84" s="24">
        <f t="shared" si="52"/>
        <v>532.94</v>
      </c>
      <c r="Y84" s="24">
        <f t="shared" si="51"/>
        <v>1710.609</v>
      </c>
      <c r="Z84" s="39"/>
      <c r="AA84" s="125" t="s">
        <v>17</v>
      </c>
      <c r="AB84" s="126">
        <f t="shared" si="60"/>
        <v>58.4172</v>
      </c>
      <c r="AC84" s="126">
        <f t="shared" si="54"/>
        <v>778.894</v>
      </c>
      <c r="AD84" s="126">
        <f t="shared" si="55"/>
        <v>522.84</v>
      </c>
      <c r="AE84" s="126">
        <f t="shared" si="56"/>
        <v>32.4578</v>
      </c>
      <c r="AF84" s="126">
        <f t="shared" si="57"/>
        <v>318</v>
      </c>
      <c r="AG84" s="126">
        <f t="shared" si="58"/>
        <v>0</v>
      </c>
      <c r="AH84" s="126">
        <f t="shared" si="59"/>
        <v>1710.609</v>
      </c>
      <c r="AI84" s="125" t="s">
        <v>1107</v>
      </c>
    </row>
    <row r="85" s="9" customFormat="1" ht="20" customHeight="1" spans="1:35">
      <c r="A85" s="23">
        <f t="shared" si="38"/>
        <v>82</v>
      </c>
      <c r="B85" s="24" t="s">
        <v>140</v>
      </c>
      <c r="C85" s="29" t="s">
        <v>269</v>
      </c>
      <c r="D85" s="30" t="s">
        <v>270</v>
      </c>
      <c r="E85" s="24">
        <v>3245.4</v>
      </c>
      <c r="F85" s="24">
        <f>VLOOKUP(C85,'[1]9月'!$B:$Q,16,0)</f>
        <v>3245.4</v>
      </c>
      <c r="G85" s="27">
        <v>5228.42</v>
      </c>
      <c r="H85" s="24">
        <v>3245.4</v>
      </c>
      <c r="I85" s="27">
        <v>3180</v>
      </c>
      <c r="J85" s="27"/>
      <c r="K85" s="34">
        <f t="shared" si="39"/>
        <v>58.4172</v>
      </c>
      <c r="L85" s="35">
        <f t="shared" si="40"/>
        <v>519.264</v>
      </c>
      <c r="M85" s="27">
        <f t="shared" si="41"/>
        <v>418.27</v>
      </c>
      <c r="N85" s="24">
        <f t="shared" si="42"/>
        <v>22.7178</v>
      </c>
      <c r="O85" s="27">
        <f t="shared" si="43"/>
        <v>159</v>
      </c>
      <c r="P85" s="27">
        <f t="shared" si="44"/>
        <v>0</v>
      </c>
      <c r="Q85" s="27">
        <f t="shared" si="53"/>
        <v>1177.669</v>
      </c>
      <c r="R85" s="24">
        <f t="shared" si="45"/>
        <v>0</v>
      </c>
      <c r="S85" s="24">
        <f t="shared" si="46"/>
        <v>259.63</v>
      </c>
      <c r="T85" s="27">
        <f t="shared" si="47"/>
        <v>104.57</v>
      </c>
      <c r="U85" s="24">
        <f t="shared" si="48"/>
        <v>9.74</v>
      </c>
      <c r="V85" s="27">
        <f t="shared" si="49"/>
        <v>159</v>
      </c>
      <c r="W85" s="27">
        <f t="shared" si="50"/>
        <v>0</v>
      </c>
      <c r="X85" s="24">
        <f t="shared" si="52"/>
        <v>532.94</v>
      </c>
      <c r="Y85" s="24">
        <f t="shared" si="51"/>
        <v>1710.609</v>
      </c>
      <c r="Z85" s="39"/>
      <c r="AA85" s="125" t="s">
        <v>17</v>
      </c>
      <c r="AB85" s="126">
        <f t="shared" si="60"/>
        <v>58.4172</v>
      </c>
      <c r="AC85" s="126">
        <f t="shared" si="54"/>
        <v>778.894</v>
      </c>
      <c r="AD85" s="126">
        <f t="shared" si="55"/>
        <v>522.84</v>
      </c>
      <c r="AE85" s="126">
        <f t="shared" si="56"/>
        <v>32.4578</v>
      </c>
      <c r="AF85" s="126">
        <f t="shared" si="57"/>
        <v>318</v>
      </c>
      <c r="AG85" s="126">
        <f t="shared" si="58"/>
        <v>0</v>
      </c>
      <c r="AH85" s="126">
        <f t="shared" si="59"/>
        <v>1710.609</v>
      </c>
      <c r="AI85" s="125" t="s">
        <v>1107</v>
      </c>
    </row>
    <row r="86" spans="1:35">
      <c r="A86" s="23">
        <f t="shared" si="38"/>
        <v>83</v>
      </c>
      <c r="B86" s="24" t="s">
        <v>140</v>
      </c>
      <c r="C86" s="29" t="s">
        <v>271</v>
      </c>
      <c r="D86" s="30" t="s">
        <v>272</v>
      </c>
      <c r="E86" s="24">
        <v>3245.4</v>
      </c>
      <c r="F86" s="24">
        <f>VLOOKUP(C86,'[1]9月'!$B:$Q,16,0)</f>
        <v>3245.4</v>
      </c>
      <c r="G86" s="27">
        <v>5228.42</v>
      </c>
      <c r="H86" s="24">
        <v>3245.4</v>
      </c>
      <c r="I86" s="27">
        <v>3180</v>
      </c>
      <c r="J86" s="27"/>
      <c r="K86" s="34">
        <f t="shared" si="39"/>
        <v>58.4172</v>
      </c>
      <c r="L86" s="35">
        <f t="shared" si="40"/>
        <v>519.264</v>
      </c>
      <c r="M86" s="27">
        <f t="shared" si="41"/>
        <v>418.27</v>
      </c>
      <c r="N86" s="24">
        <f t="shared" si="42"/>
        <v>22.7178</v>
      </c>
      <c r="O86" s="27">
        <f t="shared" si="43"/>
        <v>159</v>
      </c>
      <c r="P86" s="27">
        <f t="shared" si="44"/>
        <v>0</v>
      </c>
      <c r="Q86" s="27">
        <f t="shared" si="53"/>
        <v>1177.669</v>
      </c>
      <c r="R86" s="24">
        <f t="shared" si="45"/>
        <v>0</v>
      </c>
      <c r="S86" s="24">
        <f t="shared" si="46"/>
        <v>259.63</v>
      </c>
      <c r="T86" s="27">
        <f t="shared" si="47"/>
        <v>104.57</v>
      </c>
      <c r="U86" s="24">
        <f t="shared" si="48"/>
        <v>9.74</v>
      </c>
      <c r="V86" s="27">
        <f t="shared" si="49"/>
        <v>159</v>
      </c>
      <c r="W86" s="27">
        <f t="shared" si="50"/>
        <v>0</v>
      </c>
      <c r="X86" s="24">
        <f t="shared" si="52"/>
        <v>532.94</v>
      </c>
      <c r="Y86" s="24">
        <f t="shared" si="51"/>
        <v>1710.609</v>
      </c>
      <c r="Z86" s="39"/>
      <c r="AA86" s="125" t="s">
        <v>17</v>
      </c>
      <c r="AB86" s="126">
        <f t="shared" si="60"/>
        <v>58.4172</v>
      </c>
      <c r="AC86" s="126">
        <f t="shared" si="54"/>
        <v>778.894</v>
      </c>
      <c r="AD86" s="126">
        <f t="shared" si="55"/>
        <v>522.84</v>
      </c>
      <c r="AE86" s="126">
        <f t="shared" si="56"/>
        <v>32.4578</v>
      </c>
      <c r="AF86" s="126">
        <f t="shared" si="57"/>
        <v>318</v>
      </c>
      <c r="AG86" s="126">
        <f t="shared" si="58"/>
        <v>0</v>
      </c>
      <c r="AH86" s="126">
        <f t="shared" si="59"/>
        <v>1710.609</v>
      </c>
      <c r="AI86" s="125" t="s">
        <v>1107</v>
      </c>
    </row>
    <row r="87" s="9" customFormat="1" ht="20" customHeight="1" spans="1:35">
      <c r="A87" s="23">
        <f t="shared" si="38"/>
        <v>84</v>
      </c>
      <c r="B87" s="24" t="s">
        <v>140</v>
      </c>
      <c r="C87" s="29" t="s">
        <v>273</v>
      </c>
      <c r="D87" s="30" t="s">
        <v>274</v>
      </c>
      <c r="E87" s="24">
        <v>3245.4</v>
      </c>
      <c r="F87" s="24">
        <f>VLOOKUP(C87,'[1]9月'!$B:$Q,16,0)</f>
        <v>3245.4</v>
      </c>
      <c r="G87" s="27">
        <v>5228.42</v>
      </c>
      <c r="H87" s="24">
        <v>3245.4</v>
      </c>
      <c r="I87" s="27">
        <v>1790</v>
      </c>
      <c r="J87" s="27"/>
      <c r="K87" s="34">
        <f t="shared" si="39"/>
        <v>58.4172</v>
      </c>
      <c r="L87" s="35">
        <f t="shared" si="40"/>
        <v>519.264</v>
      </c>
      <c r="M87" s="27">
        <f t="shared" si="41"/>
        <v>418.27</v>
      </c>
      <c r="N87" s="24">
        <f t="shared" si="42"/>
        <v>22.7178</v>
      </c>
      <c r="O87" s="27">
        <f t="shared" si="43"/>
        <v>89.5</v>
      </c>
      <c r="P87" s="27">
        <f t="shared" si="44"/>
        <v>0</v>
      </c>
      <c r="Q87" s="27">
        <f t="shared" si="53"/>
        <v>1108.169</v>
      </c>
      <c r="R87" s="24">
        <f t="shared" si="45"/>
        <v>0</v>
      </c>
      <c r="S87" s="24">
        <f t="shared" si="46"/>
        <v>259.63</v>
      </c>
      <c r="T87" s="27">
        <f t="shared" si="47"/>
        <v>104.57</v>
      </c>
      <c r="U87" s="24">
        <f t="shared" si="48"/>
        <v>9.74</v>
      </c>
      <c r="V87" s="27">
        <f t="shared" si="49"/>
        <v>89.5</v>
      </c>
      <c r="W87" s="27">
        <f t="shared" si="50"/>
        <v>0</v>
      </c>
      <c r="X87" s="24">
        <f t="shared" si="52"/>
        <v>463.44</v>
      </c>
      <c r="Y87" s="24">
        <f t="shared" si="51"/>
        <v>1571.609</v>
      </c>
      <c r="Z87" s="39"/>
      <c r="AA87" s="125" t="s">
        <v>17</v>
      </c>
      <c r="AB87" s="126">
        <f t="shared" si="60"/>
        <v>58.4172</v>
      </c>
      <c r="AC87" s="126">
        <f t="shared" si="54"/>
        <v>778.894</v>
      </c>
      <c r="AD87" s="126">
        <f t="shared" si="55"/>
        <v>522.84</v>
      </c>
      <c r="AE87" s="126">
        <f t="shared" si="56"/>
        <v>32.4578</v>
      </c>
      <c r="AF87" s="126">
        <f t="shared" si="57"/>
        <v>179</v>
      </c>
      <c r="AG87" s="126">
        <f t="shared" si="58"/>
        <v>0</v>
      </c>
      <c r="AH87" s="126">
        <f t="shared" si="59"/>
        <v>1571.609</v>
      </c>
      <c r="AI87" s="125" t="s">
        <v>1107</v>
      </c>
    </row>
    <row r="88" s="9" customFormat="1" ht="20" customHeight="1" spans="1:35">
      <c r="A88" s="23">
        <f t="shared" si="38"/>
        <v>85</v>
      </c>
      <c r="B88" s="24" t="s">
        <v>140</v>
      </c>
      <c r="C88" s="29" t="s">
        <v>275</v>
      </c>
      <c r="D88" s="30" t="s">
        <v>276</v>
      </c>
      <c r="E88" s="24">
        <v>3245.4</v>
      </c>
      <c r="F88" s="24">
        <f>VLOOKUP(C88,'[1]9月'!$B:$Q,16,0)</f>
        <v>3245.4</v>
      </c>
      <c r="G88" s="27">
        <v>5228.42</v>
      </c>
      <c r="H88" s="24">
        <v>3245.4</v>
      </c>
      <c r="I88" s="27">
        <v>3180</v>
      </c>
      <c r="J88" s="27"/>
      <c r="K88" s="34">
        <f t="shared" si="39"/>
        <v>58.4172</v>
      </c>
      <c r="L88" s="35">
        <f t="shared" si="40"/>
        <v>519.264</v>
      </c>
      <c r="M88" s="27">
        <f t="shared" si="41"/>
        <v>418.27</v>
      </c>
      <c r="N88" s="24">
        <f t="shared" si="42"/>
        <v>22.7178</v>
      </c>
      <c r="O88" s="27">
        <f t="shared" si="43"/>
        <v>159</v>
      </c>
      <c r="P88" s="27">
        <f t="shared" si="44"/>
        <v>0</v>
      </c>
      <c r="Q88" s="27">
        <f t="shared" si="53"/>
        <v>1177.669</v>
      </c>
      <c r="R88" s="24">
        <f t="shared" si="45"/>
        <v>0</v>
      </c>
      <c r="S88" s="24">
        <f t="shared" si="46"/>
        <v>259.63</v>
      </c>
      <c r="T88" s="27">
        <f t="shared" si="47"/>
        <v>104.57</v>
      </c>
      <c r="U88" s="24">
        <f t="shared" si="48"/>
        <v>9.74</v>
      </c>
      <c r="V88" s="27">
        <f t="shared" si="49"/>
        <v>159</v>
      </c>
      <c r="W88" s="27">
        <f t="shared" si="50"/>
        <v>0</v>
      </c>
      <c r="X88" s="24">
        <f t="shared" si="52"/>
        <v>532.94</v>
      </c>
      <c r="Y88" s="24">
        <f t="shared" si="51"/>
        <v>1710.609</v>
      </c>
      <c r="Z88" s="39"/>
      <c r="AA88" s="125" t="s">
        <v>17</v>
      </c>
      <c r="AB88" s="126">
        <f t="shared" si="60"/>
        <v>58.4172</v>
      </c>
      <c r="AC88" s="126">
        <f t="shared" si="54"/>
        <v>778.894</v>
      </c>
      <c r="AD88" s="126">
        <f t="shared" si="55"/>
        <v>522.84</v>
      </c>
      <c r="AE88" s="126">
        <f t="shared" si="56"/>
        <v>32.4578</v>
      </c>
      <c r="AF88" s="126">
        <f t="shared" si="57"/>
        <v>318</v>
      </c>
      <c r="AG88" s="126">
        <f t="shared" si="58"/>
        <v>0</v>
      </c>
      <c r="AH88" s="126">
        <f t="shared" si="59"/>
        <v>1710.609</v>
      </c>
      <c r="AI88" s="125" t="s">
        <v>1107</v>
      </c>
    </row>
    <row r="89" s="9" customFormat="1" ht="20" customHeight="1" spans="1:35">
      <c r="A89" s="23">
        <f t="shared" si="38"/>
        <v>86</v>
      </c>
      <c r="B89" s="24" t="s">
        <v>140</v>
      </c>
      <c r="C89" s="29" t="s">
        <v>277</v>
      </c>
      <c r="D89" s="30" t="s">
        <v>278</v>
      </c>
      <c r="E89" s="24">
        <v>3245.4</v>
      </c>
      <c r="F89" s="24">
        <f>VLOOKUP(C89,'[1]9月'!$B:$Q,16,0)</f>
        <v>3245.4</v>
      </c>
      <c r="G89" s="27">
        <v>5228.42</v>
      </c>
      <c r="H89" s="24">
        <v>3245.4</v>
      </c>
      <c r="I89" s="27">
        <v>1790</v>
      </c>
      <c r="J89" s="27"/>
      <c r="K89" s="34">
        <f t="shared" si="39"/>
        <v>58.4172</v>
      </c>
      <c r="L89" s="35">
        <f t="shared" si="40"/>
        <v>519.264</v>
      </c>
      <c r="M89" s="27">
        <f t="shared" si="41"/>
        <v>418.27</v>
      </c>
      <c r="N89" s="24">
        <f t="shared" si="42"/>
        <v>22.7178</v>
      </c>
      <c r="O89" s="27">
        <f t="shared" si="43"/>
        <v>89.5</v>
      </c>
      <c r="P89" s="27">
        <f t="shared" si="44"/>
        <v>0</v>
      </c>
      <c r="Q89" s="27">
        <f t="shared" si="53"/>
        <v>1108.169</v>
      </c>
      <c r="R89" s="24">
        <f t="shared" si="45"/>
        <v>0</v>
      </c>
      <c r="S89" s="24">
        <f t="shared" si="46"/>
        <v>259.63</v>
      </c>
      <c r="T89" s="27">
        <f t="shared" si="47"/>
        <v>104.57</v>
      </c>
      <c r="U89" s="24">
        <f t="shared" si="48"/>
        <v>9.74</v>
      </c>
      <c r="V89" s="27">
        <f t="shared" si="49"/>
        <v>89.5</v>
      </c>
      <c r="W89" s="27">
        <f t="shared" si="50"/>
        <v>0</v>
      </c>
      <c r="X89" s="24">
        <f t="shared" si="52"/>
        <v>463.44</v>
      </c>
      <c r="Y89" s="24">
        <f t="shared" si="51"/>
        <v>1571.609</v>
      </c>
      <c r="Z89" s="39"/>
      <c r="AA89" s="125" t="s">
        <v>17</v>
      </c>
      <c r="AB89" s="126">
        <f t="shared" si="60"/>
        <v>58.4172</v>
      </c>
      <c r="AC89" s="126">
        <f t="shared" si="54"/>
        <v>778.894</v>
      </c>
      <c r="AD89" s="126">
        <f t="shared" si="55"/>
        <v>522.84</v>
      </c>
      <c r="AE89" s="126">
        <f t="shared" si="56"/>
        <v>32.4578</v>
      </c>
      <c r="AF89" s="126">
        <f t="shared" si="57"/>
        <v>179</v>
      </c>
      <c r="AG89" s="126">
        <f t="shared" si="58"/>
        <v>0</v>
      </c>
      <c r="AH89" s="126">
        <f t="shared" si="59"/>
        <v>1571.609</v>
      </c>
      <c r="AI89" s="125" t="s">
        <v>1107</v>
      </c>
    </row>
    <row r="90" s="9" customFormat="1" ht="20" customHeight="1" spans="1:35">
      <c r="A90" s="23">
        <f t="shared" si="38"/>
        <v>87</v>
      </c>
      <c r="B90" s="24" t="s">
        <v>137</v>
      </c>
      <c r="C90" s="29" t="s">
        <v>279</v>
      </c>
      <c r="D90" s="267" t="s">
        <v>280</v>
      </c>
      <c r="E90" s="24">
        <v>3245.4</v>
      </c>
      <c r="F90" s="24">
        <f>VLOOKUP(C90,'[1]9月'!$B:$Q,16,0)</f>
        <v>3245.4</v>
      </c>
      <c r="G90" s="27">
        <v>5228.42</v>
      </c>
      <c r="H90" s="24">
        <v>3245.4</v>
      </c>
      <c r="I90" s="27">
        <v>3180</v>
      </c>
      <c r="J90" s="27"/>
      <c r="K90" s="34">
        <f t="shared" si="39"/>
        <v>58.4172</v>
      </c>
      <c r="L90" s="35">
        <f t="shared" si="40"/>
        <v>519.264</v>
      </c>
      <c r="M90" s="27">
        <f t="shared" si="41"/>
        <v>418.27</v>
      </c>
      <c r="N90" s="24">
        <f t="shared" si="42"/>
        <v>22.7178</v>
      </c>
      <c r="O90" s="27">
        <f t="shared" si="43"/>
        <v>159</v>
      </c>
      <c r="P90" s="27">
        <f t="shared" si="44"/>
        <v>0</v>
      </c>
      <c r="Q90" s="27">
        <f t="shared" si="53"/>
        <v>1177.669</v>
      </c>
      <c r="R90" s="24">
        <f t="shared" si="45"/>
        <v>0</v>
      </c>
      <c r="S90" s="24">
        <f t="shared" si="46"/>
        <v>259.63</v>
      </c>
      <c r="T90" s="27">
        <f t="shared" si="47"/>
        <v>104.57</v>
      </c>
      <c r="U90" s="24">
        <f t="shared" si="48"/>
        <v>9.74</v>
      </c>
      <c r="V90" s="27">
        <f t="shared" si="49"/>
        <v>159</v>
      </c>
      <c r="W90" s="27">
        <f t="shared" si="50"/>
        <v>0</v>
      </c>
      <c r="X90" s="24">
        <f t="shared" si="52"/>
        <v>532.94</v>
      </c>
      <c r="Y90" s="24">
        <f t="shared" si="51"/>
        <v>1710.609</v>
      </c>
      <c r="Z90" s="39"/>
      <c r="AA90" s="125" t="s">
        <v>30</v>
      </c>
      <c r="AB90" s="126">
        <f t="shared" si="60"/>
        <v>58.4172</v>
      </c>
      <c r="AC90" s="126">
        <f t="shared" si="54"/>
        <v>778.894</v>
      </c>
      <c r="AD90" s="126">
        <f t="shared" si="55"/>
        <v>522.84</v>
      </c>
      <c r="AE90" s="126">
        <f t="shared" si="56"/>
        <v>32.4578</v>
      </c>
      <c r="AF90" s="126">
        <f t="shared" si="57"/>
        <v>318</v>
      </c>
      <c r="AG90" s="126">
        <f t="shared" si="58"/>
        <v>0</v>
      </c>
      <c r="AH90" s="126">
        <f t="shared" si="59"/>
        <v>1710.609</v>
      </c>
      <c r="AI90" s="125" t="s">
        <v>1110</v>
      </c>
    </row>
    <row r="91" s="9" customFormat="1" ht="20" customHeight="1" spans="1:35">
      <c r="A91" s="23">
        <f t="shared" si="38"/>
        <v>88</v>
      </c>
      <c r="B91" s="24" t="s">
        <v>258</v>
      </c>
      <c r="C91" s="25" t="s">
        <v>283</v>
      </c>
      <c r="D91" s="24" t="s">
        <v>284</v>
      </c>
      <c r="E91" s="24">
        <v>3245.4</v>
      </c>
      <c r="F91" s="24">
        <f>VLOOKUP(C91,'[1]9月'!$B:$Q,16,0)</f>
        <v>3245.4</v>
      </c>
      <c r="G91" s="27">
        <v>5228.42</v>
      </c>
      <c r="H91" s="24">
        <v>3245.4</v>
      </c>
      <c r="I91" s="27">
        <v>4180</v>
      </c>
      <c r="J91" s="27"/>
      <c r="K91" s="34">
        <f t="shared" si="39"/>
        <v>58.4172</v>
      </c>
      <c r="L91" s="35">
        <f t="shared" si="40"/>
        <v>519.264</v>
      </c>
      <c r="M91" s="27">
        <f t="shared" si="41"/>
        <v>418.27</v>
      </c>
      <c r="N91" s="24">
        <f t="shared" si="42"/>
        <v>22.7178</v>
      </c>
      <c r="O91" s="27">
        <f t="shared" si="43"/>
        <v>209</v>
      </c>
      <c r="P91" s="27">
        <f t="shared" si="44"/>
        <v>0</v>
      </c>
      <c r="Q91" s="27">
        <f t="shared" si="53"/>
        <v>1227.669</v>
      </c>
      <c r="R91" s="24">
        <f t="shared" si="45"/>
        <v>0</v>
      </c>
      <c r="S91" s="24">
        <f t="shared" si="46"/>
        <v>259.63</v>
      </c>
      <c r="T91" s="27">
        <f t="shared" si="47"/>
        <v>104.57</v>
      </c>
      <c r="U91" s="24">
        <f t="shared" si="48"/>
        <v>9.74</v>
      </c>
      <c r="V91" s="27">
        <f t="shared" si="49"/>
        <v>209</v>
      </c>
      <c r="W91" s="27">
        <f t="shared" si="50"/>
        <v>0</v>
      </c>
      <c r="X91" s="24">
        <f t="shared" si="52"/>
        <v>582.94</v>
      </c>
      <c r="Y91" s="24">
        <f t="shared" si="51"/>
        <v>1810.609</v>
      </c>
      <c r="Z91" s="39"/>
      <c r="AA91" s="125" t="s">
        <v>32</v>
      </c>
      <c r="AB91" s="126">
        <f t="shared" si="60"/>
        <v>58.4172</v>
      </c>
      <c r="AC91" s="126">
        <f t="shared" si="54"/>
        <v>778.894</v>
      </c>
      <c r="AD91" s="126">
        <f t="shared" si="55"/>
        <v>522.84</v>
      </c>
      <c r="AE91" s="126">
        <f t="shared" si="56"/>
        <v>32.4578</v>
      </c>
      <c r="AF91" s="126">
        <f t="shared" si="57"/>
        <v>418</v>
      </c>
      <c r="AG91" s="126">
        <f t="shared" si="58"/>
        <v>0</v>
      </c>
      <c r="AH91" s="126">
        <f t="shared" si="59"/>
        <v>1810.609</v>
      </c>
      <c r="AI91" s="125" t="s">
        <v>1112</v>
      </c>
    </row>
    <row r="92" s="9" customFormat="1" ht="20" customHeight="1" spans="1:35">
      <c r="A92" s="23">
        <f t="shared" si="38"/>
        <v>89</v>
      </c>
      <c r="B92" s="24" t="s">
        <v>97</v>
      </c>
      <c r="C92" s="25" t="s">
        <v>285</v>
      </c>
      <c r="D92" s="24" t="s">
        <v>286</v>
      </c>
      <c r="E92" s="24">
        <v>3245.4</v>
      </c>
      <c r="F92" s="24">
        <f>VLOOKUP(C92,'[1]9月'!$B:$Q,16,0)</f>
        <v>3245.4</v>
      </c>
      <c r="G92" s="27">
        <v>5228.42</v>
      </c>
      <c r="H92" s="24">
        <v>3245.4</v>
      </c>
      <c r="I92" s="27">
        <v>3180</v>
      </c>
      <c r="J92" s="27"/>
      <c r="K92" s="34">
        <f t="shared" si="39"/>
        <v>58.4172</v>
      </c>
      <c r="L92" s="35">
        <f t="shared" si="40"/>
        <v>519.264</v>
      </c>
      <c r="M92" s="27">
        <f t="shared" si="41"/>
        <v>418.27</v>
      </c>
      <c r="N92" s="24">
        <f t="shared" si="42"/>
        <v>22.7178</v>
      </c>
      <c r="O92" s="27">
        <f t="shared" si="43"/>
        <v>159</v>
      </c>
      <c r="P92" s="27">
        <f t="shared" si="44"/>
        <v>0</v>
      </c>
      <c r="Q92" s="27">
        <f t="shared" si="53"/>
        <v>1177.669</v>
      </c>
      <c r="R92" s="24">
        <f t="shared" si="45"/>
        <v>0</v>
      </c>
      <c r="S92" s="24">
        <f t="shared" si="46"/>
        <v>259.63</v>
      </c>
      <c r="T92" s="27">
        <f t="shared" si="47"/>
        <v>104.57</v>
      </c>
      <c r="U92" s="24">
        <f t="shared" si="48"/>
        <v>9.74</v>
      </c>
      <c r="V92" s="27">
        <f t="shared" si="49"/>
        <v>159</v>
      </c>
      <c r="W92" s="27">
        <f t="shared" si="50"/>
        <v>0</v>
      </c>
      <c r="X92" s="24">
        <f t="shared" si="52"/>
        <v>532.94</v>
      </c>
      <c r="Y92" s="24">
        <f t="shared" si="51"/>
        <v>1710.609</v>
      </c>
      <c r="Z92" s="39"/>
      <c r="AA92" s="125" t="s">
        <v>35</v>
      </c>
      <c r="AB92" s="126">
        <f t="shared" si="60"/>
        <v>58.4172</v>
      </c>
      <c r="AC92" s="126">
        <f t="shared" si="54"/>
        <v>778.894</v>
      </c>
      <c r="AD92" s="126">
        <f t="shared" si="55"/>
        <v>522.84</v>
      </c>
      <c r="AE92" s="126">
        <f t="shared" si="56"/>
        <v>32.4578</v>
      </c>
      <c r="AF92" s="126">
        <f t="shared" si="57"/>
        <v>318</v>
      </c>
      <c r="AG92" s="126">
        <f t="shared" si="58"/>
        <v>0</v>
      </c>
      <c r="AH92" s="126">
        <f t="shared" si="59"/>
        <v>1710.609</v>
      </c>
      <c r="AI92" s="125" t="s">
        <v>1112</v>
      </c>
    </row>
    <row r="93" ht="21" customHeight="1" spans="1:35">
      <c r="A93" s="23">
        <f t="shared" si="38"/>
        <v>90</v>
      </c>
      <c r="B93" s="24" t="s">
        <v>76</v>
      </c>
      <c r="C93" s="25" t="s">
        <v>287</v>
      </c>
      <c r="D93" s="24" t="s">
        <v>288</v>
      </c>
      <c r="E93" s="24">
        <v>3245.4</v>
      </c>
      <c r="F93" s="24">
        <f>VLOOKUP(C93,'[1]9月'!$B:$Q,16,0)</f>
        <v>3245.4</v>
      </c>
      <c r="G93" s="27">
        <v>5228.42</v>
      </c>
      <c r="H93" s="24">
        <v>3245.4</v>
      </c>
      <c r="I93" s="27">
        <v>4180</v>
      </c>
      <c r="J93" s="27"/>
      <c r="K93" s="34">
        <f t="shared" si="39"/>
        <v>58.4172</v>
      </c>
      <c r="L93" s="35">
        <f t="shared" si="40"/>
        <v>519.264</v>
      </c>
      <c r="M93" s="27">
        <f t="shared" si="41"/>
        <v>418.27</v>
      </c>
      <c r="N93" s="24">
        <f t="shared" si="42"/>
        <v>22.7178</v>
      </c>
      <c r="O93" s="27">
        <f t="shared" si="43"/>
        <v>209</v>
      </c>
      <c r="P93" s="27">
        <f t="shared" si="44"/>
        <v>0</v>
      </c>
      <c r="Q93" s="27">
        <f t="shared" si="53"/>
        <v>1227.669</v>
      </c>
      <c r="R93" s="24">
        <f t="shared" si="45"/>
        <v>0</v>
      </c>
      <c r="S93" s="24">
        <f t="shared" si="46"/>
        <v>259.63</v>
      </c>
      <c r="T93" s="27">
        <f t="shared" si="47"/>
        <v>104.57</v>
      </c>
      <c r="U93" s="24">
        <f t="shared" si="48"/>
        <v>9.74</v>
      </c>
      <c r="V93" s="27">
        <f t="shared" si="49"/>
        <v>209</v>
      </c>
      <c r="W93" s="27">
        <f t="shared" si="50"/>
        <v>0</v>
      </c>
      <c r="X93" s="24">
        <f t="shared" si="52"/>
        <v>582.94</v>
      </c>
      <c r="Y93" s="24">
        <f t="shared" si="51"/>
        <v>1810.609</v>
      </c>
      <c r="Z93" s="39"/>
      <c r="AA93" s="125" t="s">
        <v>31</v>
      </c>
      <c r="AB93" s="126">
        <f t="shared" si="60"/>
        <v>58.4172</v>
      </c>
      <c r="AC93" s="126">
        <f t="shared" si="54"/>
        <v>778.894</v>
      </c>
      <c r="AD93" s="126">
        <f t="shared" si="55"/>
        <v>522.84</v>
      </c>
      <c r="AE93" s="126">
        <f t="shared" si="56"/>
        <v>32.4578</v>
      </c>
      <c r="AF93" s="126">
        <f t="shared" si="57"/>
        <v>418</v>
      </c>
      <c r="AG93" s="126">
        <f t="shared" si="58"/>
        <v>0</v>
      </c>
      <c r="AH93" s="126">
        <f t="shared" si="59"/>
        <v>1810.609</v>
      </c>
      <c r="AI93" s="125" t="s">
        <v>1108</v>
      </c>
    </row>
    <row r="94" s="9" customFormat="1" ht="20" customHeight="1" spans="1:35">
      <c r="A94" s="23">
        <f t="shared" si="38"/>
        <v>91</v>
      </c>
      <c r="B94" s="24" t="s">
        <v>76</v>
      </c>
      <c r="C94" s="29" t="s">
        <v>291</v>
      </c>
      <c r="D94" s="30" t="s">
        <v>292</v>
      </c>
      <c r="E94" s="24">
        <v>3245.4</v>
      </c>
      <c r="F94" s="24">
        <f>VLOOKUP(C94,'[1]9月'!$B:$Q,16,0)</f>
        <v>3245.4</v>
      </c>
      <c r="G94" s="27">
        <v>5228.42</v>
      </c>
      <c r="H94" s="24">
        <v>3245.4</v>
      </c>
      <c r="I94" s="27">
        <v>3180</v>
      </c>
      <c r="J94" s="27"/>
      <c r="K94" s="34">
        <f t="shared" si="39"/>
        <v>58.4172</v>
      </c>
      <c r="L94" s="35">
        <f t="shared" si="40"/>
        <v>519.264</v>
      </c>
      <c r="M94" s="27">
        <f t="shared" si="41"/>
        <v>418.27</v>
      </c>
      <c r="N94" s="24">
        <f t="shared" si="42"/>
        <v>22.7178</v>
      </c>
      <c r="O94" s="27">
        <f t="shared" si="43"/>
        <v>159</v>
      </c>
      <c r="P94" s="27">
        <f t="shared" si="44"/>
        <v>0</v>
      </c>
      <c r="Q94" s="27">
        <f t="shared" si="53"/>
        <v>1177.669</v>
      </c>
      <c r="R94" s="24">
        <f t="shared" si="45"/>
        <v>0</v>
      </c>
      <c r="S94" s="24">
        <f t="shared" si="46"/>
        <v>259.63</v>
      </c>
      <c r="T94" s="27">
        <f t="shared" si="47"/>
        <v>104.57</v>
      </c>
      <c r="U94" s="24">
        <f t="shared" si="48"/>
        <v>9.74</v>
      </c>
      <c r="V94" s="27">
        <f t="shared" si="49"/>
        <v>159</v>
      </c>
      <c r="W94" s="27">
        <f t="shared" si="50"/>
        <v>0</v>
      </c>
      <c r="X94" s="24">
        <f t="shared" si="52"/>
        <v>532.94</v>
      </c>
      <c r="Y94" s="24">
        <f t="shared" si="51"/>
        <v>1710.609</v>
      </c>
      <c r="Z94" s="39"/>
      <c r="AA94" s="125" t="s">
        <v>31</v>
      </c>
      <c r="AB94" s="126">
        <f t="shared" si="60"/>
        <v>58.4172</v>
      </c>
      <c r="AC94" s="126">
        <f t="shared" si="54"/>
        <v>778.894</v>
      </c>
      <c r="AD94" s="126">
        <f t="shared" si="55"/>
        <v>522.84</v>
      </c>
      <c r="AE94" s="126">
        <f t="shared" si="56"/>
        <v>32.4578</v>
      </c>
      <c r="AF94" s="126">
        <f t="shared" si="57"/>
        <v>318</v>
      </c>
      <c r="AG94" s="126">
        <f t="shared" si="58"/>
        <v>0</v>
      </c>
      <c r="AH94" s="126">
        <f t="shared" si="59"/>
        <v>1710.609</v>
      </c>
      <c r="AI94" s="125" t="s">
        <v>1108</v>
      </c>
    </row>
    <row r="95" s="9" customFormat="1" ht="20" customHeight="1" spans="1:35">
      <c r="A95" s="23">
        <f t="shared" si="38"/>
        <v>92</v>
      </c>
      <c r="B95" s="24" t="s">
        <v>76</v>
      </c>
      <c r="C95" s="29" t="s">
        <v>296</v>
      </c>
      <c r="D95" s="268" t="s">
        <v>297</v>
      </c>
      <c r="E95" s="24">
        <v>3245.4</v>
      </c>
      <c r="F95" s="24">
        <f>VLOOKUP(C95,'[1]9月'!$B:$Q,16,0)</f>
        <v>3245.4</v>
      </c>
      <c r="G95" s="27">
        <v>5228.42</v>
      </c>
      <c r="H95" s="24">
        <v>3245.4</v>
      </c>
      <c r="I95" s="27">
        <v>3180</v>
      </c>
      <c r="J95" s="27"/>
      <c r="K95" s="34">
        <f t="shared" si="39"/>
        <v>58.4172</v>
      </c>
      <c r="L95" s="35">
        <f t="shared" si="40"/>
        <v>519.264</v>
      </c>
      <c r="M95" s="27">
        <f t="shared" si="41"/>
        <v>418.27</v>
      </c>
      <c r="N95" s="24">
        <f t="shared" si="42"/>
        <v>22.7178</v>
      </c>
      <c r="O95" s="27">
        <f t="shared" si="43"/>
        <v>159</v>
      </c>
      <c r="P95" s="27">
        <f t="shared" si="44"/>
        <v>0</v>
      </c>
      <c r="Q95" s="27">
        <f t="shared" si="53"/>
        <v>1177.669</v>
      </c>
      <c r="R95" s="24">
        <f t="shared" si="45"/>
        <v>0</v>
      </c>
      <c r="S95" s="24">
        <f t="shared" si="46"/>
        <v>259.63</v>
      </c>
      <c r="T95" s="27">
        <f t="shared" si="47"/>
        <v>104.57</v>
      </c>
      <c r="U95" s="24">
        <f t="shared" si="48"/>
        <v>9.74</v>
      </c>
      <c r="V95" s="27">
        <f t="shared" si="49"/>
        <v>159</v>
      </c>
      <c r="W95" s="27">
        <f t="shared" si="50"/>
        <v>0</v>
      </c>
      <c r="X95" s="24">
        <f t="shared" si="52"/>
        <v>532.94</v>
      </c>
      <c r="Y95" s="24">
        <f t="shared" si="51"/>
        <v>1710.609</v>
      </c>
      <c r="Z95" s="39"/>
      <c r="AA95" s="125" t="s">
        <v>31</v>
      </c>
      <c r="AB95" s="126">
        <f t="shared" si="60"/>
        <v>58.4172</v>
      </c>
      <c r="AC95" s="126">
        <f t="shared" si="54"/>
        <v>778.894</v>
      </c>
      <c r="AD95" s="126">
        <f t="shared" si="55"/>
        <v>522.84</v>
      </c>
      <c r="AE95" s="126">
        <f t="shared" si="56"/>
        <v>32.4578</v>
      </c>
      <c r="AF95" s="126">
        <f t="shared" si="57"/>
        <v>318</v>
      </c>
      <c r="AG95" s="126">
        <f t="shared" si="58"/>
        <v>0</v>
      </c>
      <c r="AH95" s="126">
        <f t="shared" si="59"/>
        <v>1710.609</v>
      </c>
      <c r="AI95" s="125" t="s">
        <v>1108</v>
      </c>
    </row>
    <row r="96" s="9" customFormat="1" ht="20" customHeight="1" spans="1:35">
      <c r="A96" s="23">
        <f t="shared" si="38"/>
        <v>93</v>
      </c>
      <c r="B96" s="24" t="s">
        <v>76</v>
      </c>
      <c r="C96" s="25" t="s">
        <v>298</v>
      </c>
      <c r="D96" s="24" t="s">
        <v>299</v>
      </c>
      <c r="E96" s="24">
        <v>3820</v>
      </c>
      <c r="F96" s="24">
        <f>VLOOKUP(C96,'[1]9月'!$B:$Q,16,0)</f>
        <v>3820</v>
      </c>
      <c r="G96" s="27">
        <v>5228.42</v>
      </c>
      <c r="H96" s="24">
        <v>3820</v>
      </c>
      <c r="I96" s="27">
        <v>4180</v>
      </c>
      <c r="J96" s="27"/>
      <c r="K96" s="34">
        <f t="shared" si="39"/>
        <v>68.76</v>
      </c>
      <c r="L96" s="35">
        <f t="shared" si="40"/>
        <v>611.2</v>
      </c>
      <c r="M96" s="27">
        <f t="shared" si="41"/>
        <v>418.27</v>
      </c>
      <c r="N96" s="24">
        <f t="shared" si="42"/>
        <v>26.74</v>
      </c>
      <c r="O96" s="27">
        <f t="shared" si="43"/>
        <v>209</v>
      </c>
      <c r="P96" s="27">
        <f t="shared" si="44"/>
        <v>0</v>
      </c>
      <c r="Q96" s="27">
        <f t="shared" si="53"/>
        <v>1333.97</v>
      </c>
      <c r="R96" s="24">
        <f t="shared" si="45"/>
        <v>0</v>
      </c>
      <c r="S96" s="24">
        <f t="shared" si="46"/>
        <v>305.6</v>
      </c>
      <c r="T96" s="27">
        <f t="shared" si="47"/>
        <v>104.57</v>
      </c>
      <c r="U96" s="24">
        <f t="shared" si="48"/>
        <v>11.46</v>
      </c>
      <c r="V96" s="27">
        <f t="shared" si="49"/>
        <v>209</v>
      </c>
      <c r="W96" s="27">
        <f t="shared" si="50"/>
        <v>0</v>
      </c>
      <c r="X96" s="24">
        <f t="shared" si="52"/>
        <v>630.63</v>
      </c>
      <c r="Y96" s="24">
        <f t="shared" si="51"/>
        <v>1964.6</v>
      </c>
      <c r="Z96" s="39"/>
      <c r="AA96" s="125" t="s">
        <v>31</v>
      </c>
      <c r="AB96" s="126">
        <f t="shared" si="60"/>
        <v>68.76</v>
      </c>
      <c r="AC96" s="126">
        <f t="shared" si="54"/>
        <v>916.8</v>
      </c>
      <c r="AD96" s="126">
        <f t="shared" si="55"/>
        <v>522.84</v>
      </c>
      <c r="AE96" s="126">
        <f t="shared" si="56"/>
        <v>38.2</v>
      </c>
      <c r="AF96" s="126">
        <f t="shared" si="57"/>
        <v>418</v>
      </c>
      <c r="AG96" s="126">
        <f t="shared" si="58"/>
        <v>0</v>
      </c>
      <c r="AH96" s="126">
        <f t="shared" si="59"/>
        <v>1964.6</v>
      </c>
      <c r="AI96" s="125" t="s">
        <v>1108</v>
      </c>
    </row>
    <row r="97" ht="21" customHeight="1" spans="1:35">
      <c r="A97" s="23">
        <f t="shared" si="38"/>
        <v>94</v>
      </c>
      <c r="B97" s="24" t="s">
        <v>258</v>
      </c>
      <c r="C97" s="25" t="s">
        <v>300</v>
      </c>
      <c r="D97" s="24" t="s">
        <v>301</v>
      </c>
      <c r="E97" s="24">
        <v>3245.4</v>
      </c>
      <c r="F97" s="24">
        <f>VLOOKUP(C97,'[1]9月'!$B:$Q,16,0)</f>
        <v>3245.4</v>
      </c>
      <c r="G97" s="27">
        <v>5228.42</v>
      </c>
      <c r="H97" s="24">
        <v>3245.4</v>
      </c>
      <c r="I97" s="27">
        <v>3180</v>
      </c>
      <c r="J97" s="27"/>
      <c r="K97" s="34">
        <f t="shared" si="39"/>
        <v>58.4172</v>
      </c>
      <c r="L97" s="35">
        <f t="shared" si="40"/>
        <v>519.264</v>
      </c>
      <c r="M97" s="27">
        <f t="shared" si="41"/>
        <v>418.27</v>
      </c>
      <c r="N97" s="24">
        <f t="shared" si="42"/>
        <v>22.7178</v>
      </c>
      <c r="O97" s="27">
        <f t="shared" si="43"/>
        <v>159</v>
      </c>
      <c r="P97" s="27">
        <f t="shared" si="44"/>
        <v>0</v>
      </c>
      <c r="Q97" s="27">
        <f t="shared" si="53"/>
        <v>1177.669</v>
      </c>
      <c r="R97" s="24">
        <f t="shared" si="45"/>
        <v>0</v>
      </c>
      <c r="S97" s="24">
        <f t="shared" si="46"/>
        <v>259.63</v>
      </c>
      <c r="T97" s="27">
        <f t="shared" si="47"/>
        <v>104.57</v>
      </c>
      <c r="U97" s="24">
        <f t="shared" si="48"/>
        <v>9.74</v>
      </c>
      <c r="V97" s="27">
        <f t="shared" si="49"/>
        <v>159</v>
      </c>
      <c r="W97" s="27">
        <f t="shared" si="50"/>
        <v>0</v>
      </c>
      <c r="X97" s="24">
        <f t="shared" si="52"/>
        <v>532.94</v>
      </c>
      <c r="Y97" s="24">
        <f t="shared" si="51"/>
        <v>1710.609</v>
      </c>
      <c r="Z97" s="39"/>
      <c r="AA97" s="125" t="s">
        <v>34</v>
      </c>
      <c r="AB97" s="126">
        <f t="shared" si="60"/>
        <v>58.4172</v>
      </c>
      <c r="AC97" s="126">
        <f t="shared" si="54"/>
        <v>778.894</v>
      </c>
      <c r="AD97" s="126">
        <f t="shared" si="55"/>
        <v>522.84</v>
      </c>
      <c r="AE97" s="126">
        <f t="shared" si="56"/>
        <v>32.4578</v>
      </c>
      <c r="AF97" s="126">
        <f t="shared" si="57"/>
        <v>318</v>
      </c>
      <c r="AG97" s="126">
        <f t="shared" si="58"/>
        <v>0</v>
      </c>
      <c r="AH97" s="126">
        <f t="shared" si="59"/>
        <v>1710.609</v>
      </c>
      <c r="AI97" s="125" t="s">
        <v>1112</v>
      </c>
    </row>
    <row r="98" s="9" customFormat="1" ht="20" customHeight="1" spans="1:35">
      <c r="A98" s="23">
        <f t="shared" si="38"/>
        <v>95</v>
      </c>
      <c r="B98" s="39" t="s">
        <v>143</v>
      </c>
      <c r="C98" s="29" t="s">
        <v>302</v>
      </c>
      <c r="D98" s="30" t="s">
        <v>303</v>
      </c>
      <c r="E98" s="24">
        <v>3245.4</v>
      </c>
      <c r="F98" s="24">
        <f>VLOOKUP(C98,'[1]9月'!$B:$Q,16,0)</f>
        <v>3245.4</v>
      </c>
      <c r="G98" s="27">
        <v>5228.42</v>
      </c>
      <c r="H98" s="24">
        <v>3245.4</v>
      </c>
      <c r="I98" s="27">
        <v>1790</v>
      </c>
      <c r="J98" s="27"/>
      <c r="K98" s="34">
        <f t="shared" si="39"/>
        <v>58.4172</v>
      </c>
      <c r="L98" s="35">
        <f t="shared" si="40"/>
        <v>519.264</v>
      </c>
      <c r="M98" s="27">
        <f t="shared" si="41"/>
        <v>418.27</v>
      </c>
      <c r="N98" s="24">
        <f t="shared" si="42"/>
        <v>22.7178</v>
      </c>
      <c r="O98" s="27">
        <f t="shared" si="43"/>
        <v>89.5</v>
      </c>
      <c r="P98" s="27">
        <f t="shared" si="44"/>
        <v>0</v>
      </c>
      <c r="Q98" s="27">
        <f t="shared" si="53"/>
        <v>1108.169</v>
      </c>
      <c r="R98" s="24">
        <f t="shared" si="45"/>
        <v>0</v>
      </c>
      <c r="S98" s="24">
        <f t="shared" si="46"/>
        <v>259.63</v>
      </c>
      <c r="T98" s="27">
        <f t="shared" si="47"/>
        <v>104.57</v>
      </c>
      <c r="U98" s="24">
        <f t="shared" si="48"/>
        <v>9.74</v>
      </c>
      <c r="V98" s="27">
        <f t="shared" si="49"/>
        <v>89.5</v>
      </c>
      <c r="W98" s="27">
        <f t="shared" si="50"/>
        <v>0</v>
      </c>
      <c r="X98" s="24">
        <f t="shared" si="52"/>
        <v>463.44</v>
      </c>
      <c r="Y98" s="24">
        <f t="shared" si="51"/>
        <v>1571.609</v>
      </c>
      <c r="Z98" s="39"/>
      <c r="AA98" s="125" t="s">
        <v>29</v>
      </c>
      <c r="AB98" s="126">
        <f t="shared" si="60"/>
        <v>58.4172</v>
      </c>
      <c r="AC98" s="126">
        <f t="shared" si="54"/>
        <v>778.894</v>
      </c>
      <c r="AD98" s="126">
        <f t="shared" si="55"/>
        <v>522.84</v>
      </c>
      <c r="AE98" s="126">
        <f t="shared" si="56"/>
        <v>32.4578</v>
      </c>
      <c r="AF98" s="126">
        <f t="shared" si="57"/>
        <v>179</v>
      </c>
      <c r="AG98" s="126">
        <f t="shared" si="58"/>
        <v>0</v>
      </c>
      <c r="AH98" s="126">
        <f t="shared" si="59"/>
        <v>1571.609</v>
      </c>
      <c r="AI98" s="125" t="s">
        <v>1111</v>
      </c>
    </row>
    <row r="99" s="9" customFormat="1" ht="20" customHeight="1" spans="1:35">
      <c r="A99" s="23">
        <f t="shared" si="38"/>
        <v>96</v>
      </c>
      <c r="B99" s="39" t="s">
        <v>258</v>
      </c>
      <c r="C99" s="29" t="s">
        <v>304</v>
      </c>
      <c r="D99" s="28" t="s">
        <v>305</v>
      </c>
      <c r="E99" s="24">
        <v>3245.4</v>
      </c>
      <c r="F99" s="24">
        <v>3245.4</v>
      </c>
      <c r="G99" s="27">
        <v>5228.42</v>
      </c>
      <c r="H99" s="24">
        <v>3245.4</v>
      </c>
      <c r="I99" s="27">
        <v>4180</v>
      </c>
      <c r="J99" s="27"/>
      <c r="K99" s="34">
        <f t="shared" si="39"/>
        <v>58.4172</v>
      </c>
      <c r="L99" s="35">
        <f t="shared" si="40"/>
        <v>519.264</v>
      </c>
      <c r="M99" s="27">
        <f t="shared" si="41"/>
        <v>418.27</v>
      </c>
      <c r="N99" s="24">
        <f t="shared" si="42"/>
        <v>22.7178</v>
      </c>
      <c r="O99" s="27">
        <f t="shared" si="43"/>
        <v>209</v>
      </c>
      <c r="P99" s="27">
        <f t="shared" si="44"/>
        <v>0</v>
      </c>
      <c r="Q99" s="27">
        <f t="shared" si="53"/>
        <v>1227.669</v>
      </c>
      <c r="R99" s="24">
        <f t="shared" si="45"/>
        <v>0</v>
      </c>
      <c r="S99" s="24">
        <f t="shared" si="46"/>
        <v>259.63</v>
      </c>
      <c r="T99" s="27">
        <f t="shared" si="47"/>
        <v>104.57</v>
      </c>
      <c r="U99" s="24">
        <f t="shared" si="48"/>
        <v>9.74</v>
      </c>
      <c r="V99" s="27">
        <f t="shared" si="49"/>
        <v>209</v>
      </c>
      <c r="W99" s="27">
        <f t="shared" si="50"/>
        <v>0</v>
      </c>
      <c r="X99" s="24">
        <f t="shared" si="52"/>
        <v>582.94</v>
      </c>
      <c r="Y99" s="24">
        <f t="shared" si="51"/>
        <v>1810.609</v>
      </c>
      <c r="Z99" s="39"/>
      <c r="AA99" s="125" t="s">
        <v>33</v>
      </c>
      <c r="AB99" s="126">
        <f t="shared" si="60"/>
        <v>58.4172</v>
      </c>
      <c r="AC99" s="126">
        <f t="shared" si="54"/>
        <v>778.894</v>
      </c>
      <c r="AD99" s="126">
        <f t="shared" si="55"/>
        <v>522.84</v>
      </c>
      <c r="AE99" s="126">
        <f t="shared" si="56"/>
        <v>32.4578</v>
      </c>
      <c r="AF99" s="126">
        <f t="shared" si="57"/>
        <v>418</v>
      </c>
      <c r="AG99" s="126">
        <f t="shared" si="58"/>
        <v>0</v>
      </c>
      <c r="AH99" s="126">
        <f t="shared" si="59"/>
        <v>1810.609</v>
      </c>
      <c r="AI99" s="125" t="s">
        <v>1112</v>
      </c>
    </row>
    <row r="100" s="9" customFormat="1" ht="20" customHeight="1" spans="1:35">
      <c r="A100" s="23">
        <f t="shared" si="38"/>
        <v>97</v>
      </c>
      <c r="B100" s="39" t="s">
        <v>293</v>
      </c>
      <c r="C100" s="25" t="s">
        <v>306</v>
      </c>
      <c r="D100" s="24" t="s">
        <v>307</v>
      </c>
      <c r="E100" s="24">
        <v>3245.4</v>
      </c>
      <c r="F100" s="24">
        <f>VLOOKUP(C100,'[1]9月'!$B:$Q,16,0)</f>
        <v>3245.4</v>
      </c>
      <c r="G100" s="27">
        <v>5228.42</v>
      </c>
      <c r="H100" s="24">
        <v>3245.4</v>
      </c>
      <c r="I100" s="27">
        <v>1790</v>
      </c>
      <c r="J100" s="27"/>
      <c r="K100" s="34">
        <f t="shared" si="39"/>
        <v>58.4172</v>
      </c>
      <c r="L100" s="35">
        <f t="shared" si="40"/>
        <v>519.264</v>
      </c>
      <c r="M100" s="27">
        <f t="shared" si="41"/>
        <v>418.27</v>
      </c>
      <c r="N100" s="24">
        <f t="shared" si="42"/>
        <v>22.7178</v>
      </c>
      <c r="O100" s="27">
        <f t="shared" si="43"/>
        <v>89.5</v>
      </c>
      <c r="P100" s="27">
        <f t="shared" si="44"/>
        <v>0</v>
      </c>
      <c r="Q100" s="27">
        <f t="shared" si="53"/>
        <v>1108.169</v>
      </c>
      <c r="R100" s="24">
        <f t="shared" si="45"/>
        <v>0</v>
      </c>
      <c r="S100" s="24">
        <f t="shared" si="46"/>
        <v>259.63</v>
      </c>
      <c r="T100" s="27">
        <f t="shared" si="47"/>
        <v>104.57</v>
      </c>
      <c r="U100" s="24">
        <f t="shared" si="48"/>
        <v>9.74</v>
      </c>
      <c r="V100" s="27">
        <f t="shared" si="49"/>
        <v>89.5</v>
      </c>
      <c r="W100" s="27">
        <f t="shared" si="50"/>
        <v>0</v>
      </c>
      <c r="X100" s="24">
        <f t="shared" si="52"/>
        <v>463.44</v>
      </c>
      <c r="Y100" s="24">
        <f t="shared" si="51"/>
        <v>1571.609</v>
      </c>
      <c r="Z100" s="39"/>
      <c r="AA100" s="125" t="s">
        <v>26</v>
      </c>
      <c r="AB100" s="126">
        <f t="shared" si="60"/>
        <v>58.4172</v>
      </c>
      <c r="AC100" s="126">
        <f t="shared" si="54"/>
        <v>778.894</v>
      </c>
      <c r="AD100" s="126">
        <f t="shared" si="55"/>
        <v>522.84</v>
      </c>
      <c r="AE100" s="126">
        <f t="shared" si="56"/>
        <v>32.4578</v>
      </c>
      <c r="AF100" s="126">
        <f t="shared" si="57"/>
        <v>179</v>
      </c>
      <c r="AG100" s="126">
        <f t="shared" si="58"/>
        <v>0</v>
      </c>
      <c r="AH100" s="126">
        <f t="shared" si="59"/>
        <v>1571.609</v>
      </c>
      <c r="AI100" s="125" t="s">
        <v>1111</v>
      </c>
    </row>
    <row r="101" s="9" customFormat="1" ht="20" customHeight="1" spans="1:35">
      <c r="A101" s="23">
        <f t="shared" si="38"/>
        <v>98</v>
      </c>
      <c r="B101" s="39" t="s">
        <v>293</v>
      </c>
      <c r="C101" s="25" t="s">
        <v>308</v>
      </c>
      <c r="D101" s="24" t="s">
        <v>309</v>
      </c>
      <c r="E101" s="24">
        <v>3245.4</v>
      </c>
      <c r="F101" s="24">
        <f>VLOOKUP(C101,'[1]9月'!$B:$Q,16,0)</f>
        <v>3245.4</v>
      </c>
      <c r="G101" s="27">
        <v>5228.42</v>
      </c>
      <c r="H101" s="24">
        <v>3245.4</v>
      </c>
      <c r="I101" s="27">
        <v>1790</v>
      </c>
      <c r="J101" s="27"/>
      <c r="K101" s="34">
        <f t="shared" si="39"/>
        <v>58.4172</v>
      </c>
      <c r="L101" s="35">
        <f t="shared" si="40"/>
        <v>519.264</v>
      </c>
      <c r="M101" s="27">
        <f t="shared" si="41"/>
        <v>418.27</v>
      </c>
      <c r="N101" s="24">
        <f t="shared" si="42"/>
        <v>22.7178</v>
      </c>
      <c r="O101" s="27">
        <f t="shared" si="43"/>
        <v>89.5</v>
      </c>
      <c r="P101" s="27">
        <f t="shared" si="44"/>
        <v>0</v>
      </c>
      <c r="Q101" s="27">
        <f t="shared" si="53"/>
        <v>1108.169</v>
      </c>
      <c r="R101" s="24">
        <f t="shared" si="45"/>
        <v>0</v>
      </c>
      <c r="S101" s="24">
        <f t="shared" si="46"/>
        <v>259.63</v>
      </c>
      <c r="T101" s="27">
        <f t="shared" si="47"/>
        <v>104.57</v>
      </c>
      <c r="U101" s="24">
        <f t="shared" si="48"/>
        <v>9.74</v>
      </c>
      <c r="V101" s="27">
        <f t="shared" si="49"/>
        <v>89.5</v>
      </c>
      <c r="W101" s="27">
        <f t="shared" si="50"/>
        <v>0</v>
      </c>
      <c r="X101" s="24">
        <f t="shared" si="52"/>
        <v>463.44</v>
      </c>
      <c r="Y101" s="24">
        <f t="shared" si="51"/>
        <v>1571.609</v>
      </c>
      <c r="Z101" s="39"/>
      <c r="AA101" s="125" t="s">
        <v>26</v>
      </c>
      <c r="AB101" s="126">
        <f t="shared" si="60"/>
        <v>58.4172</v>
      </c>
      <c r="AC101" s="126">
        <f t="shared" si="54"/>
        <v>778.894</v>
      </c>
      <c r="AD101" s="126">
        <f t="shared" si="55"/>
        <v>522.84</v>
      </c>
      <c r="AE101" s="126">
        <f t="shared" si="56"/>
        <v>32.4578</v>
      </c>
      <c r="AF101" s="126">
        <f t="shared" si="57"/>
        <v>179</v>
      </c>
      <c r="AG101" s="126">
        <f t="shared" si="58"/>
        <v>0</v>
      </c>
      <c r="AH101" s="126">
        <f t="shared" si="59"/>
        <v>1571.609</v>
      </c>
      <c r="AI101" s="125" t="s">
        <v>1111</v>
      </c>
    </row>
    <row r="102" s="9" customFormat="1" ht="20" customHeight="1" spans="1:35">
      <c r="A102" s="23">
        <f t="shared" si="38"/>
        <v>99</v>
      </c>
      <c r="B102" s="39" t="s">
        <v>293</v>
      </c>
      <c r="C102" s="25" t="s">
        <v>310</v>
      </c>
      <c r="D102" s="24" t="s">
        <v>311</v>
      </c>
      <c r="E102" s="24">
        <v>3245.4</v>
      </c>
      <c r="F102" s="24">
        <f>VLOOKUP(C102,'[1]9月'!$B:$Q,16,0)</f>
        <v>3245.4</v>
      </c>
      <c r="G102" s="27">
        <v>5228.42</v>
      </c>
      <c r="H102" s="24">
        <v>3245.4</v>
      </c>
      <c r="I102" s="27">
        <v>1790</v>
      </c>
      <c r="J102" s="27"/>
      <c r="K102" s="34">
        <f t="shared" si="39"/>
        <v>58.4172</v>
      </c>
      <c r="L102" s="35">
        <f t="shared" si="40"/>
        <v>519.264</v>
      </c>
      <c r="M102" s="27">
        <f t="shared" si="41"/>
        <v>418.27</v>
      </c>
      <c r="N102" s="24">
        <f t="shared" si="42"/>
        <v>22.7178</v>
      </c>
      <c r="O102" s="27">
        <f t="shared" si="43"/>
        <v>89.5</v>
      </c>
      <c r="P102" s="27">
        <f t="shared" si="44"/>
        <v>0</v>
      </c>
      <c r="Q102" s="27">
        <f t="shared" si="53"/>
        <v>1108.169</v>
      </c>
      <c r="R102" s="24">
        <f t="shared" si="45"/>
        <v>0</v>
      </c>
      <c r="S102" s="24">
        <f t="shared" si="46"/>
        <v>259.63</v>
      </c>
      <c r="T102" s="27">
        <f t="shared" si="47"/>
        <v>104.57</v>
      </c>
      <c r="U102" s="24">
        <f t="shared" si="48"/>
        <v>9.74</v>
      </c>
      <c r="V102" s="27">
        <f t="shared" si="49"/>
        <v>89.5</v>
      </c>
      <c r="W102" s="27">
        <f t="shared" si="50"/>
        <v>0</v>
      </c>
      <c r="X102" s="24">
        <f t="shared" si="52"/>
        <v>463.44</v>
      </c>
      <c r="Y102" s="24">
        <f t="shared" si="51"/>
        <v>1571.609</v>
      </c>
      <c r="Z102" s="39"/>
      <c r="AA102" s="125" t="s">
        <v>26</v>
      </c>
      <c r="AB102" s="126">
        <f t="shared" si="60"/>
        <v>58.4172</v>
      </c>
      <c r="AC102" s="126">
        <f t="shared" si="54"/>
        <v>778.894</v>
      </c>
      <c r="AD102" s="126">
        <f t="shared" si="55"/>
        <v>522.84</v>
      </c>
      <c r="AE102" s="126">
        <f t="shared" si="56"/>
        <v>32.4578</v>
      </c>
      <c r="AF102" s="126">
        <f t="shared" si="57"/>
        <v>179</v>
      </c>
      <c r="AG102" s="126">
        <f t="shared" si="58"/>
        <v>0</v>
      </c>
      <c r="AH102" s="126">
        <f t="shared" si="59"/>
        <v>1571.609</v>
      </c>
      <c r="AI102" s="125" t="s">
        <v>1111</v>
      </c>
    </row>
    <row r="103" s="9" customFormat="1" ht="20" customHeight="1" spans="1:35">
      <c r="A103" s="23">
        <f t="shared" si="38"/>
        <v>100</v>
      </c>
      <c r="B103" s="39" t="s">
        <v>293</v>
      </c>
      <c r="C103" s="25" t="s">
        <v>312</v>
      </c>
      <c r="D103" s="24" t="s">
        <v>313</v>
      </c>
      <c r="E103" s="24">
        <v>3245.4</v>
      </c>
      <c r="F103" s="24">
        <f>VLOOKUP(C103,'[1]9月'!$B:$Q,16,0)</f>
        <v>3245.4</v>
      </c>
      <c r="G103" s="27">
        <v>5228.42</v>
      </c>
      <c r="H103" s="24">
        <v>3245.4</v>
      </c>
      <c r="I103" s="27">
        <v>1790</v>
      </c>
      <c r="J103" s="27"/>
      <c r="K103" s="34">
        <f t="shared" si="39"/>
        <v>58.4172</v>
      </c>
      <c r="L103" s="35">
        <f t="shared" si="40"/>
        <v>519.264</v>
      </c>
      <c r="M103" s="27">
        <f t="shared" si="41"/>
        <v>418.27</v>
      </c>
      <c r="N103" s="24">
        <f t="shared" si="42"/>
        <v>22.7178</v>
      </c>
      <c r="O103" s="27">
        <f t="shared" si="43"/>
        <v>89.5</v>
      </c>
      <c r="P103" s="27">
        <f t="shared" si="44"/>
        <v>0</v>
      </c>
      <c r="Q103" s="27">
        <f t="shared" si="53"/>
        <v>1108.169</v>
      </c>
      <c r="R103" s="24">
        <f t="shared" si="45"/>
        <v>0</v>
      </c>
      <c r="S103" s="24">
        <f t="shared" si="46"/>
        <v>259.63</v>
      </c>
      <c r="T103" s="27">
        <f t="shared" si="47"/>
        <v>104.57</v>
      </c>
      <c r="U103" s="24">
        <f t="shared" si="48"/>
        <v>9.74</v>
      </c>
      <c r="V103" s="27">
        <f t="shared" si="49"/>
        <v>89.5</v>
      </c>
      <c r="W103" s="27">
        <f t="shared" si="50"/>
        <v>0</v>
      </c>
      <c r="X103" s="24">
        <f t="shared" si="52"/>
        <v>463.44</v>
      </c>
      <c r="Y103" s="24">
        <f t="shared" si="51"/>
        <v>1571.609</v>
      </c>
      <c r="Z103" s="39"/>
      <c r="AA103" s="125" t="s">
        <v>26</v>
      </c>
      <c r="AB103" s="126">
        <f t="shared" si="60"/>
        <v>58.4172</v>
      </c>
      <c r="AC103" s="126">
        <f t="shared" si="54"/>
        <v>778.894</v>
      </c>
      <c r="AD103" s="126">
        <f t="shared" si="55"/>
        <v>522.84</v>
      </c>
      <c r="AE103" s="126">
        <f t="shared" si="56"/>
        <v>32.4578</v>
      </c>
      <c r="AF103" s="126">
        <f t="shared" si="57"/>
        <v>179</v>
      </c>
      <c r="AG103" s="126">
        <f t="shared" si="58"/>
        <v>0</v>
      </c>
      <c r="AH103" s="126">
        <f t="shared" si="59"/>
        <v>1571.609</v>
      </c>
      <c r="AI103" s="125" t="s">
        <v>1111</v>
      </c>
    </row>
    <row r="104" s="9" customFormat="1" ht="20" customHeight="1" spans="1:35">
      <c r="A104" s="23">
        <f t="shared" si="38"/>
        <v>101</v>
      </c>
      <c r="B104" s="39" t="s">
        <v>293</v>
      </c>
      <c r="C104" s="25" t="s">
        <v>314</v>
      </c>
      <c r="D104" s="24" t="s">
        <v>315</v>
      </c>
      <c r="E104" s="24">
        <v>3245.4</v>
      </c>
      <c r="F104" s="24">
        <f>VLOOKUP(C104,'[1]9月'!$B:$Q,16,0)</f>
        <v>3245.4</v>
      </c>
      <c r="G104" s="27">
        <v>5228.42</v>
      </c>
      <c r="H104" s="24">
        <v>3245.4</v>
      </c>
      <c r="I104" s="27">
        <v>1790</v>
      </c>
      <c r="J104" s="27"/>
      <c r="K104" s="34">
        <f t="shared" si="39"/>
        <v>58.4172</v>
      </c>
      <c r="L104" s="35">
        <f t="shared" si="40"/>
        <v>519.264</v>
      </c>
      <c r="M104" s="27">
        <f t="shared" si="41"/>
        <v>418.27</v>
      </c>
      <c r="N104" s="24">
        <f t="shared" si="42"/>
        <v>22.7178</v>
      </c>
      <c r="O104" s="27">
        <f t="shared" si="43"/>
        <v>89.5</v>
      </c>
      <c r="P104" s="27">
        <f t="shared" si="44"/>
        <v>0</v>
      </c>
      <c r="Q104" s="27">
        <f t="shared" si="53"/>
        <v>1108.169</v>
      </c>
      <c r="R104" s="24">
        <f t="shared" si="45"/>
        <v>0</v>
      </c>
      <c r="S104" s="24">
        <f t="shared" si="46"/>
        <v>259.63</v>
      </c>
      <c r="T104" s="27">
        <f t="shared" si="47"/>
        <v>104.57</v>
      </c>
      <c r="U104" s="24">
        <f t="shared" si="48"/>
        <v>9.74</v>
      </c>
      <c r="V104" s="27">
        <f t="shared" si="49"/>
        <v>89.5</v>
      </c>
      <c r="W104" s="27">
        <f t="shared" si="50"/>
        <v>0</v>
      </c>
      <c r="X104" s="24">
        <f t="shared" si="52"/>
        <v>463.44</v>
      </c>
      <c r="Y104" s="24">
        <f t="shared" si="51"/>
        <v>1571.609</v>
      </c>
      <c r="Z104" s="39"/>
      <c r="AA104" s="125" t="s">
        <v>26</v>
      </c>
      <c r="AB104" s="126">
        <f t="shared" si="60"/>
        <v>58.4172</v>
      </c>
      <c r="AC104" s="126">
        <f t="shared" si="54"/>
        <v>778.894</v>
      </c>
      <c r="AD104" s="126">
        <f t="shared" si="55"/>
        <v>522.84</v>
      </c>
      <c r="AE104" s="126">
        <f t="shared" si="56"/>
        <v>32.4578</v>
      </c>
      <c r="AF104" s="126">
        <f t="shared" si="57"/>
        <v>179</v>
      </c>
      <c r="AG104" s="126">
        <f t="shared" si="58"/>
        <v>0</v>
      </c>
      <c r="AH104" s="126">
        <f t="shared" si="59"/>
        <v>1571.609</v>
      </c>
      <c r="AI104" s="125" t="s">
        <v>1111</v>
      </c>
    </row>
    <row r="105" s="9" customFormat="1" ht="20" customHeight="1" spans="1:35">
      <c r="A105" s="23">
        <f t="shared" si="38"/>
        <v>102</v>
      </c>
      <c r="B105" s="39" t="s">
        <v>293</v>
      </c>
      <c r="C105" s="25" t="s">
        <v>316</v>
      </c>
      <c r="D105" s="24" t="s">
        <v>317</v>
      </c>
      <c r="E105" s="24">
        <v>3245.4</v>
      </c>
      <c r="F105" s="24">
        <f>VLOOKUP(C105,'[1]9月'!$B:$Q,16,0)</f>
        <v>3245.4</v>
      </c>
      <c r="G105" s="27">
        <v>5228.42</v>
      </c>
      <c r="H105" s="24">
        <v>3245.4</v>
      </c>
      <c r="I105" s="27">
        <v>1790</v>
      </c>
      <c r="J105" s="27"/>
      <c r="K105" s="34">
        <f t="shared" si="39"/>
        <v>58.4172</v>
      </c>
      <c r="L105" s="35">
        <f t="shared" si="40"/>
        <v>519.264</v>
      </c>
      <c r="M105" s="27">
        <f t="shared" si="41"/>
        <v>418.27</v>
      </c>
      <c r="N105" s="24">
        <f t="shared" si="42"/>
        <v>22.7178</v>
      </c>
      <c r="O105" s="27">
        <f t="shared" si="43"/>
        <v>89.5</v>
      </c>
      <c r="P105" s="27">
        <f t="shared" si="44"/>
        <v>0</v>
      </c>
      <c r="Q105" s="27">
        <f t="shared" si="53"/>
        <v>1108.169</v>
      </c>
      <c r="R105" s="24">
        <f t="shared" si="45"/>
        <v>0</v>
      </c>
      <c r="S105" s="24">
        <f t="shared" si="46"/>
        <v>259.63</v>
      </c>
      <c r="T105" s="27">
        <f t="shared" si="47"/>
        <v>104.57</v>
      </c>
      <c r="U105" s="24">
        <f t="shared" si="48"/>
        <v>9.74</v>
      </c>
      <c r="V105" s="27">
        <f t="shared" si="49"/>
        <v>89.5</v>
      </c>
      <c r="W105" s="27">
        <f t="shared" si="50"/>
        <v>0</v>
      </c>
      <c r="X105" s="24">
        <f t="shared" si="52"/>
        <v>463.44</v>
      </c>
      <c r="Y105" s="24">
        <f t="shared" si="51"/>
        <v>1571.609</v>
      </c>
      <c r="Z105" s="39"/>
      <c r="AA105" s="125" t="s">
        <v>26</v>
      </c>
      <c r="AB105" s="126">
        <f t="shared" si="60"/>
        <v>58.4172</v>
      </c>
      <c r="AC105" s="126">
        <f t="shared" si="54"/>
        <v>778.894</v>
      </c>
      <c r="AD105" s="126">
        <f t="shared" si="55"/>
        <v>522.84</v>
      </c>
      <c r="AE105" s="126">
        <f t="shared" si="56"/>
        <v>32.4578</v>
      </c>
      <c r="AF105" s="126">
        <f t="shared" si="57"/>
        <v>179</v>
      </c>
      <c r="AG105" s="126">
        <f t="shared" si="58"/>
        <v>0</v>
      </c>
      <c r="AH105" s="126">
        <f t="shared" si="59"/>
        <v>1571.609</v>
      </c>
      <c r="AI105" s="125" t="s">
        <v>1111</v>
      </c>
    </row>
    <row r="106" s="9" customFormat="1" ht="20" customHeight="1" spans="1:35">
      <c r="A106" s="23">
        <f t="shared" si="38"/>
        <v>103</v>
      </c>
      <c r="B106" s="39" t="s">
        <v>293</v>
      </c>
      <c r="C106" s="25" t="s">
        <v>318</v>
      </c>
      <c r="D106" s="24" t="s">
        <v>319</v>
      </c>
      <c r="E106" s="24">
        <v>3245.4</v>
      </c>
      <c r="F106" s="24">
        <f>VLOOKUP(C106,'[1]9月'!$B:$Q,16,0)</f>
        <v>3245.4</v>
      </c>
      <c r="G106" s="27">
        <v>5228.42</v>
      </c>
      <c r="H106" s="24">
        <v>3245.4</v>
      </c>
      <c r="I106" s="27">
        <v>0</v>
      </c>
      <c r="J106" s="27"/>
      <c r="K106" s="34">
        <f t="shared" si="39"/>
        <v>58.4172</v>
      </c>
      <c r="L106" s="35">
        <f t="shared" si="40"/>
        <v>519.264</v>
      </c>
      <c r="M106" s="27">
        <f t="shared" si="41"/>
        <v>418.27</v>
      </c>
      <c r="N106" s="24">
        <f t="shared" si="42"/>
        <v>22.7178</v>
      </c>
      <c r="O106" s="27">
        <f t="shared" si="43"/>
        <v>0</v>
      </c>
      <c r="P106" s="27">
        <f t="shared" si="44"/>
        <v>0</v>
      </c>
      <c r="Q106" s="27">
        <f t="shared" si="53"/>
        <v>1018.669</v>
      </c>
      <c r="R106" s="24">
        <f t="shared" si="45"/>
        <v>0</v>
      </c>
      <c r="S106" s="24">
        <f t="shared" si="46"/>
        <v>259.63</v>
      </c>
      <c r="T106" s="27">
        <f t="shared" si="47"/>
        <v>104.57</v>
      </c>
      <c r="U106" s="24">
        <f t="shared" si="48"/>
        <v>9.74</v>
      </c>
      <c r="V106" s="27">
        <f t="shared" si="49"/>
        <v>0</v>
      </c>
      <c r="W106" s="27">
        <f t="shared" si="50"/>
        <v>0</v>
      </c>
      <c r="X106" s="24">
        <f t="shared" si="52"/>
        <v>373.94</v>
      </c>
      <c r="Y106" s="24">
        <f t="shared" si="51"/>
        <v>1392.609</v>
      </c>
      <c r="Z106" s="39"/>
      <c r="AA106" s="125" t="s">
        <v>26</v>
      </c>
      <c r="AB106" s="126">
        <f t="shared" si="60"/>
        <v>58.4172</v>
      </c>
      <c r="AC106" s="126">
        <f t="shared" si="54"/>
        <v>778.894</v>
      </c>
      <c r="AD106" s="126">
        <f t="shared" si="55"/>
        <v>522.84</v>
      </c>
      <c r="AE106" s="126">
        <f t="shared" si="56"/>
        <v>32.4578</v>
      </c>
      <c r="AF106" s="126">
        <f t="shared" si="57"/>
        <v>0</v>
      </c>
      <c r="AG106" s="126">
        <f t="shared" si="58"/>
        <v>0</v>
      </c>
      <c r="AH106" s="126">
        <f t="shared" si="59"/>
        <v>1392.609</v>
      </c>
      <c r="AI106" s="125" t="s">
        <v>1111</v>
      </c>
    </row>
    <row r="107" s="9" customFormat="1" ht="20" customHeight="1" spans="1:35">
      <c r="A107" s="23">
        <f t="shared" si="38"/>
        <v>104</v>
      </c>
      <c r="B107" s="39" t="s">
        <v>293</v>
      </c>
      <c r="C107" s="25" t="s">
        <v>320</v>
      </c>
      <c r="D107" s="24" t="s">
        <v>321</v>
      </c>
      <c r="E107" s="24">
        <v>3245.4</v>
      </c>
      <c r="F107" s="24">
        <f>VLOOKUP(C107,'[1]9月'!$B:$Q,16,0)</f>
        <v>3245.4</v>
      </c>
      <c r="G107" s="27">
        <v>5228.42</v>
      </c>
      <c r="H107" s="24">
        <v>3245.4</v>
      </c>
      <c r="I107" s="27">
        <v>1790</v>
      </c>
      <c r="J107" s="27"/>
      <c r="K107" s="34">
        <f t="shared" si="39"/>
        <v>58.4172</v>
      </c>
      <c r="L107" s="35">
        <f t="shared" si="40"/>
        <v>519.264</v>
      </c>
      <c r="M107" s="27">
        <f t="shared" si="41"/>
        <v>418.27</v>
      </c>
      <c r="N107" s="24">
        <f t="shared" si="42"/>
        <v>22.7178</v>
      </c>
      <c r="O107" s="27">
        <f t="shared" si="43"/>
        <v>89.5</v>
      </c>
      <c r="P107" s="27">
        <f t="shared" si="44"/>
        <v>0</v>
      </c>
      <c r="Q107" s="27">
        <f t="shared" si="53"/>
        <v>1108.169</v>
      </c>
      <c r="R107" s="24">
        <f t="shared" si="45"/>
        <v>0</v>
      </c>
      <c r="S107" s="24">
        <f t="shared" si="46"/>
        <v>259.63</v>
      </c>
      <c r="T107" s="27">
        <f t="shared" si="47"/>
        <v>104.57</v>
      </c>
      <c r="U107" s="24">
        <f t="shared" si="48"/>
        <v>9.74</v>
      </c>
      <c r="V107" s="27">
        <f t="shared" si="49"/>
        <v>89.5</v>
      </c>
      <c r="W107" s="27">
        <f t="shared" si="50"/>
        <v>0</v>
      </c>
      <c r="X107" s="24">
        <f t="shared" si="52"/>
        <v>463.44</v>
      </c>
      <c r="Y107" s="24">
        <f t="shared" si="51"/>
        <v>1571.609</v>
      </c>
      <c r="Z107" s="39"/>
      <c r="AA107" s="125" t="s">
        <v>26</v>
      </c>
      <c r="AB107" s="126">
        <f t="shared" si="60"/>
        <v>58.4172</v>
      </c>
      <c r="AC107" s="126">
        <f t="shared" si="54"/>
        <v>778.894</v>
      </c>
      <c r="AD107" s="126">
        <f t="shared" si="55"/>
        <v>522.84</v>
      </c>
      <c r="AE107" s="126">
        <f t="shared" si="56"/>
        <v>32.4578</v>
      </c>
      <c r="AF107" s="126">
        <f t="shared" si="57"/>
        <v>179</v>
      </c>
      <c r="AG107" s="126">
        <f t="shared" si="58"/>
        <v>0</v>
      </c>
      <c r="AH107" s="126">
        <f t="shared" si="59"/>
        <v>1571.609</v>
      </c>
      <c r="AI107" s="125" t="s">
        <v>1111</v>
      </c>
    </row>
    <row r="108" s="9" customFormat="1" ht="20" customHeight="1" spans="1:35">
      <c r="A108" s="23">
        <f t="shared" si="38"/>
        <v>105</v>
      </c>
      <c r="B108" s="39" t="s">
        <v>293</v>
      </c>
      <c r="C108" s="25" t="s">
        <v>322</v>
      </c>
      <c r="D108" s="24" t="s">
        <v>323</v>
      </c>
      <c r="E108" s="24">
        <v>3245.4</v>
      </c>
      <c r="F108" s="24">
        <f>VLOOKUP(C108,'[1]9月'!$B:$Q,16,0)</f>
        <v>3245.4</v>
      </c>
      <c r="G108" s="27">
        <v>5228.42</v>
      </c>
      <c r="H108" s="24">
        <v>3245.4</v>
      </c>
      <c r="I108" s="27">
        <v>2544</v>
      </c>
      <c r="J108" s="27"/>
      <c r="K108" s="34">
        <f t="shared" si="39"/>
        <v>58.4172</v>
      </c>
      <c r="L108" s="35">
        <f t="shared" si="40"/>
        <v>519.264</v>
      </c>
      <c r="M108" s="27">
        <f t="shared" si="41"/>
        <v>418.27</v>
      </c>
      <c r="N108" s="24">
        <f t="shared" si="42"/>
        <v>22.7178</v>
      </c>
      <c r="O108" s="27">
        <f t="shared" si="43"/>
        <v>127.2</v>
      </c>
      <c r="P108" s="27">
        <f t="shared" si="44"/>
        <v>0</v>
      </c>
      <c r="Q108" s="27">
        <f t="shared" si="53"/>
        <v>1145.869</v>
      </c>
      <c r="R108" s="24">
        <f t="shared" si="45"/>
        <v>0</v>
      </c>
      <c r="S108" s="24">
        <f t="shared" si="46"/>
        <v>259.63</v>
      </c>
      <c r="T108" s="27">
        <f t="shared" si="47"/>
        <v>104.57</v>
      </c>
      <c r="U108" s="24">
        <f t="shared" si="48"/>
        <v>9.74</v>
      </c>
      <c r="V108" s="27">
        <f t="shared" si="49"/>
        <v>127.2</v>
      </c>
      <c r="W108" s="27">
        <f t="shared" si="50"/>
        <v>0</v>
      </c>
      <c r="X108" s="24">
        <f t="shared" si="52"/>
        <v>501.14</v>
      </c>
      <c r="Y108" s="24">
        <f t="shared" si="51"/>
        <v>1647.009</v>
      </c>
      <c r="Z108" s="39"/>
      <c r="AA108" s="125" t="s">
        <v>26</v>
      </c>
      <c r="AB108" s="126">
        <f t="shared" si="60"/>
        <v>58.4172</v>
      </c>
      <c r="AC108" s="126">
        <f t="shared" si="54"/>
        <v>778.894</v>
      </c>
      <c r="AD108" s="126">
        <f t="shared" si="55"/>
        <v>522.84</v>
      </c>
      <c r="AE108" s="126">
        <f t="shared" si="56"/>
        <v>32.4578</v>
      </c>
      <c r="AF108" s="126">
        <f t="shared" si="57"/>
        <v>254.4</v>
      </c>
      <c r="AG108" s="126">
        <f t="shared" si="58"/>
        <v>0</v>
      </c>
      <c r="AH108" s="126">
        <f t="shared" si="59"/>
        <v>1647.009</v>
      </c>
      <c r="AI108" s="125" t="s">
        <v>1111</v>
      </c>
    </row>
    <row r="109" s="9" customFormat="1" ht="20" customHeight="1" spans="1:35">
      <c r="A109" s="23">
        <f t="shared" si="38"/>
        <v>106</v>
      </c>
      <c r="B109" s="39" t="s">
        <v>293</v>
      </c>
      <c r="C109" s="25" t="s">
        <v>324</v>
      </c>
      <c r="D109" s="24" t="s">
        <v>325</v>
      </c>
      <c r="E109" s="24">
        <v>3245.4</v>
      </c>
      <c r="F109" s="24">
        <f>VLOOKUP(C109,'[1]9月'!$B:$Q,16,0)</f>
        <v>3245.4</v>
      </c>
      <c r="G109" s="27">
        <v>5228.42</v>
      </c>
      <c r="H109" s="24">
        <v>3245.4</v>
      </c>
      <c r="I109" s="27">
        <v>1790</v>
      </c>
      <c r="J109" s="27"/>
      <c r="K109" s="34">
        <f t="shared" si="39"/>
        <v>58.4172</v>
      </c>
      <c r="L109" s="35">
        <f t="shared" si="40"/>
        <v>519.264</v>
      </c>
      <c r="M109" s="27">
        <f t="shared" si="41"/>
        <v>418.27</v>
      </c>
      <c r="N109" s="24">
        <f t="shared" si="42"/>
        <v>22.7178</v>
      </c>
      <c r="O109" s="27">
        <f t="shared" si="43"/>
        <v>89.5</v>
      </c>
      <c r="P109" s="27">
        <f t="shared" si="44"/>
        <v>0</v>
      </c>
      <c r="Q109" s="27">
        <f t="shared" si="53"/>
        <v>1108.169</v>
      </c>
      <c r="R109" s="24">
        <f t="shared" si="45"/>
        <v>0</v>
      </c>
      <c r="S109" s="24">
        <f t="shared" si="46"/>
        <v>259.63</v>
      </c>
      <c r="T109" s="27">
        <f t="shared" si="47"/>
        <v>104.57</v>
      </c>
      <c r="U109" s="24">
        <f t="shared" si="48"/>
        <v>9.74</v>
      </c>
      <c r="V109" s="27">
        <f t="shared" si="49"/>
        <v>89.5</v>
      </c>
      <c r="W109" s="27">
        <f t="shared" si="50"/>
        <v>0</v>
      </c>
      <c r="X109" s="24">
        <f t="shared" si="52"/>
        <v>463.44</v>
      </c>
      <c r="Y109" s="24">
        <f t="shared" si="51"/>
        <v>1571.609</v>
      </c>
      <c r="Z109" s="39"/>
      <c r="AA109" s="125" t="s">
        <v>26</v>
      </c>
      <c r="AB109" s="126">
        <f t="shared" si="60"/>
        <v>58.4172</v>
      </c>
      <c r="AC109" s="126">
        <f t="shared" si="54"/>
        <v>778.894</v>
      </c>
      <c r="AD109" s="126">
        <f t="shared" si="55"/>
        <v>522.84</v>
      </c>
      <c r="AE109" s="126">
        <f t="shared" si="56"/>
        <v>32.4578</v>
      </c>
      <c r="AF109" s="126">
        <f t="shared" si="57"/>
        <v>179</v>
      </c>
      <c r="AG109" s="126">
        <f t="shared" si="58"/>
        <v>0</v>
      </c>
      <c r="AH109" s="126">
        <f t="shared" si="59"/>
        <v>1571.609</v>
      </c>
      <c r="AI109" s="125" t="s">
        <v>1111</v>
      </c>
    </row>
    <row r="110" s="9" customFormat="1" ht="20" customHeight="1" spans="1:35">
      <c r="A110" s="23">
        <f t="shared" si="38"/>
        <v>107</v>
      </c>
      <c r="B110" s="132" t="s">
        <v>293</v>
      </c>
      <c r="C110" s="155" t="s">
        <v>326</v>
      </c>
      <c r="D110" s="156" t="s">
        <v>327</v>
      </c>
      <c r="E110" s="24">
        <v>3245.4</v>
      </c>
      <c r="F110" s="24">
        <v>0</v>
      </c>
      <c r="G110" s="27">
        <v>0</v>
      </c>
      <c r="H110" s="24">
        <v>0</v>
      </c>
      <c r="I110" s="27">
        <v>0</v>
      </c>
      <c r="J110" s="27"/>
      <c r="K110" s="34">
        <f t="shared" si="39"/>
        <v>58.4172</v>
      </c>
      <c r="L110" s="35">
        <f t="shared" si="40"/>
        <v>0</v>
      </c>
      <c r="M110" s="27">
        <f t="shared" si="41"/>
        <v>0</v>
      </c>
      <c r="N110" s="24">
        <f t="shared" si="42"/>
        <v>0</v>
      </c>
      <c r="O110" s="27">
        <f t="shared" si="43"/>
        <v>0</v>
      </c>
      <c r="P110" s="27">
        <f t="shared" si="44"/>
        <v>0</v>
      </c>
      <c r="Q110" s="27">
        <f t="shared" si="53"/>
        <v>58.4172</v>
      </c>
      <c r="R110" s="24">
        <f t="shared" si="45"/>
        <v>0</v>
      </c>
      <c r="S110" s="24">
        <f t="shared" si="46"/>
        <v>0</v>
      </c>
      <c r="T110" s="27">
        <f t="shared" si="47"/>
        <v>0</v>
      </c>
      <c r="U110" s="24">
        <f t="shared" si="48"/>
        <v>0</v>
      </c>
      <c r="V110" s="27">
        <f t="shared" si="49"/>
        <v>0</v>
      </c>
      <c r="W110" s="27">
        <f t="shared" si="50"/>
        <v>0</v>
      </c>
      <c r="X110" s="24">
        <f t="shared" si="52"/>
        <v>0</v>
      </c>
      <c r="Y110" s="24">
        <f t="shared" si="51"/>
        <v>58.4172</v>
      </c>
      <c r="Z110" s="39"/>
      <c r="AA110" s="125" t="s">
        <v>26</v>
      </c>
      <c r="AB110" s="126">
        <f t="shared" si="60"/>
        <v>58.4172</v>
      </c>
      <c r="AC110" s="126">
        <f t="shared" si="54"/>
        <v>0</v>
      </c>
      <c r="AD110" s="126">
        <f t="shared" si="55"/>
        <v>0</v>
      </c>
      <c r="AE110" s="126">
        <f t="shared" si="56"/>
        <v>0</v>
      </c>
      <c r="AF110" s="126">
        <f t="shared" si="57"/>
        <v>0</v>
      </c>
      <c r="AG110" s="126">
        <f t="shared" si="58"/>
        <v>0</v>
      </c>
      <c r="AH110" s="126">
        <f t="shared" si="59"/>
        <v>58.4172</v>
      </c>
      <c r="AI110" s="125" t="s">
        <v>1111</v>
      </c>
    </row>
    <row r="111" s="9" customFormat="1" ht="20" customHeight="1" spans="1:35">
      <c r="A111" s="23">
        <f t="shared" si="38"/>
        <v>108</v>
      </c>
      <c r="B111" s="39" t="s">
        <v>97</v>
      </c>
      <c r="C111" s="25" t="s">
        <v>328</v>
      </c>
      <c r="D111" s="24" t="s">
        <v>329</v>
      </c>
      <c r="E111" s="24">
        <v>3245.4</v>
      </c>
      <c r="F111" s="24">
        <f>VLOOKUP(C111,'[1]9月'!$B:$Q,16,0)</f>
        <v>3245.4</v>
      </c>
      <c r="G111" s="27">
        <v>5228.42</v>
      </c>
      <c r="H111" s="24">
        <v>3245.4</v>
      </c>
      <c r="I111" s="27">
        <v>1790</v>
      </c>
      <c r="J111" s="27"/>
      <c r="K111" s="34">
        <f t="shared" si="39"/>
        <v>58.4172</v>
      </c>
      <c r="L111" s="35">
        <f t="shared" si="40"/>
        <v>519.264</v>
      </c>
      <c r="M111" s="27">
        <f t="shared" si="41"/>
        <v>418.27</v>
      </c>
      <c r="N111" s="24">
        <f t="shared" si="42"/>
        <v>22.7178</v>
      </c>
      <c r="O111" s="27">
        <f t="shared" si="43"/>
        <v>89.5</v>
      </c>
      <c r="P111" s="27">
        <f t="shared" si="44"/>
        <v>0</v>
      </c>
      <c r="Q111" s="27">
        <f t="shared" si="53"/>
        <v>1108.169</v>
      </c>
      <c r="R111" s="24">
        <f t="shared" si="45"/>
        <v>0</v>
      </c>
      <c r="S111" s="24">
        <f t="shared" si="46"/>
        <v>259.63</v>
      </c>
      <c r="T111" s="27">
        <f t="shared" si="47"/>
        <v>104.57</v>
      </c>
      <c r="U111" s="24">
        <f t="shared" si="48"/>
        <v>9.74</v>
      </c>
      <c r="V111" s="27">
        <f t="shared" si="49"/>
        <v>89.5</v>
      </c>
      <c r="W111" s="27">
        <f t="shared" si="50"/>
        <v>0</v>
      </c>
      <c r="X111" s="24">
        <f t="shared" si="52"/>
        <v>463.44</v>
      </c>
      <c r="Y111" s="24">
        <f t="shared" si="51"/>
        <v>1571.609</v>
      </c>
      <c r="Z111" s="39"/>
      <c r="AA111" s="125" t="s">
        <v>24</v>
      </c>
      <c r="AB111" s="126">
        <f t="shared" si="60"/>
        <v>58.4172</v>
      </c>
      <c r="AC111" s="126">
        <f t="shared" si="54"/>
        <v>778.894</v>
      </c>
      <c r="AD111" s="126">
        <f t="shared" si="55"/>
        <v>522.84</v>
      </c>
      <c r="AE111" s="126">
        <f t="shared" si="56"/>
        <v>32.4578</v>
      </c>
      <c r="AF111" s="126">
        <f t="shared" si="57"/>
        <v>179</v>
      </c>
      <c r="AG111" s="126">
        <f t="shared" si="58"/>
        <v>0</v>
      </c>
      <c r="AH111" s="126">
        <f t="shared" si="59"/>
        <v>1571.609</v>
      </c>
      <c r="AI111" s="125" t="s">
        <v>1111</v>
      </c>
    </row>
    <row r="112" s="9" customFormat="1" ht="20" customHeight="1" spans="1:35">
      <c r="A112" s="23">
        <f t="shared" si="38"/>
        <v>109</v>
      </c>
      <c r="B112" s="39" t="s">
        <v>97</v>
      </c>
      <c r="C112" s="25" t="s">
        <v>330</v>
      </c>
      <c r="D112" s="24" t="s">
        <v>331</v>
      </c>
      <c r="E112" s="24">
        <v>3245.4</v>
      </c>
      <c r="F112" s="24">
        <f>VLOOKUP(C112,'[1]9月'!$B:$Q,16,0)</f>
        <v>3245.4</v>
      </c>
      <c r="G112" s="27">
        <v>5228.42</v>
      </c>
      <c r="H112" s="24">
        <v>3245.4</v>
      </c>
      <c r="I112" s="27">
        <v>2544</v>
      </c>
      <c r="J112" s="27"/>
      <c r="K112" s="34">
        <f t="shared" si="39"/>
        <v>58.4172</v>
      </c>
      <c r="L112" s="35">
        <f t="shared" si="40"/>
        <v>519.264</v>
      </c>
      <c r="M112" s="27">
        <f t="shared" si="41"/>
        <v>418.27</v>
      </c>
      <c r="N112" s="24">
        <f t="shared" si="42"/>
        <v>22.7178</v>
      </c>
      <c r="O112" s="27">
        <f t="shared" si="43"/>
        <v>127.2</v>
      </c>
      <c r="P112" s="27">
        <f t="shared" si="44"/>
        <v>0</v>
      </c>
      <c r="Q112" s="27">
        <f t="shared" si="53"/>
        <v>1145.869</v>
      </c>
      <c r="R112" s="24">
        <f t="shared" si="45"/>
        <v>0</v>
      </c>
      <c r="S112" s="24">
        <f t="shared" si="46"/>
        <v>259.63</v>
      </c>
      <c r="T112" s="27">
        <f t="shared" si="47"/>
        <v>104.57</v>
      </c>
      <c r="U112" s="24">
        <f t="shared" si="48"/>
        <v>9.74</v>
      </c>
      <c r="V112" s="27">
        <f t="shared" si="49"/>
        <v>127.2</v>
      </c>
      <c r="W112" s="27">
        <f t="shared" si="50"/>
        <v>0</v>
      </c>
      <c r="X112" s="24">
        <f t="shared" si="52"/>
        <v>501.14</v>
      </c>
      <c r="Y112" s="24">
        <f t="shared" si="51"/>
        <v>1647.009</v>
      </c>
      <c r="Z112" s="39"/>
      <c r="AA112" s="125" t="s">
        <v>24</v>
      </c>
      <c r="AB112" s="126">
        <f t="shared" si="60"/>
        <v>58.4172</v>
      </c>
      <c r="AC112" s="126">
        <f t="shared" si="54"/>
        <v>778.894</v>
      </c>
      <c r="AD112" s="126">
        <f t="shared" si="55"/>
        <v>522.84</v>
      </c>
      <c r="AE112" s="126">
        <f t="shared" si="56"/>
        <v>32.4578</v>
      </c>
      <c r="AF112" s="126">
        <f t="shared" si="57"/>
        <v>254.4</v>
      </c>
      <c r="AG112" s="126">
        <f t="shared" si="58"/>
        <v>0</v>
      </c>
      <c r="AH112" s="126">
        <f t="shared" si="59"/>
        <v>1647.009</v>
      </c>
      <c r="AI112" s="125" t="s">
        <v>1111</v>
      </c>
    </row>
    <row r="113" s="9" customFormat="1" ht="20" customHeight="1" spans="1:35">
      <c r="A113" s="23">
        <f t="shared" si="38"/>
        <v>110</v>
      </c>
      <c r="B113" s="39" t="s">
        <v>293</v>
      </c>
      <c r="C113" s="25" t="s">
        <v>332</v>
      </c>
      <c r="D113" s="24" t="s">
        <v>333</v>
      </c>
      <c r="E113" s="24">
        <v>3245.4</v>
      </c>
      <c r="F113" s="24">
        <f>VLOOKUP(C113,'[1]9月'!$B:$Q,16,0)</f>
        <v>3245.4</v>
      </c>
      <c r="G113" s="27">
        <v>5228.42</v>
      </c>
      <c r="H113" s="24">
        <v>3245.4</v>
      </c>
      <c r="I113" s="27">
        <v>2544</v>
      </c>
      <c r="J113" s="27"/>
      <c r="K113" s="34">
        <f t="shared" si="39"/>
        <v>58.4172</v>
      </c>
      <c r="L113" s="35">
        <f t="shared" si="40"/>
        <v>519.264</v>
      </c>
      <c r="M113" s="27">
        <f t="shared" si="41"/>
        <v>418.27</v>
      </c>
      <c r="N113" s="24">
        <f t="shared" si="42"/>
        <v>22.7178</v>
      </c>
      <c r="O113" s="27">
        <f t="shared" si="43"/>
        <v>127.2</v>
      </c>
      <c r="P113" s="27">
        <f t="shared" si="44"/>
        <v>0</v>
      </c>
      <c r="Q113" s="27">
        <f t="shared" si="53"/>
        <v>1145.869</v>
      </c>
      <c r="R113" s="24">
        <f t="shared" si="45"/>
        <v>0</v>
      </c>
      <c r="S113" s="24">
        <f t="shared" si="46"/>
        <v>259.63</v>
      </c>
      <c r="T113" s="27">
        <f t="shared" si="47"/>
        <v>104.57</v>
      </c>
      <c r="U113" s="24">
        <f t="shared" si="48"/>
        <v>9.74</v>
      </c>
      <c r="V113" s="27">
        <f t="shared" si="49"/>
        <v>127.2</v>
      </c>
      <c r="W113" s="27">
        <f t="shared" si="50"/>
        <v>0</v>
      </c>
      <c r="X113" s="24">
        <f t="shared" si="52"/>
        <v>501.14</v>
      </c>
      <c r="Y113" s="24">
        <f t="shared" si="51"/>
        <v>1647.009</v>
      </c>
      <c r="Z113" s="39"/>
      <c r="AA113" s="125" t="s">
        <v>26</v>
      </c>
      <c r="AB113" s="126">
        <f t="shared" si="60"/>
        <v>58.4172</v>
      </c>
      <c r="AC113" s="126">
        <f t="shared" si="54"/>
        <v>778.894</v>
      </c>
      <c r="AD113" s="126">
        <f t="shared" si="55"/>
        <v>522.84</v>
      </c>
      <c r="AE113" s="126">
        <f t="shared" si="56"/>
        <v>32.4578</v>
      </c>
      <c r="AF113" s="126">
        <f t="shared" si="57"/>
        <v>254.4</v>
      </c>
      <c r="AG113" s="126">
        <f t="shared" si="58"/>
        <v>0</v>
      </c>
      <c r="AH113" s="126">
        <f t="shared" si="59"/>
        <v>1647.009</v>
      </c>
      <c r="AI113" s="125" t="s">
        <v>1111</v>
      </c>
    </row>
    <row r="114" s="9" customFormat="1" ht="20" customHeight="1" spans="1:35">
      <c r="A114" s="23">
        <f t="shared" si="38"/>
        <v>111</v>
      </c>
      <c r="B114" s="39" t="s">
        <v>97</v>
      </c>
      <c r="C114" s="25" t="s">
        <v>334</v>
      </c>
      <c r="D114" s="24" t="s">
        <v>335</v>
      </c>
      <c r="E114" s="24">
        <v>3245.4</v>
      </c>
      <c r="F114" s="24">
        <f>VLOOKUP(C114,'[1]9月'!$B:$Q,16,0)</f>
        <v>3245.4</v>
      </c>
      <c r="G114" s="27">
        <v>5228.42</v>
      </c>
      <c r="H114" s="24">
        <v>3245.4</v>
      </c>
      <c r="I114" s="27">
        <v>1790</v>
      </c>
      <c r="J114" s="27"/>
      <c r="K114" s="34">
        <f t="shared" si="39"/>
        <v>58.4172</v>
      </c>
      <c r="L114" s="35">
        <f t="shared" si="40"/>
        <v>519.264</v>
      </c>
      <c r="M114" s="27">
        <f t="shared" si="41"/>
        <v>418.27</v>
      </c>
      <c r="N114" s="24">
        <f t="shared" si="42"/>
        <v>22.7178</v>
      </c>
      <c r="O114" s="27">
        <f t="shared" si="43"/>
        <v>89.5</v>
      </c>
      <c r="P114" s="27">
        <f t="shared" si="44"/>
        <v>0</v>
      </c>
      <c r="Q114" s="27">
        <f t="shared" si="53"/>
        <v>1108.169</v>
      </c>
      <c r="R114" s="24">
        <f t="shared" si="45"/>
        <v>0</v>
      </c>
      <c r="S114" s="24">
        <f t="shared" si="46"/>
        <v>259.63</v>
      </c>
      <c r="T114" s="27">
        <f t="shared" si="47"/>
        <v>104.57</v>
      </c>
      <c r="U114" s="24">
        <f t="shared" si="48"/>
        <v>9.74</v>
      </c>
      <c r="V114" s="27">
        <f t="shared" si="49"/>
        <v>89.5</v>
      </c>
      <c r="W114" s="27">
        <f t="shared" si="50"/>
        <v>0</v>
      </c>
      <c r="X114" s="24">
        <f t="shared" si="52"/>
        <v>463.44</v>
      </c>
      <c r="Y114" s="24">
        <f t="shared" si="51"/>
        <v>1571.609</v>
      </c>
      <c r="Z114" s="39"/>
      <c r="AA114" s="125" t="s">
        <v>24</v>
      </c>
      <c r="AB114" s="126">
        <f t="shared" si="60"/>
        <v>58.4172</v>
      </c>
      <c r="AC114" s="126">
        <f t="shared" si="54"/>
        <v>778.894</v>
      </c>
      <c r="AD114" s="126">
        <f t="shared" si="55"/>
        <v>522.84</v>
      </c>
      <c r="AE114" s="126">
        <f t="shared" si="56"/>
        <v>32.4578</v>
      </c>
      <c r="AF114" s="126">
        <f t="shared" si="57"/>
        <v>179</v>
      </c>
      <c r="AG114" s="126">
        <f t="shared" si="58"/>
        <v>0</v>
      </c>
      <c r="AH114" s="126">
        <f t="shared" si="59"/>
        <v>1571.609</v>
      </c>
      <c r="AI114" s="125" t="s">
        <v>1111</v>
      </c>
    </row>
    <row r="115" s="9" customFormat="1" ht="20" customHeight="1" spans="1:35">
      <c r="A115" s="23">
        <f t="shared" si="38"/>
        <v>112</v>
      </c>
      <c r="B115" s="39" t="s">
        <v>97</v>
      </c>
      <c r="C115" s="25" t="s">
        <v>336</v>
      </c>
      <c r="D115" s="24" t="s">
        <v>337</v>
      </c>
      <c r="E115" s="24">
        <v>3245.4</v>
      </c>
      <c r="F115" s="24">
        <f>VLOOKUP(C115,'[1]9月'!$B:$Q,16,0)</f>
        <v>3245.4</v>
      </c>
      <c r="G115" s="27">
        <v>5228.42</v>
      </c>
      <c r="H115" s="24">
        <v>3245.4</v>
      </c>
      <c r="I115" s="27">
        <v>2544</v>
      </c>
      <c r="J115" s="27"/>
      <c r="K115" s="34">
        <f t="shared" si="39"/>
        <v>58.4172</v>
      </c>
      <c r="L115" s="35">
        <f t="shared" si="40"/>
        <v>519.264</v>
      </c>
      <c r="M115" s="27">
        <f t="shared" si="41"/>
        <v>418.27</v>
      </c>
      <c r="N115" s="24">
        <f t="shared" si="42"/>
        <v>22.7178</v>
      </c>
      <c r="O115" s="27">
        <f t="shared" si="43"/>
        <v>127.2</v>
      </c>
      <c r="P115" s="27">
        <f t="shared" si="44"/>
        <v>0</v>
      </c>
      <c r="Q115" s="27">
        <f t="shared" si="53"/>
        <v>1145.869</v>
      </c>
      <c r="R115" s="24">
        <f t="shared" si="45"/>
        <v>0</v>
      </c>
      <c r="S115" s="24">
        <f t="shared" si="46"/>
        <v>259.63</v>
      </c>
      <c r="T115" s="27">
        <f t="shared" si="47"/>
        <v>104.57</v>
      </c>
      <c r="U115" s="24">
        <f t="shared" si="48"/>
        <v>9.74</v>
      </c>
      <c r="V115" s="27">
        <f t="shared" si="49"/>
        <v>127.2</v>
      </c>
      <c r="W115" s="27">
        <f t="shared" si="50"/>
        <v>0</v>
      </c>
      <c r="X115" s="24">
        <f t="shared" si="52"/>
        <v>501.14</v>
      </c>
      <c r="Y115" s="24">
        <f t="shared" si="51"/>
        <v>1647.009</v>
      </c>
      <c r="Z115" s="39"/>
      <c r="AA115" s="125" t="s">
        <v>24</v>
      </c>
      <c r="AB115" s="126">
        <f t="shared" si="60"/>
        <v>58.4172</v>
      </c>
      <c r="AC115" s="126">
        <f t="shared" si="54"/>
        <v>778.894</v>
      </c>
      <c r="AD115" s="126">
        <f t="shared" si="55"/>
        <v>522.84</v>
      </c>
      <c r="AE115" s="126">
        <f t="shared" si="56"/>
        <v>32.4578</v>
      </c>
      <c r="AF115" s="126">
        <f t="shared" si="57"/>
        <v>254.4</v>
      </c>
      <c r="AG115" s="126">
        <f t="shared" si="58"/>
        <v>0</v>
      </c>
      <c r="AH115" s="126">
        <f t="shared" si="59"/>
        <v>1647.009</v>
      </c>
      <c r="AI115" s="125" t="s">
        <v>1111</v>
      </c>
    </row>
    <row r="116" s="9" customFormat="1" ht="20" customHeight="1" spans="1:35">
      <c r="A116" s="23">
        <f t="shared" si="38"/>
        <v>113</v>
      </c>
      <c r="B116" s="39" t="s">
        <v>97</v>
      </c>
      <c r="C116" s="25" t="s">
        <v>338</v>
      </c>
      <c r="D116" s="24" t="s">
        <v>339</v>
      </c>
      <c r="E116" s="24">
        <v>3245.4</v>
      </c>
      <c r="F116" s="24">
        <f>VLOOKUP(C116,'[1]9月'!$B:$Q,16,0)</f>
        <v>3245.4</v>
      </c>
      <c r="G116" s="27">
        <v>5228.42</v>
      </c>
      <c r="H116" s="24">
        <v>3245.4</v>
      </c>
      <c r="I116" s="27">
        <v>1790</v>
      </c>
      <c r="J116" s="27"/>
      <c r="K116" s="34">
        <f t="shared" si="39"/>
        <v>58.4172</v>
      </c>
      <c r="L116" s="35">
        <f t="shared" si="40"/>
        <v>519.264</v>
      </c>
      <c r="M116" s="27">
        <f t="shared" si="41"/>
        <v>418.27</v>
      </c>
      <c r="N116" s="24">
        <f t="shared" si="42"/>
        <v>22.7178</v>
      </c>
      <c r="O116" s="27">
        <f t="shared" si="43"/>
        <v>89.5</v>
      </c>
      <c r="P116" s="27">
        <f t="shared" si="44"/>
        <v>0</v>
      </c>
      <c r="Q116" s="27">
        <f t="shared" si="53"/>
        <v>1108.169</v>
      </c>
      <c r="R116" s="24">
        <f t="shared" si="45"/>
        <v>0</v>
      </c>
      <c r="S116" s="24">
        <f t="shared" si="46"/>
        <v>259.63</v>
      </c>
      <c r="T116" s="27">
        <f t="shared" si="47"/>
        <v>104.57</v>
      </c>
      <c r="U116" s="24">
        <f t="shared" si="48"/>
        <v>9.74</v>
      </c>
      <c r="V116" s="27">
        <f t="shared" si="49"/>
        <v>89.5</v>
      </c>
      <c r="W116" s="27">
        <f t="shared" si="50"/>
        <v>0</v>
      </c>
      <c r="X116" s="24">
        <f t="shared" si="52"/>
        <v>463.44</v>
      </c>
      <c r="Y116" s="24">
        <f t="shared" si="51"/>
        <v>1571.609</v>
      </c>
      <c r="Z116" s="39"/>
      <c r="AA116" s="125" t="s">
        <v>24</v>
      </c>
      <c r="AB116" s="126">
        <f t="shared" si="60"/>
        <v>58.4172</v>
      </c>
      <c r="AC116" s="126">
        <f t="shared" si="54"/>
        <v>778.894</v>
      </c>
      <c r="AD116" s="126">
        <f t="shared" si="55"/>
        <v>522.84</v>
      </c>
      <c r="AE116" s="126">
        <f t="shared" si="56"/>
        <v>32.4578</v>
      </c>
      <c r="AF116" s="126">
        <f t="shared" si="57"/>
        <v>179</v>
      </c>
      <c r="AG116" s="126">
        <f t="shared" si="58"/>
        <v>0</v>
      </c>
      <c r="AH116" s="126">
        <f t="shared" si="59"/>
        <v>1571.609</v>
      </c>
      <c r="AI116" s="125" t="s">
        <v>1111</v>
      </c>
    </row>
    <row r="117" s="9" customFormat="1" ht="20" customHeight="1" spans="1:35">
      <c r="A117" s="23">
        <f t="shared" si="38"/>
        <v>114</v>
      </c>
      <c r="B117" s="39" t="s">
        <v>97</v>
      </c>
      <c r="C117" s="25" t="s">
        <v>340</v>
      </c>
      <c r="D117" s="24" t="s">
        <v>341</v>
      </c>
      <c r="E117" s="24">
        <v>3245.4</v>
      </c>
      <c r="F117" s="24">
        <f>VLOOKUP(C117,'[1]9月'!$B:$Q,16,0)</f>
        <v>3245.4</v>
      </c>
      <c r="G117" s="27">
        <v>5228.42</v>
      </c>
      <c r="H117" s="24">
        <v>3245.4</v>
      </c>
      <c r="I117" s="27">
        <v>2544</v>
      </c>
      <c r="J117" s="27"/>
      <c r="K117" s="34">
        <f t="shared" si="39"/>
        <v>58.4172</v>
      </c>
      <c r="L117" s="35">
        <f t="shared" si="40"/>
        <v>519.264</v>
      </c>
      <c r="M117" s="27">
        <f t="shared" si="41"/>
        <v>418.27</v>
      </c>
      <c r="N117" s="24">
        <f t="shared" si="42"/>
        <v>22.7178</v>
      </c>
      <c r="O117" s="27">
        <f t="shared" si="43"/>
        <v>127.2</v>
      </c>
      <c r="P117" s="27">
        <f t="shared" si="44"/>
        <v>0</v>
      </c>
      <c r="Q117" s="27">
        <f t="shared" si="53"/>
        <v>1145.869</v>
      </c>
      <c r="R117" s="24">
        <f t="shared" si="45"/>
        <v>0</v>
      </c>
      <c r="S117" s="24">
        <f t="shared" si="46"/>
        <v>259.63</v>
      </c>
      <c r="T117" s="27">
        <f t="shared" si="47"/>
        <v>104.57</v>
      </c>
      <c r="U117" s="24">
        <f t="shared" si="48"/>
        <v>9.74</v>
      </c>
      <c r="V117" s="27">
        <f t="shared" si="49"/>
        <v>127.2</v>
      </c>
      <c r="W117" s="27">
        <f t="shared" si="50"/>
        <v>0</v>
      </c>
      <c r="X117" s="24">
        <f t="shared" si="52"/>
        <v>501.14</v>
      </c>
      <c r="Y117" s="24">
        <f t="shared" si="51"/>
        <v>1647.009</v>
      </c>
      <c r="Z117" s="39"/>
      <c r="AA117" s="125" t="s">
        <v>24</v>
      </c>
      <c r="AB117" s="126">
        <f t="shared" si="60"/>
        <v>58.4172</v>
      </c>
      <c r="AC117" s="126">
        <f t="shared" si="54"/>
        <v>778.894</v>
      </c>
      <c r="AD117" s="126">
        <f t="shared" si="55"/>
        <v>522.84</v>
      </c>
      <c r="AE117" s="126">
        <f t="shared" si="56"/>
        <v>32.4578</v>
      </c>
      <c r="AF117" s="126">
        <f t="shared" si="57"/>
        <v>254.4</v>
      </c>
      <c r="AG117" s="126">
        <f t="shared" si="58"/>
        <v>0</v>
      </c>
      <c r="AH117" s="126">
        <f t="shared" si="59"/>
        <v>1647.009</v>
      </c>
      <c r="AI117" s="125" t="s">
        <v>1111</v>
      </c>
    </row>
    <row r="118" s="9" customFormat="1" ht="20" customHeight="1" spans="1:35">
      <c r="A118" s="23">
        <f t="shared" si="38"/>
        <v>115</v>
      </c>
      <c r="B118" s="39" t="s">
        <v>97</v>
      </c>
      <c r="C118" s="25" t="s">
        <v>342</v>
      </c>
      <c r="D118" s="24" t="s">
        <v>343</v>
      </c>
      <c r="E118" s="24">
        <v>3245.4</v>
      </c>
      <c r="F118" s="24">
        <f>VLOOKUP(C118,'[1]9月'!$B:$Q,16,0)</f>
        <v>3245.4</v>
      </c>
      <c r="G118" s="27">
        <v>5228.42</v>
      </c>
      <c r="H118" s="24">
        <v>3245.4</v>
      </c>
      <c r="I118" s="27">
        <v>1790</v>
      </c>
      <c r="J118" s="27"/>
      <c r="K118" s="34">
        <f t="shared" si="39"/>
        <v>58.4172</v>
      </c>
      <c r="L118" s="35">
        <f t="shared" si="40"/>
        <v>519.264</v>
      </c>
      <c r="M118" s="27">
        <f t="shared" si="41"/>
        <v>418.27</v>
      </c>
      <c r="N118" s="24">
        <f t="shared" si="42"/>
        <v>22.7178</v>
      </c>
      <c r="O118" s="27">
        <f t="shared" si="43"/>
        <v>89.5</v>
      </c>
      <c r="P118" s="27">
        <f t="shared" si="44"/>
        <v>0</v>
      </c>
      <c r="Q118" s="27">
        <f t="shared" si="53"/>
        <v>1108.169</v>
      </c>
      <c r="R118" s="24">
        <f t="shared" si="45"/>
        <v>0</v>
      </c>
      <c r="S118" s="24">
        <f t="shared" si="46"/>
        <v>259.63</v>
      </c>
      <c r="T118" s="27">
        <f t="shared" si="47"/>
        <v>104.57</v>
      </c>
      <c r="U118" s="24">
        <f t="shared" si="48"/>
        <v>9.74</v>
      </c>
      <c r="V118" s="27">
        <f t="shared" si="49"/>
        <v>89.5</v>
      </c>
      <c r="W118" s="27">
        <f t="shared" si="50"/>
        <v>0</v>
      </c>
      <c r="X118" s="24">
        <f t="shared" si="52"/>
        <v>463.44</v>
      </c>
      <c r="Y118" s="24">
        <f t="shared" si="51"/>
        <v>1571.609</v>
      </c>
      <c r="Z118" s="39"/>
      <c r="AA118" s="125" t="s">
        <v>24</v>
      </c>
      <c r="AB118" s="126">
        <f t="shared" si="60"/>
        <v>58.4172</v>
      </c>
      <c r="AC118" s="126">
        <f t="shared" si="54"/>
        <v>778.894</v>
      </c>
      <c r="AD118" s="126">
        <f t="shared" si="55"/>
        <v>522.84</v>
      </c>
      <c r="AE118" s="126">
        <f t="shared" si="56"/>
        <v>32.4578</v>
      </c>
      <c r="AF118" s="126">
        <f t="shared" si="57"/>
        <v>179</v>
      </c>
      <c r="AG118" s="126">
        <f t="shared" si="58"/>
        <v>0</v>
      </c>
      <c r="AH118" s="126">
        <f t="shared" si="59"/>
        <v>1571.609</v>
      </c>
      <c r="AI118" s="125" t="s">
        <v>1111</v>
      </c>
    </row>
    <row r="119" s="9" customFormat="1" ht="20" customHeight="1" spans="1:35">
      <c r="A119" s="23">
        <f t="shared" si="38"/>
        <v>116</v>
      </c>
      <c r="B119" s="39" t="s">
        <v>97</v>
      </c>
      <c r="C119" s="25" t="s">
        <v>344</v>
      </c>
      <c r="D119" s="24" t="s">
        <v>345</v>
      </c>
      <c r="E119" s="24">
        <v>3245.4</v>
      </c>
      <c r="F119" s="24">
        <f>VLOOKUP(C119,'[1]9月'!$B:$Q,16,0)</f>
        <v>3245.4</v>
      </c>
      <c r="G119" s="27">
        <v>5228.42</v>
      </c>
      <c r="H119" s="24">
        <v>3245.4</v>
      </c>
      <c r="I119" s="27">
        <v>1790</v>
      </c>
      <c r="J119" s="27"/>
      <c r="K119" s="34">
        <f t="shared" si="39"/>
        <v>58.4172</v>
      </c>
      <c r="L119" s="35">
        <f t="shared" si="40"/>
        <v>519.264</v>
      </c>
      <c r="M119" s="27">
        <f t="shared" si="41"/>
        <v>418.27</v>
      </c>
      <c r="N119" s="24">
        <f t="shared" si="42"/>
        <v>22.7178</v>
      </c>
      <c r="O119" s="27">
        <f t="shared" si="43"/>
        <v>89.5</v>
      </c>
      <c r="P119" s="27">
        <f t="shared" si="44"/>
        <v>0</v>
      </c>
      <c r="Q119" s="27">
        <f t="shared" si="53"/>
        <v>1108.169</v>
      </c>
      <c r="R119" s="24">
        <f t="shared" si="45"/>
        <v>0</v>
      </c>
      <c r="S119" s="24">
        <f t="shared" si="46"/>
        <v>259.63</v>
      </c>
      <c r="T119" s="27">
        <f t="shared" si="47"/>
        <v>104.57</v>
      </c>
      <c r="U119" s="24">
        <f t="shared" si="48"/>
        <v>9.74</v>
      </c>
      <c r="V119" s="27">
        <f t="shared" si="49"/>
        <v>89.5</v>
      </c>
      <c r="W119" s="27">
        <f t="shared" si="50"/>
        <v>0</v>
      </c>
      <c r="X119" s="24">
        <f t="shared" si="52"/>
        <v>463.44</v>
      </c>
      <c r="Y119" s="24">
        <f t="shared" si="51"/>
        <v>1571.609</v>
      </c>
      <c r="Z119" s="39"/>
      <c r="AA119" s="125" t="s">
        <v>24</v>
      </c>
      <c r="AB119" s="126">
        <f t="shared" si="60"/>
        <v>58.4172</v>
      </c>
      <c r="AC119" s="126">
        <f t="shared" si="54"/>
        <v>778.894</v>
      </c>
      <c r="AD119" s="126">
        <f t="shared" si="55"/>
        <v>522.84</v>
      </c>
      <c r="AE119" s="126">
        <f t="shared" si="56"/>
        <v>32.4578</v>
      </c>
      <c r="AF119" s="126">
        <f t="shared" si="57"/>
        <v>179</v>
      </c>
      <c r="AG119" s="126">
        <f t="shared" si="58"/>
        <v>0</v>
      </c>
      <c r="AH119" s="126">
        <f t="shared" si="59"/>
        <v>1571.609</v>
      </c>
      <c r="AI119" s="125" t="s">
        <v>1111</v>
      </c>
    </row>
    <row r="120" s="9" customFormat="1" ht="20" customHeight="1" spans="1:35">
      <c r="A120" s="23">
        <f t="shared" si="38"/>
        <v>117</v>
      </c>
      <c r="B120" s="39" t="s">
        <v>97</v>
      </c>
      <c r="C120" s="25" t="s">
        <v>346</v>
      </c>
      <c r="D120" s="24" t="s">
        <v>347</v>
      </c>
      <c r="E120" s="24">
        <v>3245.4</v>
      </c>
      <c r="F120" s="24">
        <f>VLOOKUP(C120,'[1]9月'!$B:$Q,16,0)</f>
        <v>3245.4</v>
      </c>
      <c r="G120" s="27">
        <v>5228.42</v>
      </c>
      <c r="H120" s="24">
        <v>3245.4</v>
      </c>
      <c r="I120" s="27">
        <v>2544</v>
      </c>
      <c r="J120" s="27"/>
      <c r="K120" s="34">
        <f t="shared" si="39"/>
        <v>58.4172</v>
      </c>
      <c r="L120" s="35">
        <f t="shared" si="40"/>
        <v>519.264</v>
      </c>
      <c r="M120" s="27">
        <f t="shared" si="41"/>
        <v>418.27</v>
      </c>
      <c r="N120" s="24">
        <f t="shared" si="42"/>
        <v>22.7178</v>
      </c>
      <c r="O120" s="27">
        <f t="shared" si="43"/>
        <v>127.2</v>
      </c>
      <c r="P120" s="27">
        <f t="shared" si="44"/>
        <v>0</v>
      </c>
      <c r="Q120" s="27">
        <f t="shared" si="53"/>
        <v>1145.869</v>
      </c>
      <c r="R120" s="24">
        <f t="shared" si="45"/>
        <v>0</v>
      </c>
      <c r="S120" s="24">
        <f t="shared" si="46"/>
        <v>259.63</v>
      </c>
      <c r="T120" s="27">
        <f t="shared" si="47"/>
        <v>104.57</v>
      </c>
      <c r="U120" s="24">
        <f t="shared" si="48"/>
        <v>9.74</v>
      </c>
      <c r="V120" s="27">
        <f t="shared" si="49"/>
        <v>127.2</v>
      </c>
      <c r="W120" s="27">
        <f t="shared" si="50"/>
        <v>0</v>
      </c>
      <c r="X120" s="24">
        <f t="shared" si="52"/>
        <v>501.14</v>
      </c>
      <c r="Y120" s="24">
        <f t="shared" si="51"/>
        <v>1647.009</v>
      </c>
      <c r="Z120" s="39"/>
      <c r="AA120" s="125" t="s">
        <v>24</v>
      </c>
      <c r="AB120" s="126">
        <f t="shared" si="60"/>
        <v>58.4172</v>
      </c>
      <c r="AC120" s="126">
        <f t="shared" si="54"/>
        <v>778.894</v>
      </c>
      <c r="AD120" s="126">
        <f t="shared" si="55"/>
        <v>522.84</v>
      </c>
      <c r="AE120" s="126">
        <f t="shared" si="56"/>
        <v>32.4578</v>
      </c>
      <c r="AF120" s="126">
        <f t="shared" si="57"/>
        <v>254.4</v>
      </c>
      <c r="AG120" s="126">
        <f t="shared" si="58"/>
        <v>0</v>
      </c>
      <c r="AH120" s="126">
        <f t="shared" si="59"/>
        <v>1647.009</v>
      </c>
      <c r="AI120" s="125" t="s">
        <v>1111</v>
      </c>
    </row>
    <row r="121" s="9" customFormat="1" ht="20" customHeight="1" spans="1:35">
      <c r="A121" s="23">
        <f t="shared" si="38"/>
        <v>118</v>
      </c>
      <c r="B121" s="39" t="s">
        <v>97</v>
      </c>
      <c r="C121" s="25" t="s">
        <v>348</v>
      </c>
      <c r="D121" s="24" t="s">
        <v>349</v>
      </c>
      <c r="E121" s="24">
        <v>3245.4</v>
      </c>
      <c r="F121" s="24">
        <f>VLOOKUP(C121,'[1]9月'!$B:$Q,16,0)</f>
        <v>3245.4</v>
      </c>
      <c r="G121" s="27">
        <v>5228.42</v>
      </c>
      <c r="H121" s="24">
        <v>3245.4</v>
      </c>
      <c r="I121" s="27">
        <v>1790</v>
      </c>
      <c r="J121" s="27"/>
      <c r="K121" s="34">
        <f t="shared" si="39"/>
        <v>58.4172</v>
      </c>
      <c r="L121" s="35">
        <f t="shared" si="40"/>
        <v>519.264</v>
      </c>
      <c r="M121" s="27">
        <f t="shared" si="41"/>
        <v>418.27</v>
      </c>
      <c r="N121" s="24">
        <f t="shared" si="42"/>
        <v>22.7178</v>
      </c>
      <c r="O121" s="27">
        <f t="shared" si="43"/>
        <v>89.5</v>
      </c>
      <c r="P121" s="27">
        <f t="shared" si="44"/>
        <v>0</v>
      </c>
      <c r="Q121" s="27">
        <f t="shared" si="53"/>
        <v>1108.169</v>
      </c>
      <c r="R121" s="24">
        <f t="shared" si="45"/>
        <v>0</v>
      </c>
      <c r="S121" s="24">
        <f t="shared" si="46"/>
        <v>259.63</v>
      </c>
      <c r="T121" s="27">
        <f t="shared" si="47"/>
        <v>104.57</v>
      </c>
      <c r="U121" s="24">
        <f t="shared" si="48"/>
        <v>9.74</v>
      </c>
      <c r="V121" s="27">
        <f t="shared" si="49"/>
        <v>89.5</v>
      </c>
      <c r="W121" s="27">
        <f t="shared" si="50"/>
        <v>0</v>
      </c>
      <c r="X121" s="24">
        <f t="shared" si="52"/>
        <v>463.44</v>
      </c>
      <c r="Y121" s="24">
        <f t="shared" si="51"/>
        <v>1571.609</v>
      </c>
      <c r="Z121" s="39"/>
      <c r="AA121" s="125" t="s">
        <v>24</v>
      </c>
      <c r="AB121" s="126">
        <f t="shared" si="60"/>
        <v>58.4172</v>
      </c>
      <c r="AC121" s="126">
        <f t="shared" si="54"/>
        <v>778.894</v>
      </c>
      <c r="AD121" s="126">
        <f t="shared" si="55"/>
        <v>522.84</v>
      </c>
      <c r="AE121" s="126">
        <f t="shared" si="56"/>
        <v>32.4578</v>
      </c>
      <c r="AF121" s="126">
        <f t="shared" si="57"/>
        <v>179</v>
      </c>
      <c r="AG121" s="126">
        <f t="shared" si="58"/>
        <v>0</v>
      </c>
      <c r="AH121" s="126">
        <f t="shared" si="59"/>
        <v>1571.609</v>
      </c>
      <c r="AI121" s="125" t="s">
        <v>1111</v>
      </c>
    </row>
    <row r="122" s="9" customFormat="1" ht="20" customHeight="1" spans="1:35">
      <c r="A122" s="23">
        <f t="shared" si="38"/>
        <v>119</v>
      </c>
      <c r="B122" s="39" t="s">
        <v>97</v>
      </c>
      <c r="C122" s="25" t="s">
        <v>350</v>
      </c>
      <c r="D122" s="24" t="s">
        <v>351</v>
      </c>
      <c r="E122" s="24">
        <v>3245.4</v>
      </c>
      <c r="F122" s="24">
        <f>VLOOKUP(C122,'[1]9月'!$B:$Q,16,0)</f>
        <v>3245.4</v>
      </c>
      <c r="G122" s="27">
        <v>5228.42</v>
      </c>
      <c r="H122" s="24">
        <v>3245.4</v>
      </c>
      <c r="I122" s="27">
        <v>1790</v>
      </c>
      <c r="J122" s="27"/>
      <c r="K122" s="34">
        <f t="shared" si="39"/>
        <v>58.4172</v>
      </c>
      <c r="L122" s="35">
        <f t="shared" si="40"/>
        <v>519.264</v>
      </c>
      <c r="M122" s="27">
        <f t="shared" si="41"/>
        <v>418.27</v>
      </c>
      <c r="N122" s="24">
        <f t="shared" si="42"/>
        <v>22.7178</v>
      </c>
      <c r="O122" s="27">
        <f t="shared" si="43"/>
        <v>89.5</v>
      </c>
      <c r="P122" s="27">
        <f t="shared" si="44"/>
        <v>0</v>
      </c>
      <c r="Q122" s="27">
        <f t="shared" si="53"/>
        <v>1108.169</v>
      </c>
      <c r="R122" s="24">
        <f t="shared" si="45"/>
        <v>0</v>
      </c>
      <c r="S122" s="24">
        <f t="shared" si="46"/>
        <v>259.63</v>
      </c>
      <c r="T122" s="27">
        <f t="shared" si="47"/>
        <v>104.57</v>
      </c>
      <c r="U122" s="24">
        <f t="shared" si="48"/>
        <v>9.74</v>
      </c>
      <c r="V122" s="27">
        <f t="shared" si="49"/>
        <v>89.5</v>
      </c>
      <c r="W122" s="27">
        <f t="shared" si="50"/>
        <v>0</v>
      </c>
      <c r="X122" s="24">
        <f t="shared" si="52"/>
        <v>463.44</v>
      </c>
      <c r="Y122" s="24">
        <f t="shared" si="51"/>
        <v>1571.609</v>
      </c>
      <c r="Z122" s="39"/>
      <c r="AA122" s="125" t="s">
        <v>24</v>
      </c>
      <c r="AB122" s="126">
        <f t="shared" si="60"/>
        <v>58.4172</v>
      </c>
      <c r="AC122" s="126">
        <f t="shared" si="54"/>
        <v>778.894</v>
      </c>
      <c r="AD122" s="126">
        <f t="shared" si="55"/>
        <v>522.84</v>
      </c>
      <c r="AE122" s="126">
        <f t="shared" si="56"/>
        <v>32.4578</v>
      </c>
      <c r="AF122" s="126">
        <f t="shared" si="57"/>
        <v>179</v>
      </c>
      <c r="AG122" s="126">
        <f t="shared" si="58"/>
        <v>0</v>
      </c>
      <c r="AH122" s="126">
        <f t="shared" si="59"/>
        <v>1571.609</v>
      </c>
      <c r="AI122" s="125" t="s">
        <v>1111</v>
      </c>
    </row>
    <row r="123" s="9" customFormat="1" ht="20" customHeight="1" spans="1:35">
      <c r="A123" s="23">
        <f t="shared" si="38"/>
        <v>120</v>
      </c>
      <c r="B123" s="39" t="s">
        <v>97</v>
      </c>
      <c r="C123" s="25" t="s">
        <v>352</v>
      </c>
      <c r="D123" s="24" t="s">
        <v>353</v>
      </c>
      <c r="E123" s="24">
        <v>3245.4</v>
      </c>
      <c r="F123" s="24">
        <f>VLOOKUP(C123,'[1]9月'!$B:$Q,16,0)</f>
        <v>3245.4</v>
      </c>
      <c r="G123" s="27">
        <v>5228.42</v>
      </c>
      <c r="H123" s="24">
        <v>3245.4</v>
      </c>
      <c r="I123" s="27">
        <v>1790</v>
      </c>
      <c r="J123" s="27"/>
      <c r="K123" s="34">
        <f t="shared" si="39"/>
        <v>58.4172</v>
      </c>
      <c r="L123" s="35">
        <f t="shared" si="40"/>
        <v>519.264</v>
      </c>
      <c r="M123" s="27">
        <f t="shared" si="41"/>
        <v>418.27</v>
      </c>
      <c r="N123" s="24">
        <f t="shared" si="42"/>
        <v>22.7178</v>
      </c>
      <c r="O123" s="27">
        <f t="shared" si="43"/>
        <v>89.5</v>
      </c>
      <c r="P123" s="27">
        <f t="shared" si="44"/>
        <v>0</v>
      </c>
      <c r="Q123" s="27">
        <f t="shared" si="53"/>
        <v>1108.169</v>
      </c>
      <c r="R123" s="24">
        <f t="shared" si="45"/>
        <v>0</v>
      </c>
      <c r="S123" s="24">
        <f t="shared" si="46"/>
        <v>259.63</v>
      </c>
      <c r="T123" s="27">
        <f t="shared" si="47"/>
        <v>104.57</v>
      </c>
      <c r="U123" s="24">
        <f t="shared" si="48"/>
        <v>9.74</v>
      </c>
      <c r="V123" s="27">
        <f t="shared" si="49"/>
        <v>89.5</v>
      </c>
      <c r="W123" s="27">
        <f t="shared" si="50"/>
        <v>0</v>
      </c>
      <c r="X123" s="24">
        <f t="shared" si="52"/>
        <v>463.44</v>
      </c>
      <c r="Y123" s="24">
        <f t="shared" si="51"/>
        <v>1571.609</v>
      </c>
      <c r="Z123" s="39"/>
      <c r="AA123" s="125" t="s">
        <v>24</v>
      </c>
      <c r="AB123" s="126">
        <f t="shared" si="60"/>
        <v>58.4172</v>
      </c>
      <c r="AC123" s="126">
        <f t="shared" si="54"/>
        <v>778.894</v>
      </c>
      <c r="AD123" s="126">
        <f t="shared" si="55"/>
        <v>522.84</v>
      </c>
      <c r="AE123" s="126">
        <f t="shared" si="56"/>
        <v>32.4578</v>
      </c>
      <c r="AF123" s="126">
        <f t="shared" si="57"/>
        <v>179</v>
      </c>
      <c r="AG123" s="126">
        <f t="shared" si="58"/>
        <v>0</v>
      </c>
      <c r="AH123" s="126">
        <f t="shared" si="59"/>
        <v>1571.609</v>
      </c>
      <c r="AI123" s="125" t="s">
        <v>1111</v>
      </c>
    </row>
    <row r="124" s="9" customFormat="1" ht="20" customHeight="1" spans="1:35">
      <c r="A124" s="23">
        <f t="shared" si="38"/>
        <v>121</v>
      </c>
      <c r="B124" s="39" t="s">
        <v>97</v>
      </c>
      <c r="C124" s="25" t="s">
        <v>354</v>
      </c>
      <c r="D124" s="24" t="s">
        <v>355</v>
      </c>
      <c r="E124" s="24">
        <v>3245.4</v>
      </c>
      <c r="F124" s="24">
        <f>VLOOKUP(C124,'[1]9月'!$B:$Q,16,0)</f>
        <v>3245.4</v>
      </c>
      <c r="G124" s="27">
        <v>5228.42</v>
      </c>
      <c r="H124" s="24">
        <v>3245.4</v>
      </c>
      <c r="I124" s="27">
        <v>1790</v>
      </c>
      <c r="J124" s="27"/>
      <c r="K124" s="34">
        <f t="shared" si="39"/>
        <v>58.4172</v>
      </c>
      <c r="L124" s="35">
        <f t="shared" si="40"/>
        <v>519.264</v>
      </c>
      <c r="M124" s="27">
        <f t="shared" si="41"/>
        <v>418.27</v>
      </c>
      <c r="N124" s="24">
        <f t="shared" si="42"/>
        <v>22.7178</v>
      </c>
      <c r="O124" s="27">
        <f t="shared" si="43"/>
        <v>89.5</v>
      </c>
      <c r="P124" s="27">
        <f t="shared" si="44"/>
        <v>0</v>
      </c>
      <c r="Q124" s="27">
        <f t="shared" si="53"/>
        <v>1108.169</v>
      </c>
      <c r="R124" s="24">
        <f t="shared" si="45"/>
        <v>0</v>
      </c>
      <c r="S124" s="24">
        <f t="shared" si="46"/>
        <v>259.63</v>
      </c>
      <c r="T124" s="27">
        <f t="shared" si="47"/>
        <v>104.57</v>
      </c>
      <c r="U124" s="24">
        <f t="shared" si="48"/>
        <v>9.74</v>
      </c>
      <c r="V124" s="27">
        <f t="shared" si="49"/>
        <v>89.5</v>
      </c>
      <c r="W124" s="27">
        <f t="shared" si="50"/>
        <v>0</v>
      </c>
      <c r="X124" s="24">
        <f t="shared" si="52"/>
        <v>463.44</v>
      </c>
      <c r="Y124" s="24">
        <f t="shared" si="51"/>
        <v>1571.609</v>
      </c>
      <c r="Z124" s="39"/>
      <c r="AA124" s="125" t="s">
        <v>24</v>
      </c>
      <c r="AB124" s="126">
        <f t="shared" si="60"/>
        <v>58.4172</v>
      </c>
      <c r="AC124" s="126">
        <f t="shared" si="54"/>
        <v>778.894</v>
      </c>
      <c r="AD124" s="126">
        <f t="shared" si="55"/>
        <v>522.84</v>
      </c>
      <c r="AE124" s="126">
        <f t="shared" si="56"/>
        <v>32.4578</v>
      </c>
      <c r="AF124" s="126">
        <f t="shared" si="57"/>
        <v>179</v>
      </c>
      <c r="AG124" s="126">
        <f t="shared" si="58"/>
        <v>0</v>
      </c>
      <c r="AH124" s="126">
        <f t="shared" si="59"/>
        <v>1571.609</v>
      </c>
      <c r="AI124" s="125" t="s">
        <v>1111</v>
      </c>
    </row>
    <row r="125" s="9" customFormat="1" ht="20" customHeight="1" spans="1:35">
      <c r="A125" s="23">
        <f t="shared" si="38"/>
        <v>122</v>
      </c>
      <c r="B125" s="39" t="s">
        <v>97</v>
      </c>
      <c r="C125" s="25" t="s">
        <v>356</v>
      </c>
      <c r="D125" s="24" t="s">
        <v>357</v>
      </c>
      <c r="E125" s="24">
        <v>3245.4</v>
      </c>
      <c r="F125" s="24">
        <f>VLOOKUP(C125,'[1]9月'!$B:$Q,16,0)</f>
        <v>3245.4</v>
      </c>
      <c r="G125" s="27">
        <v>5228.42</v>
      </c>
      <c r="H125" s="24">
        <v>3245.4</v>
      </c>
      <c r="I125" s="27">
        <v>1790</v>
      </c>
      <c r="J125" s="27"/>
      <c r="K125" s="34">
        <f t="shared" si="39"/>
        <v>58.4172</v>
      </c>
      <c r="L125" s="35">
        <f t="shared" si="40"/>
        <v>519.264</v>
      </c>
      <c r="M125" s="27">
        <f t="shared" si="41"/>
        <v>418.27</v>
      </c>
      <c r="N125" s="24">
        <f t="shared" si="42"/>
        <v>22.7178</v>
      </c>
      <c r="O125" s="27">
        <f t="shared" si="43"/>
        <v>89.5</v>
      </c>
      <c r="P125" s="27">
        <f t="shared" si="44"/>
        <v>0</v>
      </c>
      <c r="Q125" s="27">
        <f t="shared" si="53"/>
        <v>1108.169</v>
      </c>
      <c r="R125" s="24">
        <f t="shared" si="45"/>
        <v>0</v>
      </c>
      <c r="S125" s="24">
        <f t="shared" si="46"/>
        <v>259.63</v>
      </c>
      <c r="T125" s="27">
        <f t="shared" si="47"/>
        <v>104.57</v>
      </c>
      <c r="U125" s="24">
        <f t="shared" si="48"/>
        <v>9.74</v>
      </c>
      <c r="V125" s="27">
        <f t="shared" si="49"/>
        <v>89.5</v>
      </c>
      <c r="W125" s="27">
        <f t="shared" si="50"/>
        <v>0</v>
      </c>
      <c r="X125" s="24">
        <f t="shared" si="52"/>
        <v>463.44</v>
      </c>
      <c r="Y125" s="24">
        <f t="shared" si="51"/>
        <v>1571.609</v>
      </c>
      <c r="Z125" s="39"/>
      <c r="AA125" s="125" t="s">
        <v>24</v>
      </c>
      <c r="AB125" s="126">
        <f t="shared" si="60"/>
        <v>58.4172</v>
      </c>
      <c r="AC125" s="126">
        <f t="shared" si="54"/>
        <v>778.894</v>
      </c>
      <c r="AD125" s="126">
        <f t="shared" si="55"/>
        <v>522.84</v>
      </c>
      <c r="AE125" s="126">
        <f t="shared" si="56"/>
        <v>32.4578</v>
      </c>
      <c r="AF125" s="126">
        <f t="shared" si="57"/>
        <v>179</v>
      </c>
      <c r="AG125" s="126">
        <f t="shared" si="58"/>
        <v>0</v>
      </c>
      <c r="AH125" s="126">
        <f t="shared" si="59"/>
        <v>1571.609</v>
      </c>
      <c r="AI125" s="125" t="s">
        <v>1111</v>
      </c>
    </row>
    <row r="126" s="9" customFormat="1" ht="20" customHeight="1" spans="1:35">
      <c r="A126" s="23">
        <f t="shared" si="38"/>
        <v>123</v>
      </c>
      <c r="B126" s="39" t="s">
        <v>97</v>
      </c>
      <c r="C126" s="25" t="s">
        <v>358</v>
      </c>
      <c r="D126" s="24" t="s">
        <v>359</v>
      </c>
      <c r="E126" s="24">
        <v>3245.4</v>
      </c>
      <c r="F126" s="24">
        <f>VLOOKUP(C126,'[1]9月'!$B:$Q,16,0)</f>
        <v>3245.4</v>
      </c>
      <c r="G126" s="27">
        <v>5228.42</v>
      </c>
      <c r="H126" s="24">
        <v>3245.4</v>
      </c>
      <c r="I126" s="27">
        <v>1790</v>
      </c>
      <c r="J126" s="27"/>
      <c r="K126" s="34">
        <f t="shared" si="39"/>
        <v>58.4172</v>
      </c>
      <c r="L126" s="35">
        <f t="shared" si="40"/>
        <v>519.264</v>
      </c>
      <c r="M126" s="27">
        <f t="shared" si="41"/>
        <v>418.27</v>
      </c>
      <c r="N126" s="24">
        <f t="shared" si="42"/>
        <v>22.7178</v>
      </c>
      <c r="O126" s="27">
        <f t="shared" si="43"/>
        <v>89.5</v>
      </c>
      <c r="P126" s="27">
        <f t="shared" si="44"/>
        <v>0</v>
      </c>
      <c r="Q126" s="27">
        <f t="shared" si="53"/>
        <v>1108.169</v>
      </c>
      <c r="R126" s="24">
        <f t="shared" si="45"/>
        <v>0</v>
      </c>
      <c r="S126" s="24">
        <f t="shared" si="46"/>
        <v>259.63</v>
      </c>
      <c r="T126" s="27">
        <f t="shared" si="47"/>
        <v>104.57</v>
      </c>
      <c r="U126" s="24">
        <f t="shared" si="48"/>
        <v>9.74</v>
      </c>
      <c r="V126" s="27">
        <f t="shared" si="49"/>
        <v>89.5</v>
      </c>
      <c r="W126" s="27">
        <f t="shared" si="50"/>
        <v>0</v>
      </c>
      <c r="X126" s="24">
        <f t="shared" si="52"/>
        <v>463.44</v>
      </c>
      <c r="Y126" s="24">
        <f t="shared" si="51"/>
        <v>1571.609</v>
      </c>
      <c r="Z126" s="39"/>
      <c r="AA126" s="125" t="s">
        <v>24</v>
      </c>
      <c r="AB126" s="126">
        <f t="shared" si="60"/>
        <v>58.4172</v>
      </c>
      <c r="AC126" s="126">
        <f t="shared" si="54"/>
        <v>778.894</v>
      </c>
      <c r="AD126" s="126">
        <f t="shared" si="55"/>
        <v>522.84</v>
      </c>
      <c r="AE126" s="126">
        <f t="shared" si="56"/>
        <v>32.4578</v>
      </c>
      <c r="AF126" s="126">
        <f t="shared" si="57"/>
        <v>179</v>
      </c>
      <c r="AG126" s="126">
        <f t="shared" si="58"/>
        <v>0</v>
      </c>
      <c r="AH126" s="126">
        <f t="shared" si="59"/>
        <v>1571.609</v>
      </c>
      <c r="AI126" s="125" t="s">
        <v>1111</v>
      </c>
    </row>
    <row r="127" s="9" customFormat="1" ht="20" customHeight="1" spans="1:35">
      <c r="A127" s="23">
        <f t="shared" si="38"/>
        <v>124</v>
      </c>
      <c r="B127" s="39" t="s">
        <v>97</v>
      </c>
      <c r="C127" s="25" t="s">
        <v>360</v>
      </c>
      <c r="D127" s="24" t="s">
        <v>361</v>
      </c>
      <c r="E127" s="24">
        <v>3245.4</v>
      </c>
      <c r="F127" s="24">
        <f>VLOOKUP(C127,'[1]9月'!$B:$Q,16,0)</f>
        <v>3245.4</v>
      </c>
      <c r="G127" s="27">
        <v>5228.42</v>
      </c>
      <c r="H127" s="24">
        <v>3245.4</v>
      </c>
      <c r="I127" s="27">
        <v>1790</v>
      </c>
      <c r="J127" s="27"/>
      <c r="K127" s="34">
        <f t="shared" si="39"/>
        <v>58.4172</v>
      </c>
      <c r="L127" s="35">
        <f t="shared" si="40"/>
        <v>519.264</v>
      </c>
      <c r="M127" s="27">
        <f t="shared" si="41"/>
        <v>418.27</v>
      </c>
      <c r="N127" s="24">
        <f t="shared" si="42"/>
        <v>22.7178</v>
      </c>
      <c r="O127" s="27">
        <f t="shared" si="43"/>
        <v>89.5</v>
      </c>
      <c r="P127" s="27">
        <f t="shared" si="44"/>
        <v>0</v>
      </c>
      <c r="Q127" s="27">
        <f t="shared" si="53"/>
        <v>1108.169</v>
      </c>
      <c r="R127" s="24">
        <f t="shared" si="45"/>
        <v>0</v>
      </c>
      <c r="S127" s="24">
        <f t="shared" si="46"/>
        <v>259.63</v>
      </c>
      <c r="T127" s="27">
        <f t="shared" si="47"/>
        <v>104.57</v>
      </c>
      <c r="U127" s="24">
        <f t="shared" si="48"/>
        <v>9.74</v>
      </c>
      <c r="V127" s="27">
        <f t="shared" si="49"/>
        <v>89.5</v>
      </c>
      <c r="W127" s="27">
        <f t="shared" si="50"/>
        <v>0</v>
      </c>
      <c r="X127" s="24">
        <f t="shared" si="52"/>
        <v>463.44</v>
      </c>
      <c r="Y127" s="24">
        <f t="shared" si="51"/>
        <v>1571.609</v>
      </c>
      <c r="Z127" s="39"/>
      <c r="AA127" s="125" t="s">
        <v>24</v>
      </c>
      <c r="AB127" s="126">
        <f t="shared" si="60"/>
        <v>58.4172</v>
      </c>
      <c r="AC127" s="126">
        <f t="shared" si="54"/>
        <v>778.894</v>
      </c>
      <c r="AD127" s="126">
        <f t="shared" si="55"/>
        <v>522.84</v>
      </c>
      <c r="AE127" s="126">
        <f t="shared" si="56"/>
        <v>32.4578</v>
      </c>
      <c r="AF127" s="126">
        <f t="shared" si="57"/>
        <v>179</v>
      </c>
      <c r="AG127" s="126">
        <f t="shared" si="58"/>
        <v>0</v>
      </c>
      <c r="AH127" s="126">
        <f t="shared" si="59"/>
        <v>1571.609</v>
      </c>
      <c r="AI127" s="125" t="s">
        <v>1111</v>
      </c>
    </row>
    <row r="128" s="9" customFormat="1" ht="20" customHeight="1" spans="1:35">
      <c r="A128" s="23">
        <f t="shared" si="38"/>
        <v>125</v>
      </c>
      <c r="B128" s="39" t="s">
        <v>97</v>
      </c>
      <c r="C128" s="25" t="s">
        <v>362</v>
      </c>
      <c r="D128" s="24" t="s">
        <v>363</v>
      </c>
      <c r="E128" s="24">
        <v>3245.4</v>
      </c>
      <c r="F128" s="24">
        <f>VLOOKUP(C128,'[1]9月'!$B:$Q,16,0)</f>
        <v>3245.4</v>
      </c>
      <c r="G128" s="27">
        <v>5228.42</v>
      </c>
      <c r="H128" s="24">
        <v>3245.4</v>
      </c>
      <c r="I128" s="27">
        <v>1790</v>
      </c>
      <c r="J128" s="27"/>
      <c r="K128" s="34">
        <f t="shared" si="39"/>
        <v>58.4172</v>
      </c>
      <c r="L128" s="35">
        <f t="shared" si="40"/>
        <v>519.264</v>
      </c>
      <c r="M128" s="27">
        <f t="shared" si="41"/>
        <v>418.27</v>
      </c>
      <c r="N128" s="24">
        <f t="shared" si="42"/>
        <v>22.7178</v>
      </c>
      <c r="O128" s="27">
        <f t="shared" si="43"/>
        <v>89.5</v>
      </c>
      <c r="P128" s="27">
        <f t="shared" si="44"/>
        <v>0</v>
      </c>
      <c r="Q128" s="27">
        <f t="shared" si="53"/>
        <v>1108.169</v>
      </c>
      <c r="R128" s="24">
        <f t="shared" si="45"/>
        <v>0</v>
      </c>
      <c r="S128" s="24">
        <f t="shared" si="46"/>
        <v>259.63</v>
      </c>
      <c r="T128" s="27">
        <f t="shared" si="47"/>
        <v>104.57</v>
      </c>
      <c r="U128" s="24">
        <f t="shared" si="48"/>
        <v>9.74</v>
      </c>
      <c r="V128" s="27">
        <f t="shared" si="49"/>
        <v>89.5</v>
      </c>
      <c r="W128" s="27">
        <f t="shared" si="50"/>
        <v>0</v>
      </c>
      <c r="X128" s="24">
        <f t="shared" si="52"/>
        <v>463.44</v>
      </c>
      <c r="Y128" s="24">
        <f t="shared" si="51"/>
        <v>1571.609</v>
      </c>
      <c r="Z128" s="39"/>
      <c r="AA128" s="125" t="s">
        <v>24</v>
      </c>
      <c r="AB128" s="126">
        <f t="shared" si="60"/>
        <v>58.4172</v>
      </c>
      <c r="AC128" s="126">
        <f t="shared" si="54"/>
        <v>778.894</v>
      </c>
      <c r="AD128" s="126">
        <f t="shared" si="55"/>
        <v>522.84</v>
      </c>
      <c r="AE128" s="126">
        <f t="shared" si="56"/>
        <v>32.4578</v>
      </c>
      <c r="AF128" s="126">
        <f t="shared" si="57"/>
        <v>179</v>
      </c>
      <c r="AG128" s="126">
        <f t="shared" si="58"/>
        <v>0</v>
      </c>
      <c r="AH128" s="126">
        <f t="shared" si="59"/>
        <v>1571.609</v>
      </c>
      <c r="AI128" s="125" t="s">
        <v>1111</v>
      </c>
    </row>
    <row r="129" s="9" customFormat="1" ht="20" customHeight="1" spans="1:35">
      <c r="A129" s="23">
        <f t="shared" si="38"/>
        <v>126</v>
      </c>
      <c r="B129" s="39" t="s">
        <v>97</v>
      </c>
      <c r="C129" s="25" t="s">
        <v>364</v>
      </c>
      <c r="D129" s="24" t="s">
        <v>365</v>
      </c>
      <c r="E129" s="24">
        <v>3245.4</v>
      </c>
      <c r="F129" s="24">
        <f>VLOOKUP(C129,'[1]9月'!$B:$Q,16,0)</f>
        <v>3245.4</v>
      </c>
      <c r="G129" s="27">
        <v>5228.42</v>
      </c>
      <c r="H129" s="24">
        <v>3245.4</v>
      </c>
      <c r="I129" s="27">
        <v>1790</v>
      </c>
      <c r="J129" s="27"/>
      <c r="K129" s="34">
        <f t="shared" si="39"/>
        <v>58.4172</v>
      </c>
      <c r="L129" s="35">
        <f t="shared" si="40"/>
        <v>519.264</v>
      </c>
      <c r="M129" s="27">
        <f t="shared" si="41"/>
        <v>418.27</v>
      </c>
      <c r="N129" s="24">
        <f t="shared" si="42"/>
        <v>22.7178</v>
      </c>
      <c r="O129" s="27">
        <f t="shared" si="43"/>
        <v>89.5</v>
      </c>
      <c r="P129" s="27">
        <f t="shared" si="44"/>
        <v>0</v>
      </c>
      <c r="Q129" s="27">
        <f t="shared" si="53"/>
        <v>1108.169</v>
      </c>
      <c r="R129" s="24">
        <f t="shared" si="45"/>
        <v>0</v>
      </c>
      <c r="S129" s="24">
        <f t="shared" si="46"/>
        <v>259.63</v>
      </c>
      <c r="T129" s="27">
        <f t="shared" si="47"/>
        <v>104.57</v>
      </c>
      <c r="U129" s="24">
        <f t="shared" si="48"/>
        <v>9.74</v>
      </c>
      <c r="V129" s="27">
        <f t="shared" si="49"/>
        <v>89.5</v>
      </c>
      <c r="W129" s="27">
        <f t="shared" si="50"/>
        <v>0</v>
      </c>
      <c r="X129" s="24">
        <f t="shared" si="52"/>
        <v>463.44</v>
      </c>
      <c r="Y129" s="24">
        <f t="shared" si="51"/>
        <v>1571.609</v>
      </c>
      <c r="Z129" s="39"/>
      <c r="AA129" s="125" t="s">
        <v>24</v>
      </c>
      <c r="AB129" s="126">
        <f t="shared" si="60"/>
        <v>58.4172</v>
      </c>
      <c r="AC129" s="126">
        <f t="shared" si="54"/>
        <v>778.894</v>
      </c>
      <c r="AD129" s="126">
        <f t="shared" si="55"/>
        <v>522.84</v>
      </c>
      <c r="AE129" s="126">
        <f t="shared" si="56"/>
        <v>32.4578</v>
      </c>
      <c r="AF129" s="126">
        <f t="shared" si="57"/>
        <v>179</v>
      </c>
      <c r="AG129" s="126">
        <f t="shared" si="58"/>
        <v>0</v>
      </c>
      <c r="AH129" s="126">
        <f t="shared" si="59"/>
        <v>1571.609</v>
      </c>
      <c r="AI129" s="125" t="s">
        <v>1111</v>
      </c>
    </row>
    <row r="130" s="9" customFormat="1" ht="20" customHeight="1" spans="1:35">
      <c r="A130" s="23">
        <f t="shared" ref="A130:A151" si="61">ROW()-3</f>
        <v>127</v>
      </c>
      <c r="B130" s="39" t="s">
        <v>97</v>
      </c>
      <c r="C130" s="25" t="s">
        <v>366</v>
      </c>
      <c r="D130" s="24" t="s">
        <v>367</v>
      </c>
      <c r="E130" s="24">
        <v>3245.4</v>
      </c>
      <c r="F130" s="24">
        <f>VLOOKUP(C130,'[1]9月'!$B:$Q,16,0)</f>
        <v>3245.4</v>
      </c>
      <c r="G130" s="27">
        <v>5228.42</v>
      </c>
      <c r="H130" s="24">
        <v>3245.4</v>
      </c>
      <c r="I130" s="27">
        <v>1790</v>
      </c>
      <c r="J130" s="27"/>
      <c r="K130" s="34">
        <f t="shared" ref="K130:K151" si="62">E130*0.018</f>
        <v>58.4172</v>
      </c>
      <c r="L130" s="35">
        <f t="shared" ref="L130:L151" si="63">F130*0.16</f>
        <v>519.264</v>
      </c>
      <c r="M130" s="27">
        <f t="shared" ref="M130:M151" si="64">ROUND(G130*0.08,2)</f>
        <v>418.27</v>
      </c>
      <c r="N130" s="24">
        <f t="shared" ref="N130:N151" si="65">H130*0.007</f>
        <v>22.7178</v>
      </c>
      <c r="O130" s="27">
        <f t="shared" ref="O130:O151" si="66">I130*5%</f>
        <v>89.5</v>
      </c>
      <c r="P130" s="27">
        <f t="shared" ref="P130:P151" si="67">J130*50%</f>
        <v>0</v>
      </c>
      <c r="Q130" s="27">
        <f t="shared" si="53"/>
        <v>1108.169</v>
      </c>
      <c r="R130" s="24">
        <f t="shared" ref="R130:R151" si="68">E130*0</f>
        <v>0</v>
      </c>
      <c r="S130" s="24">
        <f t="shared" ref="S130:S151" si="69">ROUND(F130*0.08,2)</f>
        <v>259.63</v>
      </c>
      <c r="T130" s="27">
        <f t="shared" ref="T130:T151" si="70">ROUND(G130*0.02,2)</f>
        <v>104.57</v>
      </c>
      <c r="U130" s="24">
        <f t="shared" ref="U130:U151" si="71">ROUND(H130*0.003,2)</f>
        <v>9.74</v>
      </c>
      <c r="V130" s="27">
        <f t="shared" ref="V130:V151" si="72">I130*5%</f>
        <v>89.5</v>
      </c>
      <c r="W130" s="27">
        <f t="shared" ref="W130:W151" si="73">J130*50%</f>
        <v>0</v>
      </c>
      <c r="X130" s="24">
        <f t="shared" si="52"/>
        <v>463.44</v>
      </c>
      <c r="Y130" s="24">
        <f t="shared" ref="Y130:Y151" si="74">Q130+X130</f>
        <v>1571.609</v>
      </c>
      <c r="Z130" s="39"/>
      <c r="AA130" s="125" t="s">
        <v>24</v>
      </c>
      <c r="AB130" s="126">
        <f t="shared" si="60"/>
        <v>58.4172</v>
      </c>
      <c r="AC130" s="126">
        <f t="shared" si="54"/>
        <v>778.894</v>
      </c>
      <c r="AD130" s="126">
        <f t="shared" si="55"/>
        <v>522.84</v>
      </c>
      <c r="AE130" s="126">
        <f t="shared" si="56"/>
        <v>32.4578</v>
      </c>
      <c r="AF130" s="126">
        <f t="shared" si="57"/>
        <v>179</v>
      </c>
      <c r="AG130" s="126">
        <f t="shared" si="58"/>
        <v>0</v>
      </c>
      <c r="AH130" s="126">
        <f t="shared" si="59"/>
        <v>1571.609</v>
      </c>
      <c r="AI130" s="125" t="s">
        <v>1111</v>
      </c>
    </row>
    <row r="131" s="9" customFormat="1" ht="20" customHeight="1" spans="1:35">
      <c r="A131" s="23">
        <f t="shared" si="61"/>
        <v>128</v>
      </c>
      <c r="B131" s="39" t="s">
        <v>97</v>
      </c>
      <c r="C131" s="25" t="s">
        <v>368</v>
      </c>
      <c r="D131" s="275" t="s">
        <v>369</v>
      </c>
      <c r="E131" s="24">
        <v>3245.4</v>
      </c>
      <c r="F131" s="24">
        <f>VLOOKUP(C131,'[1]9月'!$B:$Q,16,0)</f>
        <v>3245.4</v>
      </c>
      <c r="G131" s="27">
        <v>5228.42</v>
      </c>
      <c r="H131" s="24">
        <v>3245.4</v>
      </c>
      <c r="I131" s="27">
        <v>1790</v>
      </c>
      <c r="J131" s="27"/>
      <c r="K131" s="34">
        <f t="shared" si="62"/>
        <v>58.4172</v>
      </c>
      <c r="L131" s="35">
        <f t="shared" si="63"/>
        <v>519.264</v>
      </c>
      <c r="M131" s="27">
        <f t="shared" si="64"/>
        <v>418.27</v>
      </c>
      <c r="N131" s="24">
        <f t="shared" si="65"/>
        <v>22.7178</v>
      </c>
      <c r="O131" s="27">
        <f t="shared" si="66"/>
        <v>89.5</v>
      </c>
      <c r="P131" s="27">
        <f t="shared" si="67"/>
        <v>0</v>
      </c>
      <c r="Q131" s="27">
        <f t="shared" si="53"/>
        <v>1108.169</v>
      </c>
      <c r="R131" s="24">
        <f t="shared" si="68"/>
        <v>0</v>
      </c>
      <c r="S131" s="24">
        <f t="shared" si="69"/>
        <v>259.63</v>
      </c>
      <c r="T131" s="27">
        <f t="shared" si="70"/>
        <v>104.57</v>
      </c>
      <c r="U131" s="24">
        <f t="shared" si="71"/>
        <v>9.74</v>
      </c>
      <c r="V131" s="27">
        <f t="shared" si="72"/>
        <v>89.5</v>
      </c>
      <c r="W131" s="27">
        <f t="shared" si="73"/>
        <v>0</v>
      </c>
      <c r="X131" s="24">
        <f t="shared" si="52"/>
        <v>463.44</v>
      </c>
      <c r="Y131" s="24">
        <f t="shared" si="74"/>
        <v>1571.609</v>
      </c>
      <c r="Z131" s="39"/>
      <c r="AA131" s="125" t="s">
        <v>24</v>
      </c>
      <c r="AB131" s="126">
        <f t="shared" si="60"/>
        <v>58.4172</v>
      </c>
      <c r="AC131" s="126">
        <f t="shared" si="54"/>
        <v>778.894</v>
      </c>
      <c r="AD131" s="126">
        <f t="shared" si="55"/>
        <v>522.84</v>
      </c>
      <c r="AE131" s="126">
        <f t="shared" si="56"/>
        <v>32.4578</v>
      </c>
      <c r="AF131" s="126">
        <f t="shared" si="57"/>
        <v>179</v>
      </c>
      <c r="AG131" s="126">
        <f t="shared" si="58"/>
        <v>0</v>
      </c>
      <c r="AH131" s="126">
        <f t="shared" si="59"/>
        <v>1571.609</v>
      </c>
      <c r="AI131" s="125" t="s">
        <v>1111</v>
      </c>
    </row>
    <row r="132" s="9" customFormat="1" ht="20" customHeight="1" spans="1:35">
      <c r="A132" s="23">
        <f t="shared" si="61"/>
        <v>129</v>
      </c>
      <c r="B132" s="39" t="s">
        <v>97</v>
      </c>
      <c r="C132" s="25" t="s">
        <v>370</v>
      </c>
      <c r="D132" s="24" t="s">
        <v>371</v>
      </c>
      <c r="E132" s="24">
        <v>3245.4</v>
      </c>
      <c r="F132" s="24">
        <f>VLOOKUP(C132,'[1]9月'!$B:$Q,16,0)</f>
        <v>3245.4</v>
      </c>
      <c r="G132" s="27">
        <v>5228.42</v>
      </c>
      <c r="H132" s="24">
        <v>3245.4</v>
      </c>
      <c r="I132" s="27">
        <v>2544</v>
      </c>
      <c r="J132" s="27"/>
      <c r="K132" s="34">
        <f t="shared" si="62"/>
        <v>58.4172</v>
      </c>
      <c r="L132" s="35">
        <f t="shared" si="63"/>
        <v>519.264</v>
      </c>
      <c r="M132" s="27">
        <f t="shared" si="64"/>
        <v>418.27</v>
      </c>
      <c r="N132" s="24">
        <f t="shared" si="65"/>
        <v>22.7178</v>
      </c>
      <c r="O132" s="27">
        <f t="shared" si="66"/>
        <v>127.2</v>
      </c>
      <c r="P132" s="27">
        <f t="shared" si="67"/>
        <v>0</v>
      </c>
      <c r="Q132" s="27">
        <f t="shared" si="53"/>
        <v>1145.869</v>
      </c>
      <c r="R132" s="24">
        <f t="shared" si="68"/>
        <v>0</v>
      </c>
      <c r="S132" s="24">
        <f t="shared" si="69"/>
        <v>259.63</v>
      </c>
      <c r="T132" s="27">
        <f t="shared" si="70"/>
        <v>104.57</v>
      </c>
      <c r="U132" s="24">
        <f t="shared" si="71"/>
        <v>9.74</v>
      </c>
      <c r="V132" s="27">
        <f t="shared" si="72"/>
        <v>127.2</v>
      </c>
      <c r="W132" s="27">
        <f t="shared" si="73"/>
        <v>0</v>
      </c>
      <c r="X132" s="24">
        <f t="shared" ref="X132:X195" si="75">SUM(R132:W132)</f>
        <v>501.14</v>
      </c>
      <c r="Y132" s="24">
        <f t="shared" si="74"/>
        <v>1647.009</v>
      </c>
      <c r="Z132" s="39"/>
      <c r="AA132" s="125" t="s">
        <v>24</v>
      </c>
      <c r="AB132" s="126">
        <f t="shared" si="60"/>
        <v>58.4172</v>
      </c>
      <c r="AC132" s="126">
        <f t="shared" si="54"/>
        <v>778.894</v>
      </c>
      <c r="AD132" s="126">
        <f t="shared" si="55"/>
        <v>522.84</v>
      </c>
      <c r="AE132" s="126">
        <f t="shared" si="56"/>
        <v>32.4578</v>
      </c>
      <c r="AF132" s="126">
        <f t="shared" si="57"/>
        <v>254.4</v>
      </c>
      <c r="AG132" s="126">
        <f t="shared" si="58"/>
        <v>0</v>
      </c>
      <c r="AH132" s="126">
        <f t="shared" si="59"/>
        <v>1647.009</v>
      </c>
      <c r="AI132" s="125" t="s">
        <v>1111</v>
      </c>
    </row>
    <row r="133" s="9" customFormat="1" ht="20" customHeight="1" spans="1:35">
      <c r="A133" s="23">
        <f t="shared" si="61"/>
        <v>130</v>
      </c>
      <c r="B133" s="39" t="s">
        <v>97</v>
      </c>
      <c r="C133" s="25" t="s">
        <v>372</v>
      </c>
      <c r="D133" s="24" t="s">
        <v>373</v>
      </c>
      <c r="E133" s="24">
        <v>3245.4</v>
      </c>
      <c r="F133" s="24">
        <f>VLOOKUP(C133,'[1]9月'!$B:$Q,16,0)</f>
        <v>3245.4</v>
      </c>
      <c r="G133" s="27">
        <v>5228.42</v>
      </c>
      <c r="H133" s="24">
        <v>3245.4</v>
      </c>
      <c r="I133" s="27">
        <v>1790</v>
      </c>
      <c r="J133" s="27"/>
      <c r="K133" s="34">
        <f t="shared" si="62"/>
        <v>58.4172</v>
      </c>
      <c r="L133" s="35">
        <f t="shared" si="63"/>
        <v>519.264</v>
      </c>
      <c r="M133" s="27">
        <f t="shared" si="64"/>
        <v>418.27</v>
      </c>
      <c r="N133" s="24">
        <f t="shared" si="65"/>
        <v>22.7178</v>
      </c>
      <c r="O133" s="27">
        <f t="shared" si="66"/>
        <v>89.5</v>
      </c>
      <c r="P133" s="27">
        <f t="shared" si="67"/>
        <v>0</v>
      </c>
      <c r="Q133" s="27">
        <f t="shared" ref="Q133:Q196" si="76">SUM(K133:P133)</f>
        <v>1108.169</v>
      </c>
      <c r="R133" s="24">
        <f t="shared" si="68"/>
        <v>0</v>
      </c>
      <c r="S133" s="24">
        <f t="shared" si="69"/>
        <v>259.63</v>
      </c>
      <c r="T133" s="27">
        <f t="shared" si="70"/>
        <v>104.57</v>
      </c>
      <c r="U133" s="24">
        <f t="shared" si="71"/>
        <v>9.74</v>
      </c>
      <c r="V133" s="27">
        <f t="shared" si="72"/>
        <v>89.5</v>
      </c>
      <c r="W133" s="27">
        <f t="shared" si="73"/>
        <v>0</v>
      </c>
      <c r="X133" s="24">
        <f t="shared" si="75"/>
        <v>463.44</v>
      </c>
      <c r="Y133" s="24">
        <f t="shared" si="74"/>
        <v>1571.609</v>
      </c>
      <c r="Z133" s="39"/>
      <c r="AA133" s="125" t="s">
        <v>24</v>
      </c>
      <c r="AB133" s="126">
        <f t="shared" si="60"/>
        <v>58.4172</v>
      </c>
      <c r="AC133" s="126">
        <f t="shared" ref="AC133:AC196" si="77">L133+S133</f>
        <v>778.894</v>
      </c>
      <c r="AD133" s="126">
        <f t="shared" ref="AD133:AD196" si="78">M133+T133</f>
        <v>522.84</v>
      </c>
      <c r="AE133" s="126">
        <f t="shared" ref="AE133:AE196" si="79">N133+U133</f>
        <v>32.4578</v>
      </c>
      <c r="AF133" s="126">
        <f t="shared" ref="AF133:AF196" si="80">O133+V133</f>
        <v>179</v>
      </c>
      <c r="AG133" s="126">
        <f t="shared" ref="AG133:AG196" si="81">P133+W133</f>
        <v>0</v>
      </c>
      <c r="AH133" s="126">
        <f t="shared" ref="AH133:AH196" si="82">Q133+X133</f>
        <v>1571.609</v>
      </c>
      <c r="AI133" s="125" t="s">
        <v>1111</v>
      </c>
    </row>
    <row r="134" s="9" customFormat="1" ht="20" customHeight="1" spans="1:35">
      <c r="A134" s="23">
        <f t="shared" si="61"/>
        <v>131</v>
      </c>
      <c r="B134" s="39" t="s">
        <v>97</v>
      </c>
      <c r="C134" s="25" t="s">
        <v>374</v>
      </c>
      <c r="D134" s="24" t="s">
        <v>375</v>
      </c>
      <c r="E134" s="24">
        <v>3245.4</v>
      </c>
      <c r="F134" s="24">
        <f>VLOOKUP(C134,'[1]9月'!$B:$Q,16,0)</f>
        <v>3245.4</v>
      </c>
      <c r="G134" s="27">
        <v>5228.42</v>
      </c>
      <c r="H134" s="24">
        <v>3245.4</v>
      </c>
      <c r="I134" s="27">
        <v>1790</v>
      </c>
      <c r="J134" s="27"/>
      <c r="K134" s="34">
        <f t="shared" si="62"/>
        <v>58.4172</v>
      </c>
      <c r="L134" s="35">
        <f t="shared" si="63"/>
        <v>519.264</v>
      </c>
      <c r="M134" s="27">
        <f t="shared" si="64"/>
        <v>418.27</v>
      </c>
      <c r="N134" s="24">
        <f t="shared" si="65"/>
        <v>22.7178</v>
      </c>
      <c r="O134" s="27">
        <f t="shared" si="66"/>
        <v>89.5</v>
      </c>
      <c r="P134" s="27">
        <f t="shared" si="67"/>
        <v>0</v>
      </c>
      <c r="Q134" s="27">
        <f t="shared" si="76"/>
        <v>1108.169</v>
      </c>
      <c r="R134" s="24">
        <f t="shared" si="68"/>
        <v>0</v>
      </c>
      <c r="S134" s="24">
        <f t="shared" si="69"/>
        <v>259.63</v>
      </c>
      <c r="T134" s="27">
        <f t="shared" si="70"/>
        <v>104.57</v>
      </c>
      <c r="U134" s="24">
        <f t="shared" si="71"/>
        <v>9.74</v>
      </c>
      <c r="V134" s="27">
        <f t="shared" si="72"/>
        <v>89.5</v>
      </c>
      <c r="W134" s="27">
        <f t="shared" si="73"/>
        <v>0</v>
      </c>
      <c r="X134" s="24">
        <f t="shared" si="75"/>
        <v>463.44</v>
      </c>
      <c r="Y134" s="24">
        <f t="shared" si="74"/>
        <v>1571.609</v>
      </c>
      <c r="Z134" s="39"/>
      <c r="AA134" s="125" t="s">
        <v>24</v>
      </c>
      <c r="AB134" s="126">
        <f t="shared" ref="AB134:AB197" si="83">K134+R134</f>
        <v>58.4172</v>
      </c>
      <c r="AC134" s="126">
        <f t="shared" si="77"/>
        <v>778.894</v>
      </c>
      <c r="AD134" s="126">
        <f t="shared" si="78"/>
        <v>522.84</v>
      </c>
      <c r="AE134" s="126">
        <f t="shared" si="79"/>
        <v>32.4578</v>
      </c>
      <c r="AF134" s="126">
        <f t="shared" si="80"/>
        <v>179</v>
      </c>
      <c r="AG134" s="126">
        <f t="shared" si="81"/>
        <v>0</v>
      </c>
      <c r="AH134" s="126">
        <f t="shared" si="82"/>
        <v>1571.609</v>
      </c>
      <c r="AI134" s="125" t="s">
        <v>1111</v>
      </c>
    </row>
    <row r="135" s="9" customFormat="1" ht="20" customHeight="1" spans="1:35">
      <c r="A135" s="23">
        <f t="shared" si="61"/>
        <v>132</v>
      </c>
      <c r="B135" s="39" t="s">
        <v>97</v>
      </c>
      <c r="C135" s="25" t="s">
        <v>376</v>
      </c>
      <c r="D135" s="24" t="s">
        <v>377</v>
      </c>
      <c r="E135" s="24">
        <v>3245.4</v>
      </c>
      <c r="F135" s="24">
        <f>VLOOKUP(C135,'[1]9月'!$B:$Q,16,0)</f>
        <v>3245.4</v>
      </c>
      <c r="G135" s="27">
        <v>5228.42</v>
      </c>
      <c r="H135" s="24">
        <v>3245.4</v>
      </c>
      <c r="I135" s="27">
        <v>2544</v>
      </c>
      <c r="J135" s="27"/>
      <c r="K135" s="34">
        <f t="shared" si="62"/>
        <v>58.4172</v>
      </c>
      <c r="L135" s="35">
        <f t="shared" si="63"/>
        <v>519.264</v>
      </c>
      <c r="M135" s="27">
        <f t="shared" si="64"/>
        <v>418.27</v>
      </c>
      <c r="N135" s="24">
        <f t="shared" si="65"/>
        <v>22.7178</v>
      </c>
      <c r="O135" s="27">
        <f t="shared" si="66"/>
        <v>127.2</v>
      </c>
      <c r="P135" s="27">
        <f t="shared" si="67"/>
        <v>0</v>
      </c>
      <c r="Q135" s="27">
        <f t="shared" si="76"/>
        <v>1145.869</v>
      </c>
      <c r="R135" s="24">
        <f t="shared" si="68"/>
        <v>0</v>
      </c>
      <c r="S135" s="24">
        <f t="shared" si="69"/>
        <v>259.63</v>
      </c>
      <c r="T135" s="27">
        <f t="shared" si="70"/>
        <v>104.57</v>
      </c>
      <c r="U135" s="24">
        <f t="shared" si="71"/>
        <v>9.74</v>
      </c>
      <c r="V135" s="27">
        <f t="shared" si="72"/>
        <v>127.2</v>
      </c>
      <c r="W135" s="27">
        <f t="shared" si="73"/>
        <v>0</v>
      </c>
      <c r="X135" s="24">
        <f t="shared" si="75"/>
        <v>501.14</v>
      </c>
      <c r="Y135" s="24">
        <f t="shared" si="74"/>
        <v>1647.009</v>
      </c>
      <c r="Z135" s="39"/>
      <c r="AA135" s="125" t="s">
        <v>24</v>
      </c>
      <c r="AB135" s="126">
        <f t="shared" si="83"/>
        <v>58.4172</v>
      </c>
      <c r="AC135" s="126">
        <f t="shared" si="77"/>
        <v>778.894</v>
      </c>
      <c r="AD135" s="126">
        <f t="shared" si="78"/>
        <v>522.84</v>
      </c>
      <c r="AE135" s="126">
        <f t="shared" si="79"/>
        <v>32.4578</v>
      </c>
      <c r="AF135" s="126">
        <f t="shared" si="80"/>
        <v>254.4</v>
      </c>
      <c r="AG135" s="126">
        <f t="shared" si="81"/>
        <v>0</v>
      </c>
      <c r="AH135" s="126">
        <f t="shared" si="82"/>
        <v>1647.009</v>
      </c>
      <c r="AI135" s="125" t="s">
        <v>1111</v>
      </c>
    </row>
    <row r="136" s="9" customFormat="1" ht="20" customHeight="1" spans="1:35">
      <c r="A136" s="23">
        <f t="shared" si="61"/>
        <v>133</v>
      </c>
      <c r="B136" s="39" t="s">
        <v>97</v>
      </c>
      <c r="C136" s="25" t="s">
        <v>378</v>
      </c>
      <c r="D136" s="24" t="s">
        <v>379</v>
      </c>
      <c r="E136" s="24">
        <v>3245.4</v>
      </c>
      <c r="F136" s="24">
        <f>VLOOKUP(C136,'[1]9月'!$B:$Q,16,0)</f>
        <v>3245.4</v>
      </c>
      <c r="G136" s="27">
        <v>5228.42</v>
      </c>
      <c r="H136" s="24">
        <v>3245.4</v>
      </c>
      <c r="I136" s="27">
        <v>2544</v>
      </c>
      <c r="J136" s="27"/>
      <c r="K136" s="34">
        <f t="shared" si="62"/>
        <v>58.4172</v>
      </c>
      <c r="L136" s="35">
        <f t="shared" si="63"/>
        <v>519.264</v>
      </c>
      <c r="M136" s="27">
        <f t="shared" si="64"/>
        <v>418.27</v>
      </c>
      <c r="N136" s="24">
        <f t="shared" si="65"/>
        <v>22.7178</v>
      </c>
      <c r="O136" s="27">
        <f t="shared" si="66"/>
        <v>127.2</v>
      </c>
      <c r="P136" s="27">
        <f t="shared" si="67"/>
        <v>0</v>
      </c>
      <c r="Q136" s="27">
        <f t="shared" si="76"/>
        <v>1145.869</v>
      </c>
      <c r="R136" s="24">
        <f t="shared" si="68"/>
        <v>0</v>
      </c>
      <c r="S136" s="24">
        <f t="shared" si="69"/>
        <v>259.63</v>
      </c>
      <c r="T136" s="27">
        <f t="shared" si="70"/>
        <v>104.57</v>
      </c>
      <c r="U136" s="24">
        <f t="shared" si="71"/>
        <v>9.74</v>
      </c>
      <c r="V136" s="27">
        <f t="shared" si="72"/>
        <v>127.2</v>
      </c>
      <c r="W136" s="27">
        <f t="shared" si="73"/>
        <v>0</v>
      </c>
      <c r="X136" s="24">
        <f t="shared" si="75"/>
        <v>501.14</v>
      </c>
      <c r="Y136" s="24">
        <f t="shared" si="74"/>
        <v>1647.009</v>
      </c>
      <c r="Z136" s="39"/>
      <c r="AA136" s="125" t="s">
        <v>24</v>
      </c>
      <c r="AB136" s="126">
        <f t="shared" si="83"/>
        <v>58.4172</v>
      </c>
      <c r="AC136" s="126">
        <f t="shared" si="77"/>
        <v>778.894</v>
      </c>
      <c r="AD136" s="126">
        <f t="shared" si="78"/>
        <v>522.84</v>
      </c>
      <c r="AE136" s="126">
        <f t="shared" si="79"/>
        <v>32.4578</v>
      </c>
      <c r="AF136" s="126">
        <f t="shared" si="80"/>
        <v>254.4</v>
      </c>
      <c r="AG136" s="126">
        <f t="shared" si="81"/>
        <v>0</v>
      </c>
      <c r="AH136" s="126">
        <f t="shared" si="82"/>
        <v>1647.009</v>
      </c>
      <c r="AI136" s="125" t="s">
        <v>1111</v>
      </c>
    </row>
    <row r="137" s="9" customFormat="1" ht="20" customHeight="1" spans="1:35">
      <c r="A137" s="23">
        <f t="shared" si="61"/>
        <v>134</v>
      </c>
      <c r="B137" s="39" t="s">
        <v>97</v>
      </c>
      <c r="C137" s="25" t="s">
        <v>380</v>
      </c>
      <c r="D137" s="24" t="s">
        <v>381</v>
      </c>
      <c r="E137" s="24">
        <v>3245.4</v>
      </c>
      <c r="F137" s="24">
        <f>VLOOKUP(C137,'[1]9月'!$B:$Q,16,0)</f>
        <v>3245.4</v>
      </c>
      <c r="G137" s="27">
        <v>5228.42</v>
      </c>
      <c r="H137" s="24">
        <v>3245.4</v>
      </c>
      <c r="I137" s="27">
        <v>2544</v>
      </c>
      <c r="J137" s="27"/>
      <c r="K137" s="34">
        <f t="shared" si="62"/>
        <v>58.4172</v>
      </c>
      <c r="L137" s="35">
        <f t="shared" si="63"/>
        <v>519.264</v>
      </c>
      <c r="M137" s="27">
        <f t="shared" si="64"/>
        <v>418.27</v>
      </c>
      <c r="N137" s="24">
        <f t="shared" si="65"/>
        <v>22.7178</v>
      </c>
      <c r="O137" s="27">
        <f t="shared" si="66"/>
        <v>127.2</v>
      </c>
      <c r="P137" s="27">
        <f t="shared" si="67"/>
        <v>0</v>
      </c>
      <c r="Q137" s="27">
        <f t="shared" si="76"/>
        <v>1145.869</v>
      </c>
      <c r="R137" s="24">
        <f t="shared" si="68"/>
        <v>0</v>
      </c>
      <c r="S137" s="24">
        <f t="shared" si="69"/>
        <v>259.63</v>
      </c>
      <c r="T137" s="27">
        <f t="shared" si="70"/>
        <v>104.57</v>
      </c>
      <c r="U137" s="24">
        <f t="shared" si="71"/>
        <v>9.74</v>
      </c>
      <c r="V137" s="27">
        <f t="shared" si="72"/>
        <v>127.2</v>
      </c>
      <c r="W137" s="27">
        <f t="shared" si="73"/>
        <v>0</v>
      </c>
      <c r="X137" s="24">
        <f t="shared" si="75"/>
        <v>501.14</v>
      </c>
      <c r="Y137" s="24">
        <f t="shared" si="74"/>
        <v>1647.009</v>
      </c>
      <c r="Z137" s="39"/>
      <c r="AA137" s="125" t="s">
        <v>24</v>
      </c>
      <c r="AB137" s="126">
        <f t="shared" si="83"/>
        <v>58.4172</v>
      </c>
      <c r="AC137" s="126">
        <f t="shared" si="77"/>
        <v>778.894</v>
      </c>
      <c r="AD137" s="126">
        <f t="shared" si="78"/>
        <v>522.84</v>
      </c>
      <c r="AE137" s="126">
        <f t="shared" si="79"/>
        <v>32.4578</v>
      </c>
      <c r="AF137" s="126">
        <f t="shared" si="80"/>
        <v>254.4</v>
      </c>
      <c r="AG137" s="126">
        <f t="shared" si="81"/>
        <v>0</v>
      </c>
      <c r="AH137" s="126">
        <f t="shared" si="82"/>
        <v>1647.009</v>
      </c>
      <c r="AI137" s="125" t="s">
        <v>1111</v>
      </c>
    </row>
    <row r="138" s="9" customFormat="1" ht="20" customHeight="1" spans="1:35">
      <c r="A138" s="23">
        <f t="shared" si="61"/>
        <v>135</v>
      </c>
      <c r="B138" s="39" t="s">
        <v>97</v>
      </c>
      <c r="C138" s="25" t="s">
        <v>382</v>
      </c>
      <c r="D138" s="24" t="s">
        <v>383</v>
      </c>
      <c r="E138" s="24">
        <v>3245.4</v>
      </c>
      <c r="F138" s="24">
        <f>VLOOKUP(C138,'[1]9月'!$B:$Q,16,0)</f>
        <v>3245.4</v>
      </c>
      <c r="G138" s="27">
        <v>5228.42</v>
      </c>
      <c r="H138" s="24">
        <v>3245.4</v>
      </c>
      <c r="I138" s="27">
        <v>2544</v>
      </c>
      <c r="J138" s="27"/>
      <c r="K138" s="34">
        <f t="shared" si="62"/>
        <v>58.4172</v>
      </c>
      <c r="L138" s="35">
        <f t="shared" si="63"/>
        <v>519.264</v>
      </c>
      <c r="M138" s="27">
        <f t="shared" si="64"/>
        <v>418.27</v>
      </c>
      <c r="N138" s="24">
        <f t="shared" si="65"/>
        <v>22.7178</v>
      </c>
      <c r="O138" s="27">
        <f t="shared" si="66"/>
        <v>127.2</v>
      </c>
      <c r="P138" s="27">
        <f t="shared" si="67"/>
        <v>0</v>
      </c>
      <c r="Q138" s="27">
        <f t="shared" si="76"/>
        <v>1145.869</v>
      </c>
      <c r="R138" s="24">
        <f t="shared" si="68"/>
        <v>0</v>
      </c>
      <c r="S138" s="24">
        <f t="shared" si="69"/>
        <v>259.63</v>
      </c>
      <c r="T138" s="27">
        <f t="shared" si="70"/>
        <v>104.57</v>
      </c>
      <c r="U138" s="24">
        <f t="shared" si="71"/>
        <v>9.74</v>
      </c>
      <c r="V138" s="27">
        <f t="shared" si="72"/>
        <v>127.2</v>
      </c>
      <c r="W138" s="27">
        <f t="shared" si="73"/>
        <v>0</v>
      </c>
      <c r="X138" s="24">
        <f t="shared" si="75"/>
        <v>501.14</v>
      </c>
      <c r="Y138" s="24">
        <f t="shared" si="74"/>
        <v>1647.009</v>
      </c>
      <c r="Z138" s="39"/>
      <c r="AA138" s="125" t="s">
        <v>24</v>
      </c>
      <c r="AB138" s="126">
        <f t="shared" si="83"/>
        <v>58.4172</v>
      </c>
      <c r="AC138" s="126">
        <f t="shared" si="77"/>
        <v>778.894</v>
      </c>
      <c r="AD138" s="126">
        <f t="shared" si="78"/>
        <v>522.84</v>
      </c>
      <c r="AE138" s="126">
        <f t="shared" si="79"/>
        <v>32.4578</v>
      </c>
      <c r="AF138" s="126">
        <f t="shared" si="80"/>
        <v>254.4</v>
      </c>
      <c r="AG138" s="126">
        <f t="shared" si="81"/>
        <v>0</v>
      </c>
      <c r="AH138" s="126">
        <f t="shared" si="82"/>
        <v>1647.009</v>
      </c>
      <c r="AI138" s="125" t="s">
        <v>1111</v>
      </c>
    </row>
    <row r="139" s="9" customFormat="1" ht="20" customHeight="1" spans="1:35">
      <c r="A139" s="23">
        <f t="shared" si="61"/>
        <v>136</v>
      </c>
      <c r="B139" s="39" t="s">
        <v>97</v>
      </c>
      <c r="C139" s="25" t="s">
        <v>384</v>
      </c>
      <c r="D139" s="24" t="s">
        <v>385</v>
      </c>
      <c r="E139" s="24">
        <v>3245.4</v>
      </c>
      <c r="F139" s="24">
        <f>VLOOKUP(C139,'[1]9月'!$B:$Q,16,0)</f>
        <v>3245.4</v>
      </c>
      <c r="G139" s="27">
        <v>5228.42</v>
      </c>
      <c r="H139" s="24">
        <v>3245.4</v>
      </c>
      <c r="I139" s="27">
        <v>3180</v>
      </c>
      <c r="J139" s="27"/>
      <c r="K139" s="34">
        <f t="shared" si="62"/>
        <v>58.4172</v>
      </c>
      <c r="L139" s="35">
        <f t="shared" si="63"/>
        <v>519.264</v>
      </c>
      <c r="M139" s="27">
        <f t="shared" si="64"/>
        <v>418.27</v>
      </c>
      <c r="N139" s="24">
        <f t="shared" si="65"/>
        <v>22.7178</v>
      </c>
      <c r="O139" s="27">
        <f t="shared" si="66"/>
        <v>159</v>
      </c>
      <c r="P139" s="27">
        <f t="shared" si="67"/>
        <v>0</v>
      </c>
      <c r="Q139" s="27">
        <f t="shared" si="76"/>
        <v>1177.669</v>
      </c>
      <c r="R139" s="24">
        <f t="shared" si="68"/>
        <v>0</v>
      </c>
      <c r="S139" s="24">
        <f t="shared" si="69"/>
        <v>259.63</v>
      </c>
      <c r="T139" s="27">
        <f t="shared" si="70"/>
        <v>104.57</v>
      </c>
      <c r="U139" s="24">
        <f t="shared" si="71"/>
        <v>9.74</v>
      </c>
      <c r="V139" s="27">
        <f t="shared" si="72"/>
        <v>159</v>
      </c>
      <c r="W139" s="27">
        <f t="shared" si="73"/>
        <v>0</v>
      </c>
      <c r="X139" s="24">
        <f t="shared" si="75"/>
        <v>532.94</v>
      </c>
      <c r="Y139" s="24">
        <f t="shared" si="74"/>
        <v>1710.609</v>
      </c>
      <c r="Z139" s="39"/>
      <c r="AA139" s="125" t="s">
        <v>24</v>
      </c>
      <c r="AB139" s="126">
        <f t="shared" si="83"/>
        <v>58.4172</v>
      </c>
      <c r="AC139" s="126">
        <f t="shared" si="77"/>
        <v>778.894</v>
      </c>
      <c r="AD139" s="126">
        <f t="shared" si="78"/>
        <v>522.84</v>
      </c>
      <c r="AE139" s="126">
        <f t="shared" si="79"/>
        <v>32.4578</v>
      </c>
      <c r="AF139" s="126">
        <f t="shared" si="80"/>
        <v>318</v>
      </c>
      <c r="AG139" s="126">
        <f t="shared" si="81"/>
        <v>0</v>
      </c>
      <c r="AH139" s="126">
        <f t="shared" si="82"/>
        <v>1710.609</v>
      </c>
      <c r="AI139" s="125" t="s">
        <v>1111</v>
      </c>
    </row>
    <row r="140" s="9" customFormat="1" ht="20" customHeight="1" spans="1:35">
      <c r="A140" s="23">
        <f t="shared" si="61"/>
        <v>137</v>
      </c>
      <c r="B140" s="39" t="s">
        <v>97</v>
      </c>
      <c r="C140" s="25" t="s">
        <v>386</v>
      </c>
      <c r="D140" s="24" t="s">
        <v>387</v>
      </c>
      <c r="E140" s="24">
        <v>3245.4</v>
      </c>
      <c r="F140" s="24">
        <f>VLOOKUP(C140,'[1]9月'!$B:$Q,16,0)</f>
        <v>3245.4</v>
      </c>
      <c r="G140" s="27">
        <v>5228.42</v>
      </c>
      <c r="H140" s="24">
        <v>3245.4</v>
      </c>
      <c r="I140" s="27">
        <v>1790</v>
      </c>
      <c r="J140" s="27"/>
      <c r="K140" s="34">
        <f t="shared" si="62"/>
        <v>58.4172</v>
      </c>
      <c r="L140" s="35">
        <f t="shared" si="63"/>
        <v>519.264</v>
      </c>
      <c r="M140" s="27">
        <f t="shared" si="64"/>
        <v>418.27</v>
      </c>
      <c r="N140" s="24">
        <f t="shared" si="65"/>
        <v>22.7178</v>
      </c>
      <c r="O140" s="27">
        <f t="shared" si="66"/>
        <v>89.5</v>
      </c>
      <c r="P140" s="27">
        <f t="shared" si="67"/>
        <v>0</v>
      </c>
      <c r="Q140" s="27">
        <f t="shared" si="76"/>
        <v>1108.169</v>
      </c>
      <c r="R140" s="24">
        <f t="shared" si="68"/>
        <v>0</v>
      </c>
      <c r="S140" s="24">
        <f t="shared" si="69"/>
        <v>259.63</v>
      </c>
      <c r="T140" s="27">
        <f t="shared" si="70"/>
        <v>104.57</v>
      </c>
      <c r="U140" s="24">
        <f t="shared" si="71"/>
        <v>9.74</v>
      </c>
      <c r="V140" s="27">
        <f t="shared" si="72"/>
        <v>89.5</v>
      </c>
      <c r="W140" s="27">
        <f t="shared" si="73"/>
        <v>0</v>
      </c>
      <c r="X140" s="24">
        <f t="shared" si="75"/>
        <v>463.44</v>
      </c>
      <c r="Y140" s="24">
        <f t="shared" si="74"/>
        <v>1571.609</v>
      </c>
      <c r="Z140" s="39"/>
      <c r="AA140" s="125" t="s">
        <v>24</v>
      </c>
      <c r="AB140" s="126">
        <f t="shared" si="83"/>
        <v>58.4172</v>
      </c>
      <c r="AC140" s="126">
        <f t="shared" si="77"/>
        <v>778.894</v>
      </c>
      <c r="AD140" s="126">
        <f t="shared" si="78"/>
        <v>522.84</v>
      </c>
      <c r="AE140" s="126">
        <f t="shared" si="79"/>
        <v>32.4578</v>
      </c>
      <c r="AF140" s="126">
        <f t="shared" si="80"/>
        <v>179</v>
      </c>
      <c r="AG140" s="126">
        <f t="shared" si="81"/>
        <v>0</v>
      </c>
      <c r="AH140" s="126">
        <f t="shared" si="82"/>
        <v>1571.609</v>
      </c>
      <c r="AI140" s="125" t="s">
        <v>1111</v>
      </c>
    </row>
    <row r="141" s="9" customFormat="1" ht="20" customHeight="1" spans="1:35">
      <c r="A141" s="23">
        <f t="shared" si="61"/>
        <v>138</v>
      </c>
      <c r="B141" s="39" t="s">
        <v>97</v>
      </c>
      <c r="C141" s="25" t="s">
        <v>388</v>
      </c>
      <c r="D141" s="28" t="s">
        <v>389</v>
      </c>
      <c r="E141" s="24">
        <v>3245.4</v>
      </c>
      <c r="F141" s="24">
        <f>VLOOKUP(C141,'[1]9月'!$B:$Q,16,0)</f>
        <v>3245.4</v>
      </c>
      <c r="G141" s="27">
        <v>5228.42</v>
      </c>
      <c r="H141" s="24">
        <v>3245.4</v>
      </c>
      <c r="I141" s="27">
        <v>0</v>
      </c>
      <c r="J141" s="27"/>
      <c r="K141" s="34">
        <f t="shared" si="62"/>
        <v>58.4172</v>
      </c>
      <c r="L141" s="35">
        <f t="shared" si="63"/>
        <v>519.264</v>
      </c>
      <c r="M141" s="27">
        <f t="shared" si="64"/>
        <v>418.27</v>
      </c>
      <c r="N141" s="24">
        <f t="shared" si="65"/>
        <v>22.7178</v>
      </c>
      <c r="O141" s="27">
        <f t="shared" si="66"/>
        <v>0</v>
      </c>
      <c r="P141" s="27">
        <f t="shared" si="67"/>
        <v>0</v>
      </c>
      <c r="Q141" s="27">
        <f t="shared" si="76"/>
        <v>1018.669</v>
      </c>
      <c r="R141" s="24">
        <f t="shared" si="68"/>
        <v>0</v>
      </c>
      <c r="S141" s="24">
        <f t="shared" si="69"/>
        <v>259.63</v>
      </c>
      <c r="T141" s="27">
        <f t="shared" si="70"/>
        <v>104.57</v>
      </c>
      <c r="U141" s="24">
        <f t="shared" si="71"/>
        <v>9.74</v>
      </c>
      <c r="V141" s="27">
        <f t="shared" si="72"/>
        <v>0</v>
      </c>
      <c r="W141" s="27">
        <f t="shared" si="73"/>
        <v>0</v>
      </c>
      <c r="X141" s="24">
        <f t="shared" si="75"/>
        <v>373.94</v>
      </c>
      <c r="Y141" s="24">
        <f t="shared" si="74"/>
        <v>1392.609</v>
      </c>
      <c r="Z141" s="39"/>
      <c r="AA141" s="125" t="s">
        <v>24</v>
      </c>
      <c r="AB141" s="126">
        <f t="shared" si="83"/>
        <v>58.4172</v>
      </c>
      <c r="AC141" s="126">
        <f t="shared" si="77"/>
        <v>778.894</v>
      </c>
      <c r="AD141" s="126">
        <f t="shared" si="78"/>
        <v>522.84</v>
      </c>
      <c r="AE141" s="126">
        <f t="shared" si="79"/>
        <v>32.4578</v>
      </c>
      <c r="AF141" s="126">
        <f t="shared" si="80"/>
        <v>0</v>
      </c>
      <c r="AG141" s="126">
        <f t="shared" si="81"/>
        <v>0</v>
      </c>
      <c r="AH141" s="126">
        <f t="shared" si="82"/>
        <v>1392.609</v>
      </c>
      <c r="AI141" s="125" t="s">
        <v>1111</v>
      </c>
    </row>
    <row r="142" s="9" customFormat="1" ht="20" customHeight="1" spans="1:35">
      <c r="A142" s="23">
        <f t="shared" si="61"/>
        <v>139</v>
      </c>
      <c r="B142" s="39" t="s">
        <v>97</v>
      </c>
      <c r="C142" s="25" t="s">
        <v>390</v>
      </c>
      <c r="D142" s="46" t="s">
        <v>391</v>
      </c>
      <c r="E142" s="24">
        <v>3245.4</v>
      </c>
      <c r="F142" s="24">
        <f>VLOOKUP(C142,'[1]9月'!$B:$Q,16,0)</f>
        <v>3245.4</v>
      </c>
      <c r="G142" s="27">
        <v>5228.42</v>
      </c>
      <c r="H142" s="24">
        <v>3245.4</v>
      </c>
      <c r="I142" s="27">
        <v>1790</v>
      </c>
      <c r="J142" s="27"/>
      <c r="K142" s="34">
        <f t="shared" si="62"/>
        <v>58.4172</v>
      </c>
      <c r="L142" s="35">
        <f t="shared" si="63"/>
        <v>519.264</v>
      </c>
      <c r="M142" s="27">
        <f t="shared" si="64"/>
        <v>418.27</v>
      </c>
      <c r="N142" s="24">
        <f t="shared" si="65"/>
        <v>22.7178</v>
      </c>
      <c r="O142" s="27">
        <f t="shared" si="66"/>
        <v>89.5</v>
      </c>
      <c r="P142" s="27">
        <f t="shared" si="67"/>
        <v>0</v>
      </c>
      <c r="Q142" s="27">
        <f t="shared" si="76"/>
        <v>1108.169</v>
      </c>
      <c r="R142" s="24">
        <f t="shared" si="68"/>
        <v>0</v>
      </c>
      <c r="S142" s="24">
        <f t="shared" si="69"/>
        <v>259.63</v>
      </c>
      <c r="T142" s="27">
        <f t="shared" si="70"/>
        <v>104.57</v>
      </c>
      <c r="U142" s="24">
        <f t="shared" si="71"/>
        <v>9.74</v>
      </c>
      <c r="V142" s="27">
        <f t="shared" si="72"/>
        <v>89.5</v>
      </c>
      <c r="W142" s="27">
        <f t="shared" si="73"/>
        <v>0</v>
      </c>
      <c r="X142" s="24">
        <f t="shared" si="75"/>
        <v>463.44</v>
      </c>
      <c r="Y142" s="24">
        <f t="shared" si="74"/>
        <v>1571.609</v>
      </c>
      <c r="Z142" s="39"/>
      <c r="AA142" s="125" t="s">
        <v>24</v>
      </c>
      <c r="AB142" s="126">
        <f t="shared" si="83"/>
        <v>58.4172</v>
      </c>
      <c r="AC142" s="126">
        <f t="shared" si="77"/>
        <v>778.894</v>
      </c>
      <c r="AD142" s="126">
        <f t="shared" si="78"/>
        <v>522.84</v>
      </c>
      <c r="AE142" s="126">
        <f t="shared" si="79"/>
        <v>32.4578</v>
      </c>
      <c r="AF142" s="126">
        <f t="shared" si="80"/>
        <v>179</v>
      </c>
      <c r="AG142" s="126">
        <f t="shared" si="81"/>
        <v>0</v>
      </c>
      <c r="AH142" s="126">
        <f t="shared" si="82"/>
        <v>1571.609</v>
      </c>
      <c r="AI142" s="125" t="s">
        <v>1111</v>
      </c>
    </row>
    <row r="143" s="9" customFormat="1" ht="20" customHeight="1" spans="1:35">
      <c r="A143" s="23">
        <f t="shared" si="61"/>
        <v>140</v>
      </c>
      <c r="B143" s="39" t="s">
        <v>97</v>
      </c>
      <c r="C143" s="25" t="s">
        <v>392</v>
      </c>
      <c r="D143" s="269" t="s">
        <v>393</v>
      </c>
      <c r="E143" s="24">
        <v>3245.4</v>
      </c>
      <c r="F143" s="24">
        <f>VLOOKUP(C143,'[1]9月'!$B:$Q,16,0)</f>
        <v>3245.4</v>
      </c>
      <c r="G143" s="27">
        <v>5228.42</v>
      </c>
      <c r="H143" s="24">
        <v>3245.4</v>
      </c>
      <c r="I143" s="27">
        <v>1790</v>
      </c>
      <c r="J143" s="27"/>
      <c r="K143" s="34">
        <f t="shared" si="62"/>
        <v>58.4172</v>
      </c>
      <c r="L143" s="35">
        <f t="shared" si="63"/>
        <v>519.264</v>
      </c>
      <c r="M143" s="27">
        <f t="shared" si="64"/>
        <v>418.27</v>
      </c>
      <c r="N143" s="24">
        <f t="shared" si="65"/>
        <v>22.7178</v>
      </c>
      <c r="O143" s="27">
        <f t="shared" si="66"/>
        <v>89.5</v>
      </c>
      <c r="P143" s="27">
        <f t="shared" si="67"/>
        <v>0</v>
      </c>
      <c r="Q143" s="27">
        <f t="shared" si="76"/>
        <v>1108.169</v>
      </c>
      <c r="R143" s="24">
        <f t="shared" si="68"/>
        <v>0</v>
      </c>
      <c r="S143" s="24">
        <f t="shared" si="69"/>
        <v>259.63</v>
      </c>
      <c r="T143" s="27">
        <f t="shared" si="70"/>
        <v>104.57</v>
      </c>
      <c r="U143" s="24">
        <f t="shared" si="71"/>
        <v>9.74</v>
      </c>
      <c r="V143" s="27">
        <f t="shared" si="72"/>
        <v>89.5</v>
      </c>
      <c r="W143" s="27">
        <f t="shared" si="73"/>
        <v>0</v>
      </c>
      <c r="X143" s="24">
        <f t="shared" si="75"/>
        <v>463.44</v>
      </c>
      <c r="Y143" s="24">
        <f t="shared" si="74"/>
        <v>1571.609</v>
      </c>
      <c r="Z143" s="39"/>
      <c r="AA143" s="125" t="s">
        <v>24</v>
      </c>
      <c r="AB143" s="126">
        <f t="shared" si="83"/>
        <v>58.4172</v>
      </c>
      <c r="AC143" s="126">
        <f t="shared" si="77"/>
        <v>778.894</v>
      </c>
      <c r="AD143" s="126">
        <f t="shared" si="78"/>
        <v>522.84</v>
      </c>
      <c r="AE143" s="126">
        <f t="shared" si="79"/>
        <v>32.4578</v>
      </c>
      <c r="AF143" s="126">
        <f t="shared" si="80"/>
        <v>179</v>
      </c>
      <c r="AG143" s="126">
        <f t="shared" si="81"/>
        <v>0</v>
      </c>
      <c r="AH143" s="126">
        <f t="shared" si="82"/>
        <v>1571.609</v>
      </c>
      <c r="AI143" s="125" t="s">
        <v>1111</v>
      </c>
    </row>
    <row r="144" s="9" customFormat="1" ht="20" customHeight="1" spans="1:35">
      <c r="A144" s="23">
        <f t="shared" si="61"/>
        <v>141</v>
      </c>
      <c r="B144" s="39" t="s">
        <v>97</v>
      </c>
      <c r="C144" s="25" t="s">
        <v>394</v>
      </c>
      <c r="D144" s="269" t="s">
        <v>395</v>
      </c>
      <c r="E144" s="24">
        <v>3245.4</v>
      </c>
      <c r="F144" s="24">
        <f>VLOOKUP(C144,'[1]9月'!$B:$Q,16,0)</f>
        <v>3245.4</v>
      </c>
      <c r="G144" s="27">
        <v>0</v>
      </c>
      <c r="H144" s="24">
        <v>3245.4</v>
      </c>
      <c r="I144" s="27">
        <v>0</v>
      </c>
      <c r="J144" s="27"/>
      <c r="K144" s="34">
        <f t="shared" si="62"/>
        <v>58.4172</v>
      </c>
      <c r="L144" s="35">
        <f t="shared" si="63"/>
        <v>519.264</v>
      </c>
      <c r="M144" s="27">
        <f t="shared" si="64"/>
        <v>0</v>
      </c>
      <c r="N144" s="24">
        <f t="shared" si="65"/>
        <v>22.7178</v>
      </c>
      <c r="O144" s="27">
        <f t="shared" si="66"/>
        <v>0</v>
      </c>
      <c r="P144" s="27">
        <f t="shared" si="67"/>
        <v>0</v>
      </c>
      <c r="Q144" s="27">
        <f t="shared" si="76"/>
        <v>600.399</v>
      </c>
      <c r="R144" s="24">
        <f t="shared" si="68"/>
        <v>0</v>
      </c>
      <c r="S144" s="24">
        <f t="shared" si="69"/>
        <v>259.63</v>
      </c>
      <c r="T144" s="27">
        <f t="shared" si="70"/>
        <v>0</v>
      </c>
      <c r="U144" s="24">
        <f t="shared" si="71"/>
        <v>9.74</v>
      </c>
      <c r="V144" s="27">
        <f t="shared" si="72"/>
        <v>0</v>
      </c>
      <c r="W144" s="27">
        <f t="shared" si="73"/>
        <v>0</v>
      </c>
      <c r="X144" s="24">
        <f t="shared" si="75"/>
        <v>269.37</v>
      </c>
      <c r="Y144" s="24">
        <f t="shared" si="74"/>
        <v>869.769</v>
      </c>
      <c r="Z144" s="39"/>
      <c r="AA144" s="125" t="s">
        <v>24</v>
      </c>
      <c r="AB144" s="126">
        <f t="shared" si="83"/>
        <v>58.4172</v>
      </c>
      <c r="AC144" s="126">
        <f t="shared" si="77"/>
        <v>778.894</v>
      </c>
      <c r="AD144" s="126">
        <f t="shared" si="78"/>
        <v>0</v>
      </c>
      <c r="AE144" s="126">
        <f t="shared" si="79"/>
        <v>32.4578</v>
      </c>
      <c r="AF144" s="126">
        <f t="shared" si="80"/>
        <v>0</v>
      </c>
      <c r="AG144" s="126">
        <f t="shared" si="81"/>
        <v>0</v>
      </c>
      <c r="AH144" s="126">
        <f t="shared" si="82"/>
        <v>869.769</v>
      </c>
      <c r="AI144" s="125" t="s">
        <v>1111</v>
      </c>
    </row>
    <row r="145" s="9" customFormat="1" ht="20" customHeight="1" spans="1:35">
      <c r="A145" s="23">
        <f t="shared" si="61"/>
        <v>142</v>
      </c>
      <c r="B145" s="39" t="s">
        <v>97</v>
      </c>
      <c r="C145" s="25" t="s">
        <v>396</v>
      </c>
      <c r="D145" s="46" t="s">
        <v>397</v>
      </c>
      <c r="E145" s="24">
        <v>3245.4</v>
      </c>
      <c r="F145" s="24">
        <f>VLOOKUP(C145,'[1]9月'!$B:$Q,16,0)</f>
        <v>3245.4</v>
      </c>
      <c r="G145" s="27">
        <v>5228.42</v>
      </c>
      <c r="H145" s="24">
        <v>3245.4</v>
      </c>
      <c r="I145" s="27">
        <v>1790</v>
      </c>
      <c r="J145" s="27"/>
      <c r="K145" s="34">
        <f t="shared" si="62"/>
        <v>58.4172</v>
      </c>
      <c r="L145" s="35">
        <f t="shared" si="63"/>
        <v>519.264</v>
      </c>
      <c r="M145" s="27">
        <f t="shared" si="64"/>
        <v>418.27</v>
      </c>
      <c r="N145" s="24">
        <f t="shared" si="65"/>
        <v>22.7178</v>
      </c>
      <c r="O145" s="27">
        <f t="shared" si="66"/>
        <v>89.5</v>
      </c>
      <c r="P145" s="27">
        <f t="shared" si="67"/>
        <v>0</v>
      </c>
      <c r="Q145" s="27">
        <f t="shared" si="76"/>
        <v>1108.169</v>
      </c>
      <c r="R145" s="24">
        <f t="shared" si="68"/>
        <v>0</v>
      </c>
      <c r="S145" s="24">
        <f t="shared" si="69"/>
        <v>259.63</v>
      </c>
      <c r="T145" s="27">
        <f t="shared" si="70"/>
        <v>104.57</v>
      </c>
      <c r="U145" s="24">
        <f t="shared" si="71"/>
        <v>9.74</v>
      </c>
      <c r="V145" s="27">
        <f t="shared" si="72"/>
        <v>89.5</v>
      </c>
      <c r="W145" s="27">
        <f t="shared" si="73"/>
        <v>0</v>
      </c>
      <c r="X145" s="24">
        <f t="shared" si="75"/>
        <v>463.44</v>
      </c>
      <c r="Y145" s="24">
        <f t="shared" si="74"/>
        <v>1571.609</v>
      </c>
      <c r="Z145" s="39"/>
      <c r="AA145" s="125" t="s">
        <v>24</v>
      </c>
      <c r="AB145" s="126">
        <f t="shared" si="83"/>
        <v>58.4172</v>
      </c>
      <c r="AC145" s="126">
        <f t="shared" si="77"/>
        <v>778.894</v>
      </c>
      <c r="AD145" s="126">
        <f t="shared" si="78"/>
        <v>522.84</v>
      </c>
      <c r="AE145" s="126">
        <f t="shared" si="79"/>
        <v>32.4578</v>
      </c>
      <c r="AF145" s="126">
        <f t="shared" si="80"/>
        <v>179</v>
      </c>
      <c r="AG145" s="126">
        <f t="shared" si="81"/>
        <v>0</v>
      </c>
      <c r="AH145" s="126">
        <f t="shared" si="82"/>
        <v>1571.609</v>
      </c>
      <c r="AI145" s="125" t="s">
        <v>1111</v>
      </c>
    </row>
    <row r="146" s="9" customFormat="1" ht="20" customHeight="1" spans="1:35">
      <c r="A146" s="23">
        <f t="shared" si="61"/>
        <v>143</v>
      </c>
      <c r="B146" s="39" t="s">
        <v>293</v>
      </c>
      <c r="C146" s="25" t="s">
        <v>398</v>
      </c>
      <c r="D146" s="46" t="s">
        <v>399</v>
      </c>
      <c r="E146" s="24">
        <v>3245.4</v>
      </c>
      <c r="F146" s="24">
        <f>VLOOKUP(C146,'[1]9月'!$B:$Q,16,0)</f>
        <v>3245.4</v>
      </c>
      <c r="G146" s="27">
        <v>5228.42</v>
      </c>
      <c r="H146" s="24">
        <v>3245.4</v>
      </c>
      <c r="I146" s="27">
        <v>2544</v>
      </c>
      <c r="J146" s="27"/>
      <c r="K146" s="34">
        <f t="shared" si="62"/>
        <v>58.4172</v>
      </c>
      <c r="L146" s="35">
        <f t="shared" si="63"/>
        <v>519.264</v>
      </c>
      <c r="M146" s="27">
        <f t="shared" si="64"/>
        <v>418.27</v>
      </c>
      <c r="N146" s="24">
        <f t="shared" si="65"/>
        <v>22.7178</v>
      </c>
      <c r="O146" s="27">
        <f t="shared" si="66"/>
        <v>127.2</v>
      </c>
      <c r="P146" s="27">
        <f t="shared" si="67"/>
        <v>0</v>
      </c>
      <c r="Q146" s="27">
        <f t="shared" si="76"/>
        <v>1145.869</v>
      </c>
      <c r="R146" s="24">
        <f t="shared" si="68"/>
        <v>0</v>
      </c>
      <c r="S146" s="24">
        <f t="shared" si="69"/>
        <v>259.63</v>
      </c>
      <c r="T146" s="27">
        <f t="shared" si="70"/>
        <v>104.57</v>
      </c>
      <c r="U146" s="24">
        <f t="shared" si="71"/>
        <v>9.74</v>
      </c>
      <c r="V146" s="27">
        <f t="shared" si="72"/>
        <v>127.2</v>
      </c>
      <c r="W146" s="27">
        <f t="shared" si="73"/>
        <v>0</v>
      </c>
      <c r="X146" s="24">
        <f t="shared" si="75"/>
        <v>501.14</v>
      </c>
      <c r="Y146" s="24">
        <f t="shared" si="74"/>
        <v>1647.009</v>
      </c>
      <c r="Z146" s="39"/>
      <c r="AA146" s="125" t="s">
        <v>26</v>
      </c>
      <c r="AB146" s="126">
        <f t="shared" si="83"/>
        <v>58.4172</v>
      </c>
      <c r="AC146" s="126">
        <f t="shared" si="77"/>
        <v>778.894</v>
      </c>
      <c r="AD146" s="126">
        <f t="shared" si="78"/>
        <v>522.84</v>
      </c>
      <c r="AE146" s="126">
        <f t="shared" si="79"/>
        <v>32.4578</v>
      </c>
      <c r="AF146" s="126">
        <f t="shared" si="80"/>
        <v>254.4</v>
      </c>
      <c r="AG146" s="126">
        <f t="shared" si="81"/>
        <v>0</v>
      </c>
      <c r="AH146" s="126">
        <f t="shared" si="82"/>
        <v>1647.009</v>
      </c>
      <c r="AI146" s="125" t="s">
        <v>1111</v>
      </c>
    </row>
    <row r="147" s="9" customFormat="1" ht="20" customHeight="1" spans="1:35">
      <c r="A147" s="23">
        <f t="shared" si="61"/>
        <v>144</v>
      </c>
      <c r="B147" s="39" t="s">
        <v>97</v>
      </c>
      <c r="C147" s="25" t="s">
        <v>400</v>
      </c>
      <c r="D147" s="46" t="s">
        <v>401</v>
      </c>
      <c r="E147" s="24">
        <v>3245.4</v>
      </c>
      <c r="F147" s="24">
        <f>VLOOKUP(C147,'[1]9月'!$B:$Q,16,0)</f>
        <v>3245.4</v>
      </c>
      <c r="G147" s="27">
        <v>5228.42</v>
      </c>
      <c r="H147" s="24">
        <v>3245.4</v>
      </c>
      <c r="I147" s="27">
        <v>2544</v>
      </c>
      <c r="J147" s="27"/>
      <c r="K147" s="34">
        <f t="shared" si="62"/>
        <v>58.4172</v>
      </c>
      <c r="L147" s="35">
        <f t="shared" si="63"/>
        <v>519.264</v>
      </c>
      <c r="M147" s="27">
        <f t="shared" si="64"/>
        <v>418.27</v>
      </c>
      <c r="N147" s="24">
        <f t="shared" si="65"/>
        <v>22.7178</v>
      </c>
      <c r="O147" s="27">
        <f t="shared" si="66"/>
        <v>127.2</v>
      </c>
      <c r="P147" s="27">
        <f t="shared" si="67"/>
        <v>0</v>
      </c>
      <c r="Q147" s="27">
        <f t="shared" si="76"/>
        <v>1145.869</v>
      </c>
      <c r="R147" s="24">
        <f t="shared" si="68"/>
        <v>0</v>
      </c>
      <c r="S147" s="24">
        <f t="shared" si="69"/>
        <v>259.63</v>
      </c>
      <c r="T147" s="27">
        <f t="shared" si="70"/>
        <v>104.57</v>
      </c>
      <c r="U147" s="24">
        <f t="shared" si="71"/>
        <v>9.74</v>
      </c>
      <c r="V147" s="27">
        <f t="shared" si="72"/>
        <v>127.2</v>
      </c>
      <c r="W147" s="27">
        <f t="shared" si="73"/>
        <v>0</v>
      </c>
      <c r="X147" s="24">
        <f t="shared" si="75"/>
        <v>501.14</v>
      </c>
      <c r="Y147" s="24">
        <f t="shared" si="74"/>
        <v>1647.009</v>
      </c>
      <c r="Z147" s="39"/>
      <c r="AA147" s="125" t="s">
        <v>24</v>
      </c>
      <c r="AB147" s="126">
        <f t="shared" si="83"/>
        <v>58.4172</v>
      </c>
      <c r="AC147" s="126">
        <f t="shared" si="77"/>
        <v>778.894</v>
      </c>
      <c r="AD147" s="126">
        <f t="shared" si="78"/>
        <v>522.84</v>
      </c>
      <c r="AE147" s="126">
        <f t="shared" si="79"/>
        <v>32.4578</v>
      </c>
      <c r="AF147" s="126">
        <f t="shared" si="80"/>
        <v>254.4</v>
      </c>
      <c r="AG147" s="126">
        <f t="shared" si="81"/>
        <v>0</v>
      </c>
      <c r="AH147" s="126">
        <f t="shared" si="82"/>
        <v>1647.009</v>
      </c>
      <c r="AI147" s="125" t="s">
        <v>1111</v>
      </c>
    </row>
    <row r="148" s="9" customFormat="1" ht="20" customHeight="1" spans="1:35">
      <c r="A148" s="23">
        <f t="shared" si="61"/>
        <v>145</v>
      </c>
      <c r="B148" s="39" t="s">
        <v>71</v>
      </c>
      <c r="C148" s="29" t="s">
        <v>404</v>
      </c>
      <c r="D148" s="30" t="s">
        <v>405</v>
      </c>
      <c r="E148" s="24">
        <v>3245.4</v>
      </c>
      <c r="F148" s="24">
        <f>VLOOKUP(C148,'[1]9月'!$B:$Q,16,0)</f>
        <v>3245.4</v>
      </c>
      <c r="G148" s="27">
        <v>5228.42</v>
      </c>
      <c r="H148" s="24">
        <v>3245.4</v>
      </c>
      <c r="I148" s="27">
        <v>1790</v>
      </c>
      <c r="J148" s="27"/>
      <c r="K148" s="34">
        <f t="shared" si="62"/>
        <v>58.4172</v>
      </c>
      <c r="L148" s="35">
        <f t="shared" si="63"/>
        <v>519.264</v>
      </c>
      <c r="M148" s="27">
        <f t="shared" si="64"/>
        <v>418.27</v>
      </c>
      <c r="N148" s="24">
        <f t="shared" si="65"/>
        <v>22.7178</v>
      </c>
      <c r="O148" s="27">
        <f t="shared" si="66"/>
        <v>89.5</v>
      </c>
      <c r="P148" s="27">
        <f t="shared" si="67"/>
        <v>0</v>
      </c>
      <c r="Q148" s="27">
        <f t="shared" si="76"/>
        <v>1108.169</v>
      </c>
      <c r="R148" s="24">
        <f t="shared" si="68"/>
        <v>0</v>
      </c>
      <c r="S148" s="24">
        <f t="shared" si="69"/>
        <v>259.63</v>
      </c>
      <c r="T148" s="27">
        <f t="shared" si="70"/>
        <v>104.57</v>
      </c>
      <c r="U148" s="24">
        <f t="shared" si="71"/>
        <v>9.74</v>
      </c>
      <c r="V148" s="27">
        <f t="shared" si="72"/>
        <v>89.5</v>
      </c>
      <c r="W148" s="27">
        <f t="shared" si="73"/>
        <v>0</v>
      </c>
      <c r="X148" s="24">
        <f t="shared" si="75"/>
        <v>463.44</v>
      </c>
      <c r="Y148" s="24">
        <f t="shared" si="74"/>
        <v>1571.609</v>
      </c>
      <c r="Z148" s="39"/>
      <c r="AA148" s="125" t="s">
        <v>31</v>
      </c>
      <c r="AB148" s="126">
        <f t="shared" si="83"/>
        <v>58.4172</v>
      </c>
      <c r="AC148" s="126">
        <f t="shared" si="77"/>
        <v>778.894</v>
      </c>
      <c r="AD148" s="126">
        <f t="shared" si="78"/>
        <v>522.84</v>
      </c>
      <c r="AE148" s="126">
        <f t="shared" si="79"/>
        <v>32.4578</v>
      </c>
      <c r="AF148" s="126">
        <f t="shared" si="80"/>
        <v>179</v>
      </c>
      <c r="AG148" s="126">
        <f t="shared" si="81"/>
        <v>0</v>
      </c>
      <c r="AH148" s="126">
        <f t="shared" si="82"/>
        <v>1571.609</v>
      </c>
      <c r="AI148" s="125" t="s">
        <v>1108</v>
      </c>
    </row>
    <row r="149" s="9" customFormat="1" ht="20" customHeight="1" spans="1:35">
      <c r="A149" s="23">
        <f t="shared" si="61"/>
        <v>146</v>
      </c>
      <c r="B149" s="39" t="s">
        <v>97</v>
      </c>
      <c r="C149" s="29" t="s">
        <v>406</v>
      </c>
      <c r="D149" s="30" t="s">
        <v>407</v>
      </c>
      <c r="E149" s="24">
        <v>3245.4</v>
      </c>
      <c r="F149" s="24">
        <f>VLOOKUP(C149,'[1]9月'!$B:$Q,16,0)</f>
        <v>3245.4</v>
      </c>
      <c r="G149" s="27">
        <v>5228.42</v>
      </c>
      <c r="H149" s="24">
        <v>3245.4</v>
      </c>
      <c r="I149" s="27">
        <v>1790</v>
      </c>
      <c r="J149" s="27"/>
      <c r="K149" s="34">
        <f t="shared" si="62"/>
        <v>58.4172</v>
      </c>
      <c r="L149" s="35">
        <f t="shared" si="63"/>
        <v>519.264</v>
      </c>
      <c r="M149" s="27">
        <f t="shared" si="64"/>
        <v>418.27</v>
      </c>
      <c r="N149" s="24">
        <f t="shared" si="65"/>
        <v>22.7178</v>
      </c>
      <c r="O149" s="27">
        <f t="shared" si="66"/>
        <v>89.5</v>
      </c>
      <c r="P149" s="27">
        <f t="shared" si="67"/>
        <v>0</v>
      </c>
      <c r="Q149" s="27">
        <f t="shared" si="76"/>
        <v>1108.169</v>
      </c>
      <c r="R149" s="24">
        <f t="shared" si="68"/>
        <v>0</v>
      </c>
      <c r="S149" s="24">
        <f t="shared" si="69"/>
        <v>259.63</v>
      </c>
      <c r="T149" s="27">
        <f t="shared" si="70"/>
        <v>104.57</v>
      </c>
      <c r="U149" s="24">
        <f t="shared" si="71"/>
        <v>9.74</v>
      </c>
      <c r="V149" s="27">
        <f t="shared" si="72"/>
        <v>89.5</v>
      </c>
      <c r="W149" s="27">
        <f t="shared" si="73"/>
        <v>0</v>
      </c>
      <c r="X149" s="24">
        <f t="shared" si="75"/>
        <v>463.44</v>
      </c>
      <c r="Y149" s="24">
        <f t="shared" si="74"/>
        <v>1571.609</v>
      </c>
      <c r="Z149" s="39"/>
      <c r="AA149" s="125" t="s">
        <v>24</v>
      </c>
      <c r="AB149" s="126">
        <f t="shared" si="83"/>
        <v>58.4172</v>
      </c>
      <c r="AC149" s="126">
        <f t="shared" si="77"/>
        <v>778.894</v>
      </c>
      <c r="AD149" s="126">
        <f t="shared" si="78"/>
        <v>522.84</v>
      </c>
      <c r="AE149" s="126">
        <f t="shared" si="79"/>
        <v>32.4578</v>
      </c>
      <c r="AF149" s="126">
        <f t="shared" si="80"/>
        <v>179</v>
      </c>
      <c r="AG149" s="126">
        <f t="shared" si="81"/>
        <v>0</v>
      </c>
      <c r="AH149" s="126">
        <f t="shared" si="82"/>
        <v>1571.609</v>
      </c>
      <c r="AI149" s="125" t="s">
        <v>1111</v>
      </c>
    </row>
    <row r="150" s="9" customFormat="1" ht="20" customHeight="1" spans="1:35">
      <c r="A150" s="23">
        <f t="shared" si="61"/>
        <v>147</v>
      </c>
      <c r="B150" s="39" t="s">
        <v>97</v>
      </c>
      <c r="C150" s="29" t="s">
        <v>408</v>
      </c>
      <c r="D150" s="30" t="s">
        <v>409</v>
      </c>
      <c r="E150" s="24">
        <v>3245.4</v>
      </c>
      <c r="F150" s="24">
        <f>VLOOKUP(C150,'[1]9月'!$B:$Q,16,0)</f>
        <v>3245.4</v>
      </c>
      <c r="G150" s="27">
        <v>5228.42</v>
      </c>
      <c r="H150" s="24">
        <v>3245.4</v>
      </c>
      <c r="I150" s="27">
        <v>1790</v>
      </c>
      <c r="J150" s="27"/>
      <c r="K150" s="34">
        <f t="shared" si="62"/>
        <v>58.4172</v>
      </c>
      <c r="L150" s="35">
        <f t="shared" si="63"/>
        <v>519.264</v>
      </c>
      <c r="M150" s="27">
        <f t="shared" si="64"/>
        <v>418.27</v>
      </c>
      <c r="N150" s="24">
        <f t="shared" si="65"/>
        <v>22.7178</v>
      </c>
      <c r="O150" s="27">
        <f t="shared" si="66"/>
        <v>89.5</v>
      </c>
      <c r="P150" s="27">
        <f t="shared" si="67"/>
        <v>0</v>
      </c>
      <c r="Q150" s="27">
        <f t="shared" si="76"/>
        <v>1108.169</v>
      </c>
      <c r="R150" s="24">
        <f t="shared" si="68"/>
        <v>0</v>
      </c>
      <c r="S150" s="24">
        <f t="shared" si="69"/>
        <v>259.63</v>
      </c>
      <c r="T150" s="27">
        <f t="shared" si="70"/>
        <v>104.57</v>
      </c>
      <c r="U150" s="24">
        <f t="shared" si="71"/>
        <v>9.74</v>
      </c>
      <c r="V150" s="27">
        <f t="shared" si="72"/>
        <v>89.5</v>
      </c>
      <c r="W150" s="27">
        <f t="shared" si="73"/>
        <v>0</v>
      </c>
      <c r="X150" s="24">
        <f t="shared" si="75"/>
        <v>463.44</v>
      </c>
      <c r="Y150" s="24">
        <f t="shared" si="74"/>
        <v>1571.609</v>
      </c>
      <c r="Z150" s="39"/>
      <c r="AA150" s="125" t="s">
        <v>24</v>
      </c>
      <c r="AB150" s="126">
        <f t="shared" si="83"/>
        <v>58.4172</v>
      </c>
      <c r="AC150" s="126">
        <f t="shared" si="77"/>
        <v>778.894</v>
      </c>
      <c r="AD150" s="126">
        <f t="shared" si="78"/>
        <v>522.84</v>
      </c>
      <c r="AE150" s="126">
        <f t="shared" si="79"/>
        <v>32.4578</v>
      </c>
      <c r="AF150" s="126">
        <f t="shared" si="80"/>
        <v>179</v>
      </c>
      <c r="AG150" s="126">
        <f t="shared" si="81"/>
        <v>0</v>
      </c>
      <c r="AH150" s="126">
        <f t="shared" si="82"/>
        <v>1571.609</v>
      </c>
      <c r="AI150" s="125" t="s">
        <v>1111</v>
      </c>
    </row>
    <row r="151" s="9" customFormat="1" ht="20" customHeight="1" spans="1:35">
      <c r="A151" s="23">
        <f t="shared" si="61"/>
        <v>148</v>
      </c>
      <c r="B151" s="39" t="s">
        <v>97</v>
      </c>
      <c r="C151" s="29" t="s">
        <v>410</v>
      </c>
      <c r="D151" s="30" t="s">
        <v>411</v>
      </c>
      <c r="E151" s="24">
        <v>3245.4</v>
      </c>
      <c r="F151" s="24">
        <f>VLOOKUP(C151,'[1]9月'!$B:$Q,16,0)</f>
        <v>3245.4</v>
      </c>
      <c r="G151" s="27">
        <v>5228.42</v>
      </c>
      <c r="H151" s="24">
        <v>3245.4</v>
      </c>
      <c r="I151" s="27">
        <v>1790</v>
      </c>
      <c r="J151" s="27"/>
      <c r="K151" s="34">
        <f t="shared" si="62"/>
        <v>58.4172</v>
      </c>
      <c r="L151" s="35">
        <f t="shared" si="63"/>
        <v>519.264</v>
      </c>
      <c r="M151" s="27">
        <f t="shared" si="64"/>
        <v>418.27</v>
      </c>
      <c r="N151" s="24">
        <f t="shared" si="65"/>
        <v>22.7178</v>
      </c>
      <c r="O151" s="27">
        <f t="shared" si="66"/>
        <v>89.5</v>
      </c>
      <c r="P151" s="27">
        <f t="shared" si="67"/>
        <v>0</v>
      </c>
      <c r="Q151" s="27">
        <f t="shared" si="76"/>
        <v>1108.169</v>
      </c>
      <c r="R151" s="24">
        <f t="shared" si="68"/>
        <v>0</v>
      </c>
      <c r="S151" s="24">
        <f t="shared" si="69"/>
        <v>259.63</v>
      </c>
      <c r="T151" s="27">
        <f t="shared" si="70"/>
        <v>104.57</v>
      </c>
      <c r="U151" s="24">
        <f t="shared" si="71"/>
        <v>9.74</v>
      </c>
      <c r="V151" s="27">
        <f t="shared" si="72"/>
        <v>89.5</v>
      </c>
      <c r="W151" s="27">
        <f t="shared" si="73"/>
        <v>0</v>
      </c>
      <c r="X151" s="24">
        <f t="shared" si="75"/>
        <v>463.44</v>
      </c>
      <c r="Y151" s="24">
        <f t="shared" si="74"/>
        <v>1571.609</v>
      </c>
      <c r="Z151" s="39"/>
      <c r="AA151" s="125" t="s">
        <v>24</v>
      </c>
      <c r="AB151" s="126">
        <f t="shared" si="83"/>
        <v>58.4172</v>
      </c>
      <c r="AC151" s="126">
        <f t="shared" si="77"/>
        <v>778.894</v>
      </c>
      <c r="AD151" s="126">
        <f t="shared" si="78"/>
        <v>522.84</v>
      </c>
      <c r="AE151" s="126">
        <f t="shared" si="79"/>
        <v>32.4578</v>
      </c>
      <c r="AF151" s="126">
        <f t="shared" si="80"/>
        <v>179</v>
      </c>
      <c r="AG151" s="126">
        <f t="shared" si="81"/>
        <v>0</v>
      </c>
      <c r="AH151" s="126">
        <f t="shared" si="82"/>
        <v>1571.609</v>
      </c>
      <c r="AI151" s="125" t="s">
        <v>1111</v>
      </c>
    </row>
    <row r="152" s="9" customFormat="1" ht="20" customHeight="1" spans="1:35">
      <c r="A152" s="23">
        <f t="shared" ref="A152:A215" si="84">ROW()-3</f>
        <v>149</v>
      </c>
      <c r="B152" s="39" t="s">
        <v>416</v>
      </c>
      <c r="C152" s="25" t="s">
        <v>417</v>
      </c>
      <c r="D152" s="24" t="s">
        <v>418</v>
      </c>
      <c r="E152" s="24">
        <v>3245.4</v>
      </c>
      <c r="F152" s="24">
        <f>VLOOKUP(C152,'[1]9月'!$B:$Q,16,0)</f>
        <v>3245.4</v>
      </c>
      <c r="G152" s="27">
        <v>5228.42</v>
      </c>
      <c r="H152" s="24">
        <v>3245.4</v>
      </c>
      <c r="I152" s="27">
        <v>1790</v>
      </c>
      <c r="J152" s="27"/>
      <c r="K152" s="34">
        <f t="shared" ref="K152:K215" si="85">E152*0.018</f>
        <v>58.4172</v>
      </c>
      <c r="L152" s="35">
        <f t="shared" ref="L152:L215" si="86">F152*0.16</f>
        <v>519.264</v>
      </c>
      <c r="M152" s="27">
        <f t="shared" ref="M152:M215" si="87">ROUND(G152*0.08,2)</f>
        <v>418.27</v>
      </c>
      <c r="N152" s="24">
        <f t="shared" ref="N152:N215" si="88">H152*0.007</f>
        <v>22.7178</v>
      </c>
      <c r="O152" s="27">
        <f t="shared" ref="O152:O215" si="89">I152*5%</f>
        <v>89.5</v>
      </c>
      <c r="P152" s="27">
        <f t="shared" ref="P152:P215" si="90">J152*50%</f>
        <v>0</v>
      </c>
      <c r="Q152" s="27">
        <f t="shared" si="76"/>
        <v>1108.169</v>
      </c>
      <c r="R152" s="24">
        <f t="shared" ref="R152:R215" si="91">E152*0</f>
        <v>0</v>
      </c>
      <c r="S152" s="24">
        <f t="shared" ref="S152:S215" si="92">ROUND(F152*0.08,2)</f>
        <v>259.63</v>
      </c>
      <c r="T152" s="27">
        <f t="shared" ref="T152:T215" si="93">ROUND(G152*0.02,2)</f>
        <v>104.57</v>
      </c>
      <c r="U152" s="24">
        <f t="shared" ref="U152:U215" si="94">ROUND(H152*0.003,2)</f>
        <v>9.74</v>
      </c>
      <c r="V152" s="27">
        <f t="shared" ref="V152:V215" si="95">I152*5%</f>
        <v>89.5</v>
      </c>
      <c r="W152" s="27">
        <f t="shared" ref="W152:W215" si="96">J152*50%</f>
        <v>0</v>
      </c>
      <c r="X152" s="24">
        <f t="shared" si="75"/>
        <v>463.44</v>
      </c>
      <c r="Y152" s="24">
        <f t="shared" ref="Y152:Y215" si="97">Q152+X152</f>
        <v>1571.609</v>
      </c>
      <c r="Z152" s="39"/>
      <c r="AA152" s="125" t="s">
        <v>20</v>
      </c>
      <c r="AB152" s="126">
        <f t="shared" si="83"/>
        <v>58.4172</v>
      </c>
      <c r="AC152" s="126">
        <f t="shared" si="77"/>
        <v>778.894</v>
      </c>
      <c r="AD152" s="126">
        <f t="shared" si="78"/>
        <v>522.84</v>
      </c>
      <c r="AE152" s="126">
        <f t="shared" si="79"/>
        <v>32.4578</v>
      </c>
      <c r="AF152" s="126">
        <f t="shared" si="80"/>
        <v>179</v>
      </c>
      <c r="AG152" s="126">
        <f t="shared" si="81"/>
        <v>0</v>
      </c>
      <c r="AH152" s="126">
        <f t="shared" si="82"/>
        <v>1571.609</v>
      </c>
      <c r="AI152" s="125" t="s">
        <v>1111</v>
      </c>
    </row>
    <row r="153" s="9" customFormat="1" ht="20" customHeight="1" spans="1:35">
      <c r="A153" s="23">
        <f t="shared" si="84"/>
        <v>150</v>
      </c>
      <c r="B153" s="39" t="s">
        <v>416</v>
      </c>
      <c r="C153" s="25" t="s">
        <v>419</v>
      </c>
      <c r="D153" s="24" t="s">
        <v>420</v>
      </c>
      <c r="E153" s="24">
        <v>3245.4</v>
      </c>
      <c r="F153" s="24">
        <f>VLOOKUP(C153,'[1]9月'!$B:$Q,16,0)</f>
        <v>3245.4</v>
      </c>
      <c r="G153" s="27">
        <v>5228.42</v>
      </c>
      <c r="H153" s="24">
        <v>3245.4</v>
      </c>
      <c r="I153" s="27">
        <v>1790</v>
      </c>
      <c r="J153" s="27"/>
      <c r="K153" s="34">
        <f t="shared" si="85"/>
        <v>58.4172</v>
      </c>
      <c r="L153" s="35">
        <f t="shared" si="86"/>
        <v>519.264</v>
      </c>
      <c r="M153" s="27">
        <f t="shared" si="87"/>
        <v>418.27</v>
      </c>
      <c r="N153" s="24">
        <f t="shared" si="88"/>
        <v>22.7178</v>
      </c>
      <c r="O153" s="27">
        <f t="shared" si="89"/>
        <v>89.5</v>
      </c>
      <c r="P153" s="27">
        <f t="shared" si="90"/>
        <v>0</v>
      </c>
      <c r="Q153" s="27">
        <f t="shared" si="76"/>
        <v>1108.169</v>
      </c>
      <c r="R153" s="24">
        <f t="shared" si="91"/>
        <v>0</v>
      </c>
      <c r="S153" s="24">
        <f t="shared" si="92"/>
        <v>259.63</v>
      </c>
      <c r="T153" s="27">
        <f t="shared" si="93"/>
        <v>104.57</v>
      </c>
      <c r="U153" s="24">
        <f t="shared" si="94"/>
        <v>9.74</v>
      </c>
      <c r="V153" s="27">
        <f t="shared" si="95"/>
        <v>89.5</v>
      </c>
      <c r="W153" s="27">
        <f t="shared" si="96"/>
        <v>0</v>
      </c>
      <c r="X153" s="24">
        <f t="shared" si="75"/>
        <v>463.44</v>
      </c>
      <c r="Y153" s="24">
        <f t="shared" si="97"/>
        <v>1571.609</v>
      </c>
      <c r="Z153" s="39"/>
      <c r="AA153" s="125" t="s">
        <v>20</v>
      </c>
      <c r="AB153" s="126">
        <f t="shared" si="83"/>
        <v>58.4172</v>
      </c>
      <c r="AC153" s="126">
        <f t="shared" si="77"/>
        <v>778.894</v>
      </c>
      <c r="AD153" s="126">
        <f t="shared" si="78"/>
        <v>522.84</v>
      </c>
      <c r="AE153" s="126">
        <f t="shared" si="79"/>
        <v>32.4578</v>
      </c>
      <c r="AF153" s="126">
        <f t="shared" si="80"/>
        <v>179</v>
      </c>
      <c r="AG153" s="126">
        <f t="shared" si="81"/>
        <v>0</v>
      </c>
      <c r="AH153" s="126">
        <f t="shared" si="82"/>
        <v>1571.609</v>
      </c>
      <c r="AI153" s="125" t="s">
        <v>1111</v>
      </c>
    </row>
    <row r="154" s="9" customFormat="1" ht="20" customHeight="1" spans="1:35">
      <c r="A154" s="23">
        <f t="shared" si="84"/>
        <v>151</v>
      </c>
      <c r="B154" s="39" t="s">
        <v>416</v>
      </c>
      <c r="C154" s="25" t="s">
        <v>421</v>
      </c>
      <c r="D154" s="24" t="s">
        <v>422</v>
      </c>
      <c r="E154" s="24">
        <v>3245.4</v>
      </c>
      <c r="F154" s="24">
        <f>VLOOKUP(C154,'[1]9月'!$B:$Q,16,0)</f>
        <v>3245.4</v>
      </c>
      <c r="G154" s="27">
        <v>5228.42</v>
      </c>
      <c r="H154" s="24">
        <v>3245.4</v>
      </c>
      <c r="I154" s="27">
        <v>1790</v>
      </c>
      <c r="J154" s="27"/>
      <c r="K154" s="34">
        <f t="shared" si="85"/>
        <v>58.4172</v>
      </c>
      <c r="L154" s="35">
        <f t="shared" si="86"/>
        <v>519.264</v>
      </c>
      <c r="M154" s="27">
        <f t="shared" si="87"/>
        <v>418.27</v>
      </c>
      <c r="N154" s="24">
        <f t="shared" si="88"/>
        <v>22.7178</v>
      </c>
      <c r="O154" s="27">
        <f t="shared" si="89"/>
        <v>89.5</v>
      </c>
      <c r="P154" s="27">
        <f t="shared" si="90"/>
        <v>0</v>
      </c>
      <c r="Q154" s="27">
        <f t="shared" si="76"/>
        <v>1108.169</v>
      </c>
      <c r="R154" s="24">
        <f t="shared" si="91"/>
        <v>0</v>
      </c>
      <c r="S154" s="24">
        <f t="shared" si="92"/>
        <v>259.63</v>
      </c>
      <c r="T154" s="27">
        <f t="shared" si="93"/>
        <v>104.57</v>
      </c>
      <c r="U154" s="24">
        <f t="shared" si="94"/>
        <v>9.74</v>
      </c>
      <c r="V154" s="27">
        <f t="shared" si="95"/>
        <v>89.5</v>
      </c>
      <c r="W154" s="27">
        <f t="shared" si="96"/>
        <v>0</v>
      </c>
      <c r="X154" s="24">
        <f t="shared" si="75"/>
        <v>463.44</v>
      </c>
      <c r="Y154" s="24">
        <f t="shared" si="97"/>
        <v>1571.609</v>
      </c>
      <c r="Z154" s="39"/>
      <c r="AA154" s="125" t="s">
        <v>20</v>
      </c>
      <c r="AB154" s="126">
        <f t="shared" si="83"/>
        <v>58.4172</v>
      </c>
      <c r="AC154" s="126">
        <f t="shared" si="77"/>
        <v>778.894</v>
      </c>
      <c r="AD154" s="126">
        <f t="shared" si="78"/>
        <v>522.84</v>
      </c>
      <c r="AE154" s="126">
        <f t="shared" si="79"/>
        <v>32.4578</v>
      </c>
      <c r="AF154" s="126">
        <f t="shared" si="80"/>
        <v>179</v>
      </c>
      <c r="AG154" s="126">
        <f t="shared" si="81"/>
        <v>0</v>
      </c>
      <c r="AH154" s="126">
        <f t="shared" si="82"/>
        <v>1571.609</v>
      </c>
      <c r="AI154" s="125" t="s">
        <v>1111</v>
      </c>
    </row>
    <row r="155" s="9" customFormat="1" ht="20" customHeight="1" spans="1:35">
      <c r="A155" s="23">
        <f t="shared" si="84"/>
        <v>152</v>
      </c>
      <c r="B155" s="39" t="s">
        <v>416</v>
      </c>
      <c r="C155" s="25" t="s">
        <v>423</v>
      </c>
      <c r="D155" s="24" t="s">
        <v>424</v>
      </c>
      <c r="E155" s="24">
        <v>3245.4</v>
      </c>
      <c r="F155" s="24">
        <f>VLOOKUP(C155,'[1]9月'!$B:$Q,16,0)</f>
        <v>3245.4</v>
      </c>
      <c r="G155" s="27">
        <v>5228.42</v>
      </c>
      <c r="H155" s="24">
        <v>3245.4</v>
      </c>
      <c r="I155" s="27">
        <v>1790</v>
      </c>
      <c r="J155" s="27"/>
      <c r="K155" s="34">
        <f t="shared" si="85"/>
        <v>58.4172</v>
      </c>
      <c r="L155" s="35">
        <f t="shared" si="86"/>
        <v>519.264</v>
      </c>
      <c r="M155" s="27">
        <f t="shared" si="87"/>
        <v>418.27</v>
      </c>
      <c r="N155" s="24">
        <f t="shared" si="88"/>
        <v>22.7178</v>
      </c>
      <c r="O155" s="27">
        <f t="shared" si="89"/>
        <v>89.5</v>
      </c>
      <c r="P155" s="27">
        <f t="shared" si="90"/>
        <v>0</v>
      </c>
      <c r="Q155" s="27">
        <f t="shared" si="76"/>
        <v>1108.169</v>
      </c>
      <c r="R155" s="24">
        <f t="shared" si="91"/>
        <v>0</v>
      </c>
      <c r="S155" s="24">
        <f t="shared" si="92"/>
        <v>259.63</v>
      </c>
      <c r="T155" s="27">
        <f t="shared" si="93"/>
        <v>104.57</v>
      </c>
      <c r="U155" s="24">
        <f t="shared" si="94"/>
        <v>9.74</v>
      </c>
      <c r="V155" s="27">
        <f t="shared" si="95"/>
        <v>89.5</v>
      </c>
      <c r="W155" s="27">
        <f t="shared" si="96"/>
        <v>0</v>
      </c>
      <c r="X155" s="24">
        <f t="shared" si="75"/>
        <v>463.44</v>
      </c>
      <c r="Y155" s="24">
        <f t="shared" si="97"/>
        <v>1571.609</v>
      </c>
      <c r="Z155" s="39"/>
      <c r="AA155" s="125" t="s">
        <v>20</v>
      </c>
      <c r="AB155" s="126">
        <f t="shared" si="83"/>
        <v>58.4172</v>
      </c>
      <c r="AC155" s="126">
        <f t="shared" si="77"/>
        <v>778.894</v>
      </c>
      <c r="AD155" s="126">
        <f t="shared" si="78"/>
        <v>522.84</v>
      </c>
      <c r="AE155" s="126">
        <f t="shared" si="79"/>
        <v>32.4578</v>
      </c>
      <c r="AF155" s="126">
        <f t="shared" si="80"/>
        <v>179</v>
      </c>
      <c r="AG155" s="126">
        <f t="shared" si="81"/>
        <v>0</v>
      </c>
      <c r="AH155" s="126">
        <f t="shared" si="82"/>
        <v>1571.609</v>
      </c>
      <c r="AI155" s="125" t="s">
        <v>1111</v>
      </c>
    </row>
    <row r="156" s="9" customFormat="1" ht="20" customHeight="1" spans="1:35">
      <c r="A156" s="23">
        <f t="shared" si="84"/>
        <v>153</v>
      </c>
      <c r="B156" s="39" t="s">
        <v>416</v>
      </c>
      <c r="C156" s="25" t="s">
        <v>425</v>
      </c>
      <c r="D156" s="24" t="s">
        <v>426</v>
      </c>
      <c r="E156" s="24">
        <v>3245.4</v>
      </c>
      <c r="F156" s="24">
        <f>VLOOKUP(C156,'[1]9月'!$B:$Q,16,0)</f>
        <v>3245.4</v>
      </c>
      <c r="G156" s="27">
        <v>5228.42</v>
      </c>
      <c r="H156" s="24">
        <v>3245.4</v>
      </c>
      <c r="I156" s="27">
        <v>1790</v>
      </c>
      <c r="J156" s="27"/>
      <c r="K156" s="34">
        <f t="shared" si="85"/>
        <v>58.4172</v>
      </c>
      <c r="L156" s="35">
        <f t="shared" si="86"/>
        <v>519.264</v>
      </c>
      <c r="M156" s="27">
        <f t="shared" si="87"/>
        <v>418.27</v>
      </c>
      <c r="N156" s="24">
        <f t="shared" si="88"/>
        <v>22.7178</v>
      </c>
      <c r="O156" s="27">
        <f t="shared" si="89"/>
        <v>89.5</v>
      </c>
      <c r="P156" s="27">
        <f t="shared" si="90"/>
        <v>0</v>
      </c>
      <c r="Q156" s="27">
        <f t="shared" si="76"/>
        <v>1108.169</v>
      </c>
      <c r="R156" s="24">
        <f t="shared" si="91"/>
        <v>0</v>
      </c>
      <c r="S156" s="24">
        <f t="shared" si="92"/>
        <v>259.63</v>
      </c>
      <c r="T156" s="27">
        <f t="shared" si="93"/>
        <v>104.57</v>
      </c>
      <c r="U156" s="24">
        <f t="shared" si="94"/>
        <v>9.74</v>
      </c>
      <c r="V156" s="27">
        <f t="shared" si="95"/>
        <v>89.5</v>
      </c>
      <c r="W156" s="27">
        <f t="shared" si="96"/>
        <v>0</v>
      </c>
      <c r="X156" s="24">
        <f t="shared" si="75"/>
        <v>463.44</v>
      </c>
      <c r="Y156" s="24">
        <f t="shared" si="97"/>
        <v>1571.609</v>
      </c>
      <c r="Z156" s="39"/>
      <c r="AA156" s="125" t="s">
        <v>20</v>
      </c>
      <c r="AB156" s="126">
        <f t="shared" si="83"/>
        <v>58.4172</v>
      </c>
      <c r="AC156" s="126">
        <f t="shared" si="77"/>
        <v>778.894</v>
      </c>
      <c r="AD156" s="126">
        <f t="shared" si="78"/>
        <v>522.84</v>
      </c>
      <c r="AE156" s="126">
        <f t="shared" si="79"/>
        <v>32.4578</v>
      </c>
      <c r="AF156" s="126">
        <f t="shared" si="80"/>
        <v>179</v>
      </c>
      <c r="AG156" s="126">
        <f t="shared" si="81"/>
        <v>0</v>
      </c>
      <c r="AH156" s="126">
        <f t="shared" si="82"/>
        <v>1571.609</v>
      </c>
      <c r="AI156" s="125" t="s">
        <v>1111</v>
      </c>
    </row>
    <row r="157" s="9" customFormat="1" ht="20" customHeight="1" spans="1:35">
      <c r="A157" s="23">
        <f t="shared" si="84"/>
        <v>154</v>
      </c>
      <c r="B157" s="39" t="s">
        <v>416</v>
      </c>
      <c r="C157" s="25" t="s">
        <v>427</v>
      </c>
      <c r="D157" s="24" t="s">
        <v>428</v>
      </c>
      <c r="E157" s="24">
        <v>3245.4</v>
      </c>
      <c r="F157" s="24">
        <f>VLOOKUP(C157,'[1]9月'!$B:$Q,16,0)</f>
        <v>3245.4</v>
      </c>
      <c r="G157" s="27">
        <v>5228.42</v>
      </c>
      <c r="H157" s="24">
        <v>3245.4</v>
      </c>
      <c r="I157" s="27">
        <v>1790</v>
      </c>
      <c r="J157" s="27"/>
      <c r="K157" s="34">
        <f t="shared" si="85"/>
        <v>58.4172</v>
      </c>
      <c r="L157" s="35">
        <f t="shared" si="86"/>
        <v>519.264</v>
      </c>
      <c r="M157" s="27">
        <f t="shared" si="87"/>
        <v>418.27</v>
      </c>
      <c r="N157" s="24">
        <f t="shared" si="88"/>
        <v>22.7178</v>
      </c>
      <c r="O157" s="27">
        <f t="shared" si="89"/>
        <v>89.5</v>
      </c>
      <c r="P157" s="27">
        <f t="shared" si="90"/>
        <v>0</v>
      </c>
      <c r="Q157" s="27">
        <f t="shared" si="76"/>
        <v>1108.169</v>
      </c>
      <c r="R157" s="24">
        <f t="shared" si="91"/>
        <v>0</v>
      </c>
      <c r="S157" s="24">
        <f t="shared" si="92"/>
        <v>259.63</v>
      </c>
      <c r="T157" s="27">
        <f t="shared" si="93"/>
        <v>104.57</v>
      </c>
      <c r="U157" s="24">
        <f t="shared" si="94"/>
        <v>9.74</v>
      </c>
      <c r="V157" s="27">
        <f t="shared" si="95"/>
        <v>89.5</v>
      </c>
      <c r="W157" s="27">
        <f t="shared" si="96"/>
        <v>0</v>
      </c>
      <c r="X157" s="24">
        <f t="shared" si="75"/>
        <v>463.44</v>
      </c>
      <c r="Y157" s="24">
        <f t="shared" si="97"/>
        <v>1571.609</v>
      </c>
      <c r="Z157" s="39"/>
      <c r="AA157" s="125" t="s">
        <v>20</v>
      </c>
      <c r="AB157" s="126">
        <f t="shared" si="83"/>
        <v>58.4172</v>
      </c>
      <c r="AC157" s="126">
        <f t="shared" si="77"/>
        <v>778.894</v>
      </c>
      <c r="AD157" s="126">
        <f t="shared" si="78"/>
        <v>522.84</v>
      </c>
      <c r="AE157" s="126">
        <f t="shared" si="79"/>
        <v>32.4578</v>
      </c>
      <c r="AF157" s="126">
        <f t="shared" si="80"/>
        <v>179</v>
      </c>
      <c r="AG157" s="126">
        <f t="shared" si="81"/>
        <v>0</v>
      </c>
      <c r="AH157" s="126">
        <f t="shared" si="82"/>
        <v>1571.609</v>
      </c>
      <c r="AI157" s="125" t="s">
        <v>1111</v>
      </c>
    </row>
    <row r="158" s="9" customFormat="1" ht="20" customHeight="1" spans="1:35">
      <c r="A158" s="23">
        <f t="shared" si="84"/>
        <v>155</v>
      </c>
      <c r="B158" s="39" t="s">
        <v>416</v>
      </c>
      <c r="C158" s="25" t="s">
        <v>429</v>
      </c>
      <c r="D158" s="24" t="s">
        <v>430</v>
      </c>
      <c r="E158" s="24">
        <v>3245.4</v>
      </c>
      <c r="F158" s="24">
        <f>VLOOKUP(C158,'[1]9月'!$B:$Q,16,0)</f>
        <v>3245.4</v>
      </c>
      <c r="G158" s="27">
        <v>5228.42</v>
      </c>
      <c r="H158" s="24">
        <v>3245.4</v>
      </c>
      <c r="I158" s="27">
        <v>1790</v>
      </c>
      <c r="J158" s="27"/>
      <c r="K158" s="34">
        <f t="shared" si="85"/>
        <v>58.4172</v>
      </c>
      <c r="L158" s="35">
        <f t="shared" si="86"/>
        <v>519.264</v>
      </c>
      <c r="M158" s="27">
        <f t="shared" si="87"/>
        <v>418.27</v>
      </c>
      <c r="N158" s="24">
        <f t="shared" si="88"/>
        <v>22.7178</v>
      </c>
      <c r="O158" s="27">
        <f t="shared" si="89"/>
        <v>89.5</v>
      </c>
      <c r="P158" s="27">
        <f t="shared" si="90"/>
        <v>0</v>
      </c>
      <c r="Q158" s="27">
        <f t="shared" si="76"/>
        <v>1108.169</v>
      </c>
      <c r="R158" s="24">
        <f t="shared" si="91"/>
        <v>0</v>
      </c>
      <c r="S158" s="24">
        <f t="shared" si="92"/>
        <v>259.63</v>
      </c>
      <c r="T158" s="27">
        <f t="shared" si="93"/>
        <v>104.57</v>
      </c>
      <c r="U158" s="24">
        <f t="shared" si="94"/>
        <v>9.74</v>
      </c>
      <c r="V158" s="27">
        <f t="shared" si="95"/>
        <v>89.5</v>
      </c>
      <c r="W158" s="27">
        <f t="shared" si="96"/>
        <v>0</v>
      </c>
      <c r="X158" s="24">
        <f t="shared" si="75"/>
        <v>463.44</v>
      </c>
      <c r="Y158" s="24">
        <f t="shared" si="97"/>
        <v>1571.609</v>
      </c>
      <c r="Z158" s="39"/>
      <c r="AA158" s="125" t="s">
        <v>20</v>
      </c>
      <c r="AB158" s="126">
        <f t="shared" si="83"/>
        <v>58.4172</v>
      </c>
      <c r="AC158" s="126">
        <f t="shared" si="77"/>
        <v>778.894</v>
      </c>
      <c r="AD158" s="126">
        <f t="shared" si="78"/>
        <v>522.84</v>
      </c>
      <c r="AE158" s="126">
        <f t="shared" si="79"/>
        <v>32.4578</v>
      </c>
      <c r="AF158" s="126">
        <f t="shared" si="80"/>
        <v>179</v>
      </c>
      <c r="AG158" s="126">
        <f t="shared" si="81"/>
        <v>0</v>
      </c>
      <c r="AH158" s="126">
        <f t="shared" si="82"/>
        <v>1571.609</v>
      </c>
      <c r="AI158" s="125" t="s">
        <v>1111</v>
      </c>
    </row>
    <row r="159" s="9" customFormat="1" ht="20" customHeight="1" spans="1:35">
      <c r="A159" s="23">
        <f t="shared" si="84"/>
        <v>156</v>
      </c>
      <c r="B159" s="39" t="s">
        <v>416</v>
      </c>
      <c r="C159" s="25" t="s">
        <v>431</v>
      </c>
      <c r="D159" s="24" t="s">
        <v>432</v>
      </c>
      <c r="E159" s="24">
        <v>3245.4</v>
      </c>
      <c r="F159" s="24">
        <f>VLOOKUP(C159,'[1]9月'!$B:$Q,16,0)</f>
        <v>3245.4</v>
      </c>
      <c r="G159" s="27">
        <v>5228.42</v>
      </c>
      <c r="H159" s="24">
        <v>3245.4</v>
      </c>
      <c r="I159" s="27">
        <v>1790</v>
      </c>
      <c r="J159" s="27"/>
      <c r="K159" s="34">
        <f t="shared" si="85"/>
        <v>58.4172</v>
      </c>
      <c r="L159" s="35">
        <f t="shared" si="86"/>
        <v>519.264</v>
      </c>
      <c r="M159" s="27">
        <f t="shared" si="87"/>
        <v>418.27</v>
      </c>
      <c r="N159" s="24">
        <f t="shared" si="88"/>
        <v>22.7178</v>
      </c>
      <c r="O159" s="27">
        <f t="shared" si="89"/>
        <v>89.5</v>
      </c>
      <c r="P159" s="27">
        <f t="shared" si="90"/>
        <v>0</v>
      </c>
      <c r="Q159" s="27">
        <f t="shared" si="76"/>
        <v>1108.169</v>
      </c>
      <c r="R159" s="24">
        <f t="shared" si="91"/>
        <v>0</v>
      </c>
      <c r="S159" s="24">
        <f t="shared" si="92"/>
        <v>259.63</v>
      </c>
      <c r="T159" s="27">
        <f t="shared" si="93"/>
        <v>104.57</v>
      </c>
      <c r="U159" s="24">
        <f t="shared" si="94"/>
        <v>9.74</v>
      </c>
      <c r="V159" s="27">
        <f t="shared" si="95"/>
        <v>89.5</v>
      </c>
      <c r="W159" s="27">
        <f t="shared" si="96"/>
        <v>0</v>
      </c>
      <c r="X159" s="24">
        <f t="shared" si="75"/>
        <v>463.44</v>
      </c>
      <c r="Y159" s="24">
        <f t="shared" si="97"/>
        <v>1571.609</v>
      </c>
      <c r="Z159" s="39"/>
      <c r="AA159" s="125" t="s">
        <v>20</v>
      </c>
      <c r="AB159" s="126">
        <f t="shared" si="83"/>
        <v>58.4172</v>
      </c>
      <c r="AC159" s="126">
        <f t="shared" si="77"/>
        <v>778.894</v>
      </c>
      <c r="AD159" s="126">
        <f t="shared" si="78"/>
        <v>522.84</v>
      </c>
      <c r="AE159" s="126">
        <f t="shared" si="79"/>
        <v>32.4578</v>
      </c>
      <c r="AF159" s="126">
        <f t="shared" si="80"/>
        <v>179</v>
      </c>
      <c r="AG159" s="126">
        <f t="shared" si="81"/>
        <v>0</v>
      </c>
      <c r="AH159" s="126">
        <f t="shared" si="82"/>
        <v>1571.609</v>
      </c>
      <c r="AI159" s="125" t="s">
        <v>1111</v>
      </c>
    </row>
    <row r="160" s="9" customFormat="1" ht="20" customHeight="1" spans="1:35">
      <c r="A160" s="23">
        <f t="shared" si="84"/>
        <v>157</v>
      </c>
      <c r="B160" s="39" t="s">
        <v>416</v>
      </c>
      <c r="C160" s="25" t="s">
        <v>433</v>
      </c>
      <c r="D160" s="24" t="s">
        <v>434</v>
      </c>
      <c r="E160" s="24">
        <v>3245.4</v>
      </c>
      <c r="F160" s="24">
        <f>VLOOKUP(C160,'[1]9月'!$B:$Q,16,0)</f>
        <v>3245.4</v>
      </c>
      <c r="G160" s="27">
        <v>5228.42</v>
      </c>
      <c r="H160" s="24">
        <v>3245.4</v>
      </c>
      <c r="I160" s="27">
        <v>1790</v>
      </c>
      <c r="J160" s="27"/>
      <c r="K160" s="34">
        <f t="shared" si="85"/>
        <v>58.4172</v>
      </c>
      <c r="L160" s="35">
        <f t="shared" si="86"/>
        <v>519.264</v>
      </c>
      <c r="M160" s="27">
        <f t="shared" si="87"/>
        <v>418.27</v>
      </c>
      <c r="N160" s="24">
        <f t="shared" si="88"/>
        <v>22.7178</v>
      </c>
      <c r="O160" s="27">
        <f t="shared" si="89"/>
        <v>89.5</v>
      </c>
      <c r="P160" s="27">
        <f t="shared" si="90"/>
        <v>0</v>
      </c>
      <c r="Q160" s="27">
        <f t="shared" si="76"/>
        <v>1108.169</v>
      </c>
      <c r="R160" s="24">
        <f t="shared" si="91"/>
        <v>0</v>
      </c>
      <c r="S160" s="24">
        <f t="shared" si="92"/>
        <v>259.63</v>
      </c>
      <c r="T160" s="27">
        <f t="shared" si="93"/>
        <v>104.57</v>
      </c>
      <c r="U160" s="24">
        <f t="shared" si="94"/>
        <v>9.74</v>
      </c>
      <c r="V160" s="27">
        <f t="shared" si="95"/>
        <v>89.5</v>
      </c>
      <c r="W160" s="27">
        <f t="shared" si="96"/>
        <v>0</v>
      </c>
      <c r="X160" s="24">
        <f t="shared" si="75"/>
        <v>463.44</v>
      </c>
      <c r="Y160" s="24">
        <f t="shared" si="97"/>
        <v>1571.609</v>
      </c>
      <c r="Z160" s="39"/>
      <c r="AA160" s="125" t="s">
        <v>20</v>
      </c>
      <c r="AB160" s="126">
        <f t="shared" si="83"/>
        <v>58.4172</v>
      </c>
      <c r="AC160" s="126">
        <f t="shared" si="77"/>
        <v>778.894</v>
      </c>
      <c r="AD160" s="126">
        <f t="shared" si="78"/>
        <v>522.84</v>
      </c>
      <c r="AE160" s="126">
        <f t="shared" si="79"/>
        <v>32.4578</v>
      </c>
      <c r="AF160" s="126">
        <f t="shared" si="80"/>
        <v>179</v>
      </c>
      <c r="AG160" s="126">
        <f t="shared" si="81"/>
        <v>0</v>
      </c>
      <c r="AH160" s="126">
        <f t="shared" si="82"/>
        <v>1571.609</v>
      </c>
      <c r="AI160" s="125" t="s">
        <v>1111</v>
      </c>
    </row>
    <row r="161" s="9" customFormat="1" ht="20" customHeight="1" spans="1:35">
      <c r="A161" s="23">
        <f t="shared" si="84"/>
        <v>158</v>
      </c>
      <c r="B161" s="39" t="s">
        <v>416</v>
      </c>
      <c r="C161" s="25" t="s">
        <v>435</v>
      </c>
      <c r="D161" s="24" t="s">
        <v>436</v>
      </c>
      <c r="E161" s="24">
        <v>3245.4</v>
      </c>
      <c r="F161" s="24">
        <f>VLOOKUP(C161,'[1]9月'!$B:$Q,16,0)</f>
        <v>3245.4</v>
      </c>
      <c r="G161" s="27">
        <v>5228.42</v>
      </c>
      <c r="H161" s="24">
        <v>3245.4</v>
      </c>
      <c r="I161" s="27">
        <v>1790</v>
      </c>
      <c r="J161" s="27"/>
      <c r="K161" s="34">
        <f t="shared" si="85"/>
        <v>58.4172</v>
      </c>
      <c r="L161" s="35">
        <f t="shared" si="86"/>
        <v>519.264</v>
      </c>
      <c r="M161" s="27">
        <f t="shared" si="87"/>
        <v>418.27</v>
      </c>
      <c r="N161" s="24">
        <f t="shared" si="88"/>
        <v>22.7178</v>
      </c>
      <c r="O161" s="27">
        <f t="shared" si="89"/>
        <v>89.5</v>
      </c>
      <c r="P161" s="27">
        <f t="shared" si="90"/>
        <v>0</v>
      </c>
      <c r="Q161" s="27">
        <f t="shared" si="76"/>
        <v>1108.169</v>
      </c>
      <c r="R161" s="24">
        <f t="shared" si="91"/>
        <v>0</v>
      </c>
      <c r="S161" s="24">
        <f t="shared" si="92"/>
        <v>259.63</v>
      </c>
      <c r="T161" s="27">
        <f t="shared" si="93"/>
        <v>104.57</v>
      </c>
      <c r="U161" s="24">
        <f t="shared" si="94"/>
        <v>9.74</v>
      </c>
      <c r="V161" s="27">
        <f t="shared" si="95"/>
        <v>89.5</v>
      </c>
      <c r="W161" s="27">
        <f t="shared" si="96"/>
        <v>0</v>
      </c>
      <c r="X161" s="24">
        <f t="shared" si="75"/>
        <v>463.44</v>
      </c>
      <c r="Y161" s="24">
        <f t="shared" si="97"/>
        <v>1571.609</v>
      </c>
      <c r="Z161" s="39"/>
      <c r="AA161" s="125" t="s">
        <v>20</v>
      </c>
      <c r="AB161" s="126">
        <f t="shared" si="83"/>
        <v>58.4172</v>
      </c>
      <c r="AC161" s="126">
        <f t="shared" si="77"/>
        <v>778.894</v>
      </c>
      <c r="AD161" s="126">
        <f t="shared" si="78"/>
        <v>522.84</v>
      </c>
      <c r="AE161" s="126">
        <f t="shared" si="79"/>
        <v>32.4578</v>
      </c>
      <c r="AF161" s="126">
        <f t="shared" si="80"/>
        <v>179</v>
      </c>
      <c r="AG161" s="126">
        <f t="shared" si="81"/>
        <v>0</v>
      </c>
      <c r="AH161" s="126">
        <f t="shared" si="82"/>
        <v>1571.609</v>
      </c>
      <c r="AI161" s="125" t="s">
        <v>1111</v>
      </c>
    </row>
    <row r="162" s="9" customFormat="1" ht="20" customHeight="1" spans="1:35">
      <c r="A162" s="23">
        <f t="shared" si="84"/>
        <v>159</v>
      </c>
      <c r="B162" s="39" t="s">
        <v>416</v>
      </c>
      <c r="C162" s="25" t="s">
        <v>439</v>
      </c>
      <c r="D162" s="24" t="s">
        <v>440</v>
      </c>
      <c r="E162" s="24">
        <v>3245.4</v>
      </c>
      <c r="F162" s="24">
        <f>VLOOKUP(C162,'[1]9月'!$B:$Q,16,0)</f>
        <v>3245.4</v>
      </c>
      <c r="G162" s="27">
        <v>5228.42</v>
      </c>
      <c r="H162" s="24">
        <v>3245.4</v>
      </c>
      <c r="I162" s="27">
        <v>1790</v>
      </c>
      <c r="J162" s="27"/>
      <c r="K162" s="34">
        <f t="shared" si="85"/>
        <v>58.4172</v>
      </c>
      <c r="L162" s="35">
        <f t="shared" si="86"/>
        <v>519.264</v>
      </c>
      <c r="M162" s="27">
        <f t="shared" si="87"/>
        <v>418.27</v>
      </c>
      <c r="N162" s="24">
        <f t="shared" si="88"/>
        <v>22.7178</v>
      </c>
      <c r="O162" s="27">
        <f t="shared" si="89"/>
        <v>89.5</v>
      </c>
      <c r="P162" s="27">
        <f t="shared" si="90"/>
        <v>0</v>
      </c>
      <c r="Q162" s="27">
        <f t="shared" si="76"/>
        <v>1108.169</v>
      </c>
      <c r="R162" s="24">
        <f t="shared" si="91"/>
        <v>0</v>
      </c>
      <c r="S162" s="24">
        <f t="shared" si="92"/>
        <v>259.63</v>
      </c>
      <c r="T162" s="27">
        <f t="shared" si="93"/>
        <v>104.57</v>
      </c>
      <c r="U162" s="24">
        <f t="shared" si="94"/>
        <v>9.74</v>
      </c>
      <c r="V162" s="27">
        <f t="shared" si="95"/>
        <v>89.5</v>
      </c>
      <c r="W162" s="27">
        <f t="shared" si="96"/>
        <v>0</v>
      </c>
      <c r="X162" s="24">
        <f t="shared" si="75"/>
        <v>463.44</v>
      </c>
      <c r="Y162" s="24">
        <f t="shared" si="97"/>
        <v>1571.609</v>
      </c>
      <c r="Z162" s="39"/>
      <c r="AA162" s="125" t="s">
        <v>20</v>
      </c>
      <c r="AB162" s="126">
        <f t="shared" si="83"/>
        <v>58.4172</v>
      </c>
      <c r="AC162" s="126">
        <f t="shared" si="77"/>
        <v>778.894</v>
      </c>
      <c r="AD162" s="126">
        <f t="shared" si="78"/>
        <v>522.84</v>
      </c>
      <c r="AE162" s="126">
        <f t="shared" si="79"/>
        <v>32.4578</v>
      </c>
      <c r="AF162" s="126">
        <f t="shared" si="80"/>
        <v>179</v>
      </c>
      <c r="AG162" s="126">
        <f t="shared" si="81"/>
        <v>0</v>
      </c>
      <c r="AH162" s="126">
        <f t="shared" si="82"/>
        <v>1571.609</v>
      </c>
      <c r="AI162" s="125" t="s">
        <v>1111</v>
      </c>
    </row>
    <row r="163" s="9" customFormat="1" ht="20" customHeight="1" spans="1:35">
      <c r="A163" s="23">
        <f t="shared" si="84"/>
        <v>160</v>
      </c>
      <c r="B163" s="39" t="s">
        <v>416</v>
      </c>
      <c r="C163" s="25" t="s">
        <v>441</v>
      </c>
      <c r="D163" s="275" t="s">
        <v>442</v>
      </c>
      <c r="E163" s="24">
        <v>3245.4</v>
      </c>
      <c r="F163" s="24">
        <f>VLOOKUP(C163,'[1]9月'!$B:$Q,16,0)</f>
        <v>3245.4</v>
      </c>
      <c r="G163" s="27">
        <v>5228.42</v>
      </c>
      <c r="H163" s="24">
        <v>3245.4</v>
      </c>
      <c r="I163" s="27">
        <v>1790</v>
      </c>
      <c r="J163" s="27"/>
      <c r="K163" s="34">
        <f t="shared" si="85"/>
        <v>58.4172</v>
      </c>
      <c r="L163" s="35">
        <f t="shared" si="86"/>
        <v>519.264</v>
      </c>
      <c r="M163" s="27">
        <f t="shared" si="87"/>
        <v>418.27</v>
      </c>
      <c r="N163" s="24">
        <f t="shared" si="88"/>
        <v>22.7178</v>
      </c>
      <c r="O163" s="27">
        <f t="shared" si="89"/>
        <v>89.5</v>
      </c>
      <c r="P163" s="27">
        <f t="shared" si="90"/>
        <v>0</v>
      </c>
      <c r="Q163" s="27">
        <f t="shared" si="76"/>
        <v>1108.169</v>
      </c>
      <c r="R163" s="24">
        <f t="shared" si="91"/>
        <v>0</v>
      </c>
      <c r="S163" s="24">
        <f t="shared" si="92"/>
        <v>259.63</v>
      </c>
      <c r="T163" s="27">
        <f t="shared" si="93"/>
        <v>104.57</v>
      </c>
      <c r="U163" s="24">
        <f t="shared" si="94"/>
        <v>9.74</v>
      </c>
      <c r="V163" s="27">
        <f t="shared" si="95"/>
        <v>89.5</v>
      </c>
      <c r="W163" s="27">
        <f t="shared" si="96"/>
        <v>0</v>
      </c>
      <c r="X163" s="24">
        <f t="shared" si="75"/>
        <v>463.44</v>
      </c>
      <c r="Y163" s="24">
        <f t="shared" si="97"/>
        <v>1571.609</v>
      </c>
      <c r="Z163" s="39"/>
      <c r="AA163" s="125" t="s">
        <v>20</v>
      </c>
      <c r="AB163" s="126">
        <f t="shared" si="83"/>
        <v>58.4172</v>
      </c>
      <c r="AC163" s="126">
        <f t="shared" si="77"/>
        <v>778.894</v>
      </c>
      <c r="AD163" s="126">
        <f t="shared" si="78"/>
        <v>522.84</v>
      </c>
      <c r="AE163" s="126">
        <f t="shared" si="79"/>
        <v>32.4578</v>
      </c>
      <c r="AF163" s="126">
        <f t="shared" si="80"/>
        <v>179</v>
      </c>
      <c r="AG163" s="126">
        <f t="shared" si="81"/>
        <v>0</v>
      </c>
      <c r="AH163" s="126">
        <f t="shared" si="82"/>
        <v>1571.609</v>
      </c>
      <c r="AI163" s="125" t="s">
        <v>1111</v>
      </c>
    </row>
    <row r="164" s="9" customFormat="1" ht="20" customHeight="1" spans="1:35">
      <c r="A164" s="23">
        <f t="shared" si="84"/>
        <v>161</v>
      </c>
      <c r="B164" s="39" t="s">
        <v>443</v>
      </c>
      <c r="C164" s="29" t="s">
        <v>444</v>
      </c>
      <c r="D164" s="47" t="s">
        <v>445</v>
      </c>
      <c r="E164" s="24">
        <v>3245.4</v>
      </c>
      <c r="F164" s="24">
        <v>3245.4</v>
      </c>
      <c r="G164" s="27">
        <v>5228.42</v>
      </c>
      <c r="H164" s="24">
        <v>3245.4</v>
      </c>
      <c r="I164" s="27">
        <v>1790</v>
      </c>
      <c r="J164" s="27"/>
      <c r="K164" s="34">
        <f t="shared" si="85"/>
        <v>58.4172</v>
      </c>
      <c r="L164" s="35">
        <f t="shared" si="86"/>
        <v>519.264</v>
      </c>
      <c r="M164" s="27">
        <f t="shared" si="87"/>
        <v>418.27</v>
      </c>
      <c r="N164" s="24">
        <f t="shared" si="88"/>
        <v>22.7178</v>
      </c>
      <c r="O164" s="27">
        <f t="shared" si="89"/>
        <v>89.5</v>
      </c>
      <c r="P164" s="27">
        <f t="shared" si="90"/>
        <v>0</v>
      </c>
      <c r="Q164" s="27">
        <f t="shared" si="76"/>
        <v>1108.169</v>
      </c>
      <c r="R164" s="24">
        <f t="shared" si="91"/>
        <v>0</v>
      </c>
      <c r="S164" s="24">
        <f t="shared" si="92"/>
        <v>259.63</v>
      </c>
      <c r="T164" s="27">
        <f t="shared" si="93"/>
        <v>104.57</v>
      </c>
      <c r="U164" s="24">
        <f t="shared" si="94"/>
        <v>9.74</v>
      </c>
      <c r="V164" s="27">
        <f t="shared" si="95"/>
        <v>89.5</v>
      </c>
      <c r="W164" s="27">
        <f t="shared" si="96"/>
        <v>0</v>
      </c>
      <c r="X164" s="24">
        <f t="shared" si="75"/>
        <v>463.44</v>
      </c>
      <c r="Y164" s="24">
        <f t="shared" si="97"/>
        <v>1571.609</v>
      </c>
      <c r="Z164" s="52"/>
      <c r="AA164" s="125" t="s">
        <v>21</v>
      </c>
      <c r="AB164" s="126">
        <f t="shared" si="83"/>
        <v>58.4172</v>
      </c>
      <c r="AC164" s="126">
        <f t="shared" si="77"/>
        <v>778.894</v>
      </c>
      <c r="AD164" s="126">
        <f t="shared" si="78"/>
        <v>522.84</v>
      </c>
      <c r="AE164" s="126">
        <f t="shared" si="79"/>
        <v>32.4578</v>
      </c>
      <c r="AF164" s="126">
        <f t="shared" si="80"/>
        <v>179</v>
      </c>
      <c r="AG164" s="126">
        <f t="shared" si="81"/>
        <v>0</v>
      </c>
      <c r="AH164" s="126">
        <f t="shared" si="82"/>
        <v>1571.609</v>
      </c>
      <c r="AI164" s="125" t="s">
        <v>1111</v>
      </c>
    </row>
    <row r="165" s="9" customFormat="1" ht="20" customHeight="1" spans="1:35">
      <c r="A165" s="23">
        <f t="shared" si="84"/>
        <v>162</v>
      </c>
      <c r="B165" s="39" t="s">
        <v>416</v>
      </c>
      <c r="C165" s="29" t="s">
        <v>446</v>
      </c>
      <c r="D165" s="47" t="s">
        <v>447</v>
      </c>
      <c r="E165" s="24">
        <v>3245.4</v>
      </c>
      <c r="F165" s="24">
        <v>3245.4</v>
      </c>
      <c r="G165" s="27">
        <v>5228.42</v>
      </c>
      <c r="H165" s="24">
        <v>3245.4</v>
      </c>
      <c r="I165" s="27">
        <v>1790</v>
      </c>
      <c r="J165" s="27"/>
      <c r="K165" s="34">
        <f t="shared" si="85"/>
        <v>58.4172</v>
      </c>
      <c r="L165" s="35">
        <f t="shared" si="86"/>
        <v>519.264</v>
      </c>
      <c r="M165" s="27">
        <f t="shared" si="87"/>
        <v>418.27</v>
      </c>
      <c r="N165" s="24">
        <f t="shared" si="88"/>
        <v>22.7178</v>
      </c>
      <c r="O165" s="27">
        <f t="shared" si="89"/>
        <v>89.5</v>
      </c>
      <c r="P165" s="27">
        <f t="shared" si="90"/>
        <v>0</v>
      </c>
      <c r="Q165" s="27">
        <f t="shared" si="76"/>
        <v>1108.169</v>
      </c>
      <c r="R165" s="24">
        <f t="shared" si="91"/>
        <v>0</v>
      </c>
      <c r="S165" s="24">
        <f t="shared" si="92"/>
        <v>259.63</v>
      </c>
      <c r="T165" s="27">
        <f t="shared" si="93"/>
        <v>104.57</v>
      </c>
      <c r="U165" s="24">
        <f t="shared" si="94"/>
        <v>9.74</v>
      </c>
      <c r="V165" s="27">
        <f t="shared" si="95"/>
        <v>89.5</v>
      </c>
      <c r="W165" s="27">
        <f t="shared" si="96"/>
        <v>0</v>
      </c>
      <c r="X165" s="24">
        <f t="shared" si="75"/>
        <v>463.44</v>
      </c>
      <c r="Y165" s="24">
        <f t="shared" si="97"/>
        <v>1571.609</v>
      </c>
      <c r="Z165" s="52"/>
      <c r="AA165" s="125" t="s">
        <v>20</v>
      </c>
      <c r="AB165" s="126">
        <f t="shared" si="83"/>
        <v>58.4172</v>
      </c>
      <c r="AC165" s="126">
        <f t="shared" si="77"/>
        <v>778.894</v>
      </c>
      <c r="AD165" s="126">
        <f t="shared" si="78"/>
        <v>522.84</v>
      </c>
      <c r="AE165" s="126">
        <f t="shared" si="79"/>
        <v>32.4578</v>
      </c>
      <c r="AF165" s="126">
        <f t="shared" si="80"/>
        <v>179</v>
      </c>
      <c r="AG165" s="126">
        <f t="shared" si="81"/>
        <v>0</v>
      </c>
      <c r="AH165" s="126">
        <f t="shared" si="82"/>
        <v>1571.609</v>
      </c>
      <c r="AI165" s="125" t="s">
        <v>1111</v>
      </c>
    </row>
    <row r="166" s="9" customFormat="1" ht="20" customHeight="1" spans="1:35">
      <c r="A166" s="23">
        <f t="shared" si="84"/>
        <v>163</v>
      </c>
      <c r="B166" s="39" t="s">
        <v>416</v>
      </c>
      <c r="C166" s="29" t="s">
        <v>448</v>
      </c>
      <c r="D166" s="277" t="s">
        <v>449</v>
      </c>
      <c r="E166" s="24">
        <v>3245.4</v>
      </c>
      <c r="F166" s="24">
        <v>3245.4</v>
      </c>
      <c r="G166" s="27">
        <v>0</v>
      </c>
      <c r="H166" s="24">
        <v>3245.4</v>
      </c>
      <c r="I166" s="27">
        <v>1790</v>
      </c>
      <c r="J166" s="27"/>
      <c r="K166" s="34">
        <f t="shared" si="85"/>
        <v>58.4172</v>
      </c>
      <c r="L166" s="35">
        <f t="shared" si="86"/>
        <v>519.264</v>
      </c>
      <c r="M166" s="27">
        <f t="shared" si="87"/>
        <v>0</v>
      </c>
      <c r="N166" s="24">
        <f t="shared" si="88"/>
        <v>22.7178</v>
      </c>
      <c r="O166" s="27">
        <f t="shared" si="89"/>
        <v>89.5</v>
      </c>
      <c r="P166" s="27">
        <f t="shared" si="90"/>
        <v>0</v>
      </c>
      <c r="Q166" s="27">
        <f t="shared" si="76"/>
        <v>689.899</v>
      </c>
      <c r="R166" s="24">
        <f t="shared" si="91"/>
        <v>0</v>
      </c>
      <c r="S166" s="24">
        <f t="shared" si="92"/>
        <v>259.63</v>
      </c>
      <c r="T166" s="27">
        <f t="shared" si="93"/>
        <v>0</v>
      </c>
      <c r="U166" s="24">
        <f t="shared" si="94"/>
        <v>9.74</v>
      </c>
      <c r="V166" s="27">
        <f t="shared" si="95"/>
        <v>89.5</v>
      </c>
      <c r="W166" s="27">
        <f t="shared" si="96"/>
        <v>0</v>
      </c>
      <c r="X166" s="24">
        <f t="shared" si="75"/>
        <v>358.87</v>
      </c>
      <c r="Y166" s="24">
        <f t="shared" si="97"/>
        <v>1048.769</v>
      </c>
      <c r="Z166" s="52"/>
      <c r="AA166" s="125" t="s">
        <v>20</v>
      </c>
      <c r="AB166" s="126">
        <f t="shared" si="83"/>
        <v>58.4172</v>
      </c>
      <c r="AC166" s="126">
        <f t="shared" si="77"/>
        <v>778.894</v>
      </c>
      <c r="AD166" s="126">
        <f t="shared" si="78"/>
        <v>0</v>
      </c>
      <c r="AE166" s="126">
        <f t="shared" si="79"/>
        <v>32.4578</v>
      </c>
      <c r="AF166" s="126">
        <f t="shared" si="80"/>
        <v>179</v>
      </c>
      <c r="AG166" s="126">
        <f t="shared" si="81"/>
        <v>0</v>
      </c>
      <c r="AH166" s="126">
        <f t="shared" si="82"/>
        <v>1048.769</v>
      </c>
      <c r="AI166" s="125" t="s">
        <v>1111</v>
      </c>
    </row>
    <row r="167" s="9" customFormat="1" ht="20" customHeight="1" spans="1:35">
      <c r="A167" s="23">
        <f t="shared" si="84"/>
        <v>164</v>
      </c>
      <c r="B167" s="39" t="s">
        <v>416</v>
      </c>
      <c r="C167" s="29" t="s">
        <v>450</v>
      </c>
      <c r="D167" s="28" t="s">
        <v>451</v>
      </c>
      <c r="E167" s="24">
        <v>3245.4</v>
      </c>
      <c r="F167" s="24">
        <v>3245.4</v>
      </c>
      <c r="G167" s="27">
        <v>5228.42</v>
      </c>
      <c r="H167" s="24">
        <v>3245.4</v>
      </c>
      <c r="I167" s="27">
        <v>0</v>
      </c>
      <c r="J167" s="27"/>
      <c r="K167" s="34">
        <f t="shared" si="85"/>
        <v>58.4172</v>
      </c>
      <c r="L167" s="35">
        <f t="shared" si="86"/>
        <v>519.264</v>
      </c>
      <c r="M167" s="27">
        <f t="shared" si="87"/>
        <v>418.27</v>
      </c>
      <c r="N167" s="24">
        <f t="shared" si="88"/>
        <v>22.7178</v>
      </c>
      <c r="O167" s="27">
        <f t="shared" si="89"/>
        <v>0</v>
      </c>
      <c r="P167" s="27">
        <f t="shared" si="90"/>
        <v>0</v>
      </c>
      <c r="Q167" s="27">
        <f t="shared" si="76"/>
        <v>1018.669</v>
      </c>
      <c r="R167" s="24">
        <f t="shared" si="91"/>
        <v>0</v>
      </c>
      <c r="S167" s="24">
        <f t="shared" si="92"/>
        <v>259.63</v>
      </c>
      <c r="T167" s="27">
        <f t="shared" si="93"/>
        <v>104.57</v>
      </c>
      <c r="U167" s="24">
        <f t="shared" si="94"/>
        <v>9.74</v>
      </c>
      <c r="V167" s="27">
        <f t="shared" si="95"/>
        <v>0</v>
      </c>
      <c r="W167" s="27">
        <f t="shared" si="96"/>
        <v>0</v>
      </c>
      <c r="X167" s="24">
        <f t="shared" si="75"/>
        <v>373.94</v>
      </c>
      <c r="Y167" s="24">
        <f t="shared" si="97"/>
        <v>1392.609</v>
      </c>
      <c r="Z167" s="52"/>
      <c r="AA167" s="125" t="s">
        <v>20</v>
      </c>
      <c r="AB167" s="126">
        <f t="shared" si="83"/>
        <v>58.4172</v>
      </c>
      <c r="AC167" s="126">
        <f t="shared" si="77"/>
        <v>778.894</v>
      </c>
      <c r="AD167" s="126">
        <f t="shared" si="78"/>
        <v>522.84</v>
      </c>
      <c r="AE167" s="126">
        <f t="shared" si="79"/>
        <v>32.4578</v>
      </c>
      <c r="AF167" s="126">
        <f t="shared" si="80"/>
        <v>0</v>
      </c>
      <c r="AG167" s="126">
        <f t="shared" si="81"/>
        <v>0</v>
      </c>
      <c r="AH167" s="126">
        <f t="shared" si="82"/>
        <v>1392.609</v>
      </c>
      <c r="AI167" s="125" t="s">
        <v>1111</v>
      </c>
    </row>
    <row r="168" s="9" customFormat="1" ht="20" customHeight="1" spans="1:35">
      <c r="A168" s="23">
        <f t="shared" si="84"/>
        <v>165</v>
      </c>
      <c r="B168" s="39" t="s">
        <v>416</v>
      </c>
      <c r="C168" s="29" t="s">
        <v>452</v>
      </c>
      <c r="D168" s="28" t="s">
        <v>453</v>
      </c>
      <c r="E168" s="24">
        <v>3245.4</v>
      </c>
      <c r="F168" s="24">
        <v>3245.4</v>
      </c>
      <c r="G168" s="27">
        <v>5228.42</v>
      </c>
      <c r="H168" s="24">
        <v>3245.4</v>
      </c>
      <c r="I168" s="27">
        <v>1790</v>
      </c>
      <c r="J168" s="27"/>
      <c r="K168" s="34">
        <f t="shared" si="85"/>
        <v>58.4172</v>
      </c>
      <c r="L168" s="35">
        <f t="shared" si="86"/>
        <v>519.264</v>
      </c>
      <c r="M168" s="27">
        <f t="shared" si="87"/>
        <v>418.27</v>
      </c>
      <c r="N168" s="24">
        <f t="shared" si="88"/>
        <v>22.7178</v>
      </c>
      <c r="O168" s="27">
        <f t="shared" si="89"/>
        <v>89.5</v>
      </c>
      <c r="P168" s="27">
        <f t="shared" si="90"/>
        <v>0</v>
      </c>
      <c r="Q168" s="27">
        <f t="shared" si="76"/>
        <v>1108.169</v>
      </c>
      <c r="R168" s="24">
        <f t="shared" si="91"/>
        <v>0</v>
      </c>
      <c r="S168" s="24">
        <f t="shared" si="92"/>
        <v>259.63</v>
      </c>
      <c r="T168" s="27">
        <f t="shared" si="93"/>
        <v>104.57</v>
      </c>
      <c r="U168" s="24">
        <f t="shared" si="94"/>
        <v>9.74</v>
      </c>
      <c r="V168" s="27">
        <f t="shared" si="95"/>
        <v>89.5</v>
      </c>
      <c r="W168" s="27">
        <f t="shared" si="96"/>
        <v>0</v>
      </c>
      <c r="X168" s="24">
        <f t="shared" si="75"/>
        <v>463.44</v>
      </c>
      <c r="Y168" s="24">
        <f t="shared" si="97"/>
        <v>1571.609</v>
      </c>
      <c r="Z168" s="52"/>
      <c r="AA168" s="125" t="s">
        <v>20</v>
      </c>
      <c r="AB168" s="126">
        <f t="shared" si="83"/>
        <v>58.4172</v>
      </c>
      <c r="AC168" s="126">
        <f t="shared" si="77"/>
        <v>778.894</v>
      </c>
      <c r="AD168" s="126">
        <f t="shared" si="78"/>
        <v>522.84</v>
      </c>
      <c r="AE168" s="126">
        <f t="shared" si="79"/>
        <v>32.4578</v>
      </c>
      <c r="AF168" s="126">
        <f t="shared" si="80"/>
        <v>179</v>
      </c>
      <c r="AG168" s="126">
        <f t="shared" si="81"/>
        <v>0</v>
      </c>
      <c r="AH168" s="126">
        <f t="shared" si="82"/>
        <v>1571.609</v>
      </c>
      <c r="AI168" s="125" t="s">
        <v>1111</v>
      </c>
    </row>
    <row r="169" s="9" customFormat="1" ht="20" customHeight="1" spans="1:35">
      <c r="A169" s="23">
        <f t="shared" si="84"/>
        <v>166</v>
      </c>
      <c r="B169" s="39" t="s">
        <v>443</v>
      </c>
      <c r="C169" s="25" t="s">
        <v>454</v>
      </c>
      <c r="D169" s="24" t="s">
        <v>455</v>
      </c>
      <c r="E169" s="24">
        <v>3245.4</v>
      </c>
      <c r="F169" s="24">
        <f>VLOOKUP(C169,'[1]9月'!$B:$Q,16,0)</f>
        <v>3245.4</v>
      </c>
      <c r="G169" s="27">
        <v>5228.42</v>
      </c>
      <c r="H169" s="24">
        <v>3245.4</v>
      </c>
      <c r="I169" s="27">
        <v>1790</v>
      </c>
      <c r="J169" s="27"/>
      <c r="K169" s="34">
        <f t="shared" si="85"/>
        <v>58.4172</v>
      </c>
      <c r="L169" s="35">
        <f t="shared" si="86"/>
        <v>519.264</v>
      </c>
      <c r="M169" s="27">
        <f t="shared" si="87"/>
        <v>418.27</v>
      </c>
      <c r="N169" s="24">
        <f t="shared" si="88"/>
        <v>22.7178</v>
      </c>
      <c r="O169" s="27">
        <f t="shared" si="89"/>
        <v>89.5</v>
      </c>
      <c r="P169" s="27">
        <f t="shared" si="90"/>
        <v>0</v>
      </c>
      <c r="Q169" s="27">
        <f t="shared" si="76"/>
        <v>1108.169</v>
      </c>
      <c r="R169" s="24">
        <f t="shared" si="91"/>
        <v>0</v>
      </c>
      <c r="S169" s="24">
        <f t="shared" si="92"/>
        <v>259.63</v>
      </c>
      <c r="T169" s="27">
        <f t="shared" si="93"/>
        <v>104.57</v>
      </c>
      <c r="U169" s="24">
        <f t="shared" si="94"/>
        <v>9.74</v>
      </c>
      <c r="V169" s="27">
        <f t="shared" si="95"/>
        <v>89.5</v>
      </c>
      <c r="W169" s="27">
        <f t="shared" si="96"/>
        <v>0</v>
      </c>
      <c r="X169" s="24">
        <f t="shared" si="75"/>
        <v>463.44</v>
      </c>
      <c r="Y169" s="24">
        <f t="shared" si="97"/>
        <v>1571.609</v>
      </c>
      <c r="Z169" s="39"/>
      <c r="AA169" s="125" t="s">
        <v>21</v>
      </c>
      <c r="AB169" s="126">
        <f t="shared" si="83"/>
        <v>58.4172</v>
      </c>
      <c r="AC169" s="126">
        <f t="shared" si="77"/>
        <v>778.894</v>
      </c>
      <c r="AD169" s="126">
        <f t="shared" si="78"/>
        <v>522.84</v>
      </c>
      <c r="AE169" s="126">
        <f t="shared" si="79"/>
        <v>32.4578</v>
      </c>
      <c r="AF169" s="126">
        <f t="shared" si="80"/>
        <v>179</v>
      </c>
      <c r="AG169" s="126">
        <f t="shared" si="81"/>
        <v>0</v>
      </c>
      <c r="AH169" s="126">
        <f t="shared" si="82"/>
        <v>1571.609</v>
      </c>
      <c r="AI169" s="125" t="s">
        <v>1111</v>
      </c>
    </row>
    <row r="170" s="9" customFormat="1" ht="20" customHeight="1" spans="1:35">
      <c r="A170" s="23">
        <f t="shared" si="84"/>
        <v>167</v>
      </c>
      <c r="B170" s="39" t="s">
        <v>443</v>
      </c>
      <c r="C170" s="25" t="s">
        <v>456</v>
      </c>
      <c r="D170" s="24" t="s">
        <v>457</v>
      </c>
      <c r="E170" s="24">
        <v>3245.4</v>
      </c>
      <c r="F170" s="24">
        <f>VLOOKUP(C170,'[1]9月'!$B:$Q,16,0)</f>
        <v>3245.4</v>
      </c>
      <c r="G170" s="27">
        <v>5228.42</v>
      </c>
      <c r="H170" s="24">
        <v>3245.4</v>
      </c>
      <c r="I170" s="27">
        <v>1790</v>
      </c>
      <c r="J170" s="27"/>
      <c r="K170" s="34">
        <f t="shared" si="85"/>
        <v>58.4172</v>
      </c>
      <c r="L170" s="35">
        <f t="shared" si="86"/>
        <v>519.264</v>
      </c>
      <c r="M170" s="27">
        <f t="shared" si="87"/>
        <v>418.27</v>
      </c>
      <c r="N170" s="24">
        <f t="shared" si="88"/>
        <v>22.7178</v>
      </c>
      <c r="O170" s="27">
        <f t="shared" si="89"/>
        <v>89.5</v>
      </c>
      <c r="P170" s="27">
        <f t="shared" si="90"/>
        <v>0</v>
      </c>
      <c r="Q170" s="27">
        <f t="shared" si="76"/>
        <v>1108.169</v>
      </c>
      <c r="R170" s="24">
        <f t="shared" si="91"/>
        <v>0</v>
      </c>
      <c r="S170" s="24">
        <f t="shared" si="92"/>
        <v>259.63</v>
      </c>
      <c r="T170" s="27">
        <f t="shared" si="93"/>
        <v>104.57</v>
      </c>
      <c r="U170" s="24">
        <f t="shared" si="94"/>
        <v>9.74</v>
      </c>
      <c r="V170" s="27">
        <f t="shared" si="95"/>
        <v>89.5</v>
      </c>
      <c r="W170" s="27">
        <f t="shared" si="96"/>
        <v>0</v>
      </c>
      <c r="X170" s="24">
        <f t="shared" si="75"/>
        <v>463.44</v>
      </c>
      <c r="Y170" s="24">
        <f t="shared" si="97"/>
        <v>1571.609</v>
      </c>
      <c r="Z170" s="39"/>
      <c r="AA170" s="125" t="s">
        <v>21</v>
      </c>
      <c r="AB170" s="126">
        <f t="shared" si="83"/>
        <v>58.4172</v>
      </c>
      <c r="AC170" s="126">
        <f t="shared" si="77"/>
        <v>778.894</v>
      </c>
      <c r="AD170" s="126">
        <f t="shared" si="78"/>
        <v>522.84</v>
      </c>
      <c r="AE170" s="126">
        <f t="shared" si="79"/>
        <v>32.4578</v>
      </c>
      <c r="AF170" s="126">
        <f t="shared" si="80"/>
        <v>179</v>
      </c>
      <c r="AG170" s="126">
        <f t="shared" si="81"/>
        <v>0</v>
      </c>
      <c r="AH170" s="126">
        <f t="shared" si="82"/>
        <v>1571.609</v>
      </c>
      <c r="AI170" s="125" t="s">
        <v>1111</v>
      </c>
    </row>
    <row r="171" s="9" customFormat="1" ht="20" customHeight="1" spans="1:35">
      <c r="A171" s="23">
        <f t="shared" si="84"/>
        <v>168</v>
      </c>
      <c r="B171" s="39" t="s">
        <v>443</v>
      </c>
      <c r="C171" s="25" t="s">
        <v>458</v>
      </c>
      <c r="D171" s="24" t="s">
        <v>459</v>
      </c>
      <c r="E171" s="24">
        <v>3245.4</v>
      </c>
      <c r="F171" s="24">
        <f>VLOOKUP(C171,'[1]9月'!$B:$Q,16,0)</f>
        <v>3245.4</v>
      </c>
      <c r="G171" s="27">
        <v>5228.42</v>
      </c>
      <c r="H171" s="24">
        <v>3245.4</v>
      </c>
      <c r="I171" s="27">
        <v>1790</v>
      </c>
      <c r="J171" s="27"/>
      <c r="K171" s="34">
        <f t="shared" si="85"/>
        <v>58.4172</v>
      </c>
      <c r="L171" s="35">
        <f t="shared" si="86"/>
        <v>519.264</v>
      </c>
      <c r="M171" s="27">
        <f t="shared" si="87"/>
        <v>418.27</v>
      </c>
      <c r="N171" s="24">
        <f t="shared" si="88"/>
        <v>22.7178</v>
      </c>
      <c r="O171" s="27">
        <f t="shared" si="89"/>
        <v>89.5</v>
      </c>
      <c r="P171" s="27">
        <f t="shared" si="90"/>
        <v>0</v>
      </c>
      <c r="Q171" s="27">
        <f t="shared" si="76"/>
        <v>1108.169</v>
      </c>
      <c r="R171" s="24">
        <f t="shared" si="91"/>
        <v>0</v>
      </c>
      <c r="S171" s="24">
        <f t="shared" si="92"/>
        <v>259.63</v>
      </c>
      <c r="T171" s="27">
        <f t="shared" si="93"/>
        <v>104.57</v>
      </c>
      <c r="U171" s="24">
        <f t="shared" si="94"/>
        <v>9.74</v>
      </c>
      <c r="V171" s="27">
        <f t="shared" si="95"/>
        <v>89.5</v>
      </c>
      <c r="W171" s="27">
        <f t="shared" si="96"/>
        <v>0</v>
      </c>
      <c r="X171" s="24">
        <f t="shared" si="75"/>
        <v>463.44</v>
      </c>
      <c r="Y171" s="24">
        <f t="shared" si="97"/>
        <v>1571.609</v>
      </c>
      <c r="Z171" s="39"/>
      <c r="AA171" s="125" t="s">
        <v>21</v>
      </c>
      <c r="AB171" s="126">
        <f t="shared" si="83"/>
        <v>58.4172</v>
      </c>
      <c r="AC171" s="126">
        <f t="shared" si="77"/>
        <v>778.894</v>
      </c>
      <c r="AD171" s="126">
        <f t="shared" si="78"/>
        <v>522.84</v>
      </c>
      <c r="AE171" s="126">
        <f t="shared" si="79"/>
        <v>32.4578</v>
      </c>
      <c r="AF171" s="126">
        <f t="shared" si="80"/>
        <v>179</v>
      </c>
      <c r="AG171" s="126">
        <f t="shared" si="81"/>
        <v>0</v>
      </c>
      <c r="AH171" s="126">
        <f t="shared" si="82"/>
        <v>1571.609</v>
      </c>
      <c r="AI171" s="125" t="s">
        <v>1111</v>
      </c>
    </row>
    <row r="172" s="9" customFormat="1" ht="20" customHeight="1" spans="1:35">
      <c r="A172" s="23">
        <f t="shared" si="84"/>
        <v>169</v>
      </c>
      <c r="B172" s="39" t="s">
        <v>443</v>
      </c>
      <c r="C172" s="25" t="s">
        <v>460</v>
      </c>
      <c r="D172" s="24" t="s">
        <v>461</v>
      </c>
      <c r="E172" s="24">
        <v>3245.4</v>
      </c>
      <c r="F172" s="24">
        <f>VLOOKUP(C172,'[1]9月'!$B:$Q,16,0)</f>
        <v>3245.4</v>
      </c>
      <c r="G172" s="27">
        <v>5228.42</v>
      </c>
      <c r="H172" s="24">
        <v>3245.4</v>
      </c>
      <c r="I172" s="27">
        <v>1790</v>
      </c>
      <c r="J172" s="27"/>
      <c r="K172" s="34">
        <f t="shared" si="85"/>
        <v>58.4172</v>
      </c>
      <c r="L172" s="35">
        <f t="shared" si="86"/>
        <v>519.264</v>
      </c>
      <c r="M172" s="27">
        <f t="shared" si="87"/>
        <v>418.27</v>
      </c>
      <c r="N172" s="24">
        <f t="shared" si="88"/>
        <v>22.7178</v>
      </c>
      <c r="O172" s="27">
        <f t="shared" si="89"/>
        <v>89.5</v>
      </c>
      <c r="P172" s="27">
        <f t="shared" si="90"/>
        <v>0</v>
      </c>
      <c r="Q172" s="27">
        <f t="shared" si="76"/>
        <v>1108.169</v>
      </c>
      <c r="R172" s="24">
        <f t="shared" si="91"/>
        <v>0</v>
      </c>
      <c r="S172" s="24">
        <f t="shared" si="92"/>
        <v>259.63</v>
      </c>
      <c r="T172" s="27">
        <f t="shared" si="93"/>
        <v>104.57</v>
      </c>
      <c r="U172" s="24">
        <f t="shared" si="94"/>
        <v>9.74</v>
      </c>
      <c r="V172" s="27">
        <f t="shared" si="95"/>
        <v>89.5</v>
      </c>
      <c r="W172" s="27">
        <f t="shared" si="96"/>
        <v>0</v>
      </c>
      <c r="X172" s="24">
        <f t="shared" si="75"/>
        <v>463.44</v>
      </c>
      <c r="Y172" s="24">
        <f t="shared" si="97"/>
        <v>1571.609</v>
      </c>
      <c r="Z172" s="39"/>
      <c r="AA172" s="125" t="s">
        <v>21</v>
      </c>
      <c r="AB172" s="126">
        <f t="shared" si="83"/>
        <v>58.4172</v>
      </c>
      <c r="AC172" s="126">
        <f t="shared" si="77"/>
        <v>778.894</v>
      </c>
      <c r="AD172" s="126">
        <f t="shared" si="78"/>
        <v>522.84</v>
      </c>
      <c r="AE172" s="126">
        <f t="shared" si="79"/>
        <v>32.4578</v>
      </c>
      <c r="AF172" s="126">
        <f t="shared" si="80"/>
        <v>179</v>
      </c>
      <c r="AG172" s="126">
        <f t="shared" si="81"/>
        <v>0</v>
      </c>
      <c r="AH172" s="126">
        <f t="shared" si="82"/>
        <v>1571.609</v>
      </c>
      <c r="AI172" s="125" t="s">
        <v>1111</v>
      </c>
    </row>
    <row r="173" s="9" customFormat="1" ht="20" customHeight="1" spans="1:35">
      <c r="A173" s="23">
        <f t="shared" si="84"/>
        <v>170</v>
      </c>
      <c r="B173" s="39" t="s">
        <v>211</v>
      </c>
      <c r="C173" s="25" t="s">
        <v>462</v>
      </c>
      <c r="D173" s="24" t="s">
        <v>463</v>
      </c>
      <c r="E173" s="24">
        <v>3245.4</v>
      </c>
      <c r="F173" s="24">
        <f>VLOOKUP(C173,'[1]9月'!$B:$Q,16,0)</f>
        <v>3245.4</v>
      </c>
      <c r="G173" s="27">
        <v>5228.42</v>
      </c>
      <c r="H173" s="24">
        <v>3245.4</v>
      </c>
      <c r="I173" s="27">
        <v>1790</v>
      </c>
      <c r="J173" s="27"/>
      <c r="K173" s="34">
        <f t="shared" si="85"/>
        <v>58.4172</v>
      </c>
      <c r="L173" s="35">
        <f t="shared" si="86"/>
        <v>519.264</v>
      </c>
      <c r="M173" s="27">
        <f t="shared" si="87"/>
        <v>418.27</v>
      </c>
      <c r="N173" s="24">
        <f t="shared" si="88"/>
        <v>22.7178</v>
      </c>
      <c r="O173" s="27">
        <f t="shared" si="89"/>
        <v>89.5</v>
      </c>
      <c r="P173" s="27">
        <f t="shared" si="90"/>
        <v>0</v>
      </c>
      <c r="Q173" s="27">
        <f t="shared" si="76"/>
        <v>1108.169</v>
      </c>
      <c r="R173" s="24">
        <f t="shared" si="91"/>
        <v>0</v>
      </c>
      <c r="S173" s="24">
        <f t="shared" si="92"/>
        <v>259.63</v>
      </c>
      <c r="T173" s="27">
        <f t="shared" si="93"/>
        <v>104.57</v>
      </c>
      <c r="U173" s="24">
        <f t="shared" si="94"/>
        <v>9.74</v>
      </c>
      <c r="V173" s="27">
        <f t="shared" si="95"/>
        <v>89.5</v>
      </c>
      <c r="W173" s="27">
        <f t="shared" si="96"/>
        <v>0</v>
      </c>
      <c r="X173" s="24">
        <f t="shared" si="75"/>
        <v>463.44</v>
      </c>
      <c r="Y173" s="24">
        <f t="shared" si="97"/>
        <v>1571.609</v>
      </c>
      <c r="Z173" s="39"/>
      <c r="AA173" s="125" t="s">
        <v>22</v>
      </c>
      <c r="AB173" s="126">
        <f t="shared" si="83"/>
        <v>58.4172</v>
      </c>
      <c r="AC173" s="126">
        <f t="shared" si="77"/>
        <v>778.894</v>
      </c>
      <c r="AD173" s="126">
        <f t="shared" si="78"/>
        <v>522.84</v>
      </c>
      <c r="AE173" s="126">
        <f t="shared" si="79"/>
        <v>32.4578</v>
      </c>
      <c r="AF173" s="126">
        <f t="shared" si="80"/>
        <v>179</v>
      </c>
      <c r="AG173" s="126">
        <f t="shared" si="81"/>
        <v>0</v>
      </c>
      <c r="AH173" s="126">
        <f t="shared" si="82"/>
        <v>1571.609</v>
      </c>
      <c r="AI173" s="125" t="s">
        <v>1111</v>
      </c>
    </row>
    <row r="174" s="9" customFormat="1" ht="20" customHeight="1" spans="1:35">
      <c r="A174" s="23">
        <f t="shared" si="84"/>
        <v>171</v>
      </c>
      <c r="B174" s="39" t="s">
        <v>211</v>
      </c>
      <c r="C174" s="25" t="s">
        <v>464</v>
      </c>
      <c r="D174" s="24" t="s">
        <v>465</v>
      </c>
      <c r="E174" s="24">
        <v>3245.4</v>
      </c>
      <c r="F174" s="24">
        <f>VLOOKUP(C174,'[1]9月'!$B:$Q,16,0)</f>
        <v>3245.4</v>
      </c>
      <c r="G174" s="27">
        <v>5228.42</v>
      </c>
      <c r="H174" s="24">
        <v>3245.4</v>
      </c>
      <c r="I174" s="27">
        <v>1790</v>
      </c>
      <c r="J174" s="27"/>
      <c r="K174" s="34">
        <f t="shared" si="85"/>
        <v>58.4172</v>
      </c>
      <c r="L174" s="35">
        <f t="shared" si="86"/>
        <v>519.264</v>
      </c>
      <c r="M174" s="27">
        <f t="shared" si="87"/>
        <v>418.27</v>
      </c>
      <c r="N174" s="24">
        <f t="shared" si="88"/>
        <v>22.7178</v>
      </c>
      <c r="O174" s="27">
        <f t="shared" si="89"/>
        <v>89.5</v>
      </c>
      <c r="P174" s="27">
        <f t="shared" si="90"/>
        <v>0</v>
      </c>
      <c r="Q174" s="27">
        <f t="shared" si="76"/>
        <v>1108.169</v>
      </c>
      <c r="R174" s="24">
        <f t="shared" si="91"/>
        <v>0</v>
      </c>
      <c r="S174" s="24">
        <f t="shared" si="92"/>
        <v>259.63</v>
      </c>
      <c r="T174" s="27">
        <f t="shared" si="93"/>
        <v>104.57</v>
      </c>
      <c r="U174" s="24">
        <f t="shared" si="94"/>
        <v>9.74</v>
      </c>
      <c r="V174" s="27">
        <f t="shared" si="95"/>
        <v>89.5</v>
      </c>
      <c r="W174" s="27">
        <f t="shared" si="96"/>
        <v>0</v>
      </c>
      <c r="X174" s="24">
        <f t="shared" si="75"/>
        <v>463.44</v>
      </c>
      <c r="Y174" s="24">
        <f t="shared" si="97"/>
        <v>1571.609</v>
      </c>
      <c r="Z174" s="39"/>
      <c r="AA174" s="125" t="s">
        <v>22</v>
      </c>
      <c r="AB174" s="126">
        <f t="shared" si="83"/>
        <v>58.4172</v>
      </c>
      <c r="AC174" s="126">
        <f t="shared" si="77"/>
        <v>778.894</v>
      </c>
      <c r="AD174" s="126">
        <f t="shared" si="78"/>
        <v>522.84</v>
      </c>
      <c r="AE174" s="126">
        <f t="shared" si="79"/>
        <v>32.4578</v>
      </c>
      <c r="AF174" s="126">
        <f t="shared" si="80"/>
        <v>179</v>
      </c>
      <c r="AG174" s="126">
        <f t="shared" si="81"/>
        <v>0</v>
      </c>
      <c r="AH174" s="126">
        <f t="shared" si="82"/>
        <v>1571.609</v>
      </c>
      <c r="AI174" s="125" t="s">
        <v>1111</v>
      </c>
    </row>
    <row r="175" s="9" customFormat="1" ht="20" customHeight="1" spans="1:35">
      <c r="A175" s="23">
        <f t="shared" si="84"/>
        <v>172</v>
      </c>
      <c r="B175" s="39" t="s">
        <v>211</v>
      </c>
      <c r="C175" s="25" t="s">
        <v>466</v>
      </c>
      <c r="D175" s="24" t="s">
        <v>467</v>
      </c>
      <c r="E175" s="24">
        <v>3245.4</v>
      </c>
      <c r="F175" s="24">
        <f>VLOOKUP(C175,'[1]9月'!$B:$Q,16,0)</f>
        <v>3245.4</v>
      </c>
      <c r="G175" s="27">
        <v>5228.42</v>
      </c>
      <c r="H175" s="24">
        <v>3245.4</v>
      </c>
      <c r="I175" s="27">
        <v>1790</v>
      </c>
      <c r="J175" s="27"/>
      <c r="K175" s="34">
        <f t="shared" si="85"/>
        <v>58.4172</v>
      </c>
      <c r="L175" s="35">
        <f t="shared" si="86"/>
        <v>519.264</v>
      </c>
      <c r="M175" s="27">
        <f t="shared" si="87"/>
        <v>418.27</v>
      </c>
      <c r="N175" s="24">
        <f t="shared" si="88"/>
        <v>22.7178</v>
      </c>
      <c r="O175" s="27">
        <f t="shared" si="89"/>
        <v>89.5</v>
      </c>
      <c r="P175" s="27">
        <f t="shared" si="90"/>
        <v>0</v>
      </c>
      <c r="Q175" s="27">
        <f t="shared" si="76"/>
        <v>1108.169</v>
      </c>
      <c r="R175" s="24">
        <f t="shared" si="91"/>
        <v>0</v>
      </c>
      <c r="S175" s="24">
        <f t="shared" si="92"/>
        <v>259.63</v>
      </c>
      <c r="T175" s="27">
        <f t="shared" si="93"/>
        <v>104.57</v>
      </c>
      <c r="U175" s="24">
        <f t="shared" si="94"/>
        <v>9.74</v>
      </c>
      <c r="V175" s="27">
        <f t="shared" si="95"/>
        <v>89.5</v>
      </c>
      <c r="W175" s="27">
        <f t="shared" si="96"/>
        <v>0</v>
      </c>
      <c r="X175" s="24">
        <f t="shared" si="75"/>
        <v>463.44</v>
      </c>
      <c r="Y175" s="24">
        <f t="shared" si="97"/>
        <v>1571.609</v>
      </c>
      <c r="Z175" s="39"/>
      <c r="AA175" s="125" t="s">
        <v>22</v>
      </c>
      <c r="AB175" s="126">
        <f t="shared" si="83"/>
        <v>58.4172</v>
      </c>
      <c r="AC175" s="126">
        <f t="shared" si="77"/>
        <v>778.894</v>
      </c>
      <c r="AD175" s="126">
        <f t="shared" si="78"/>
        <v>522.84</v>
      </c>
      <c r="AE175" s="126">
        <f t="shared" si="79"/>
        <v>32.4578</v>
      </c>
      <c r="AF175" s="126">
        <f t="shared" si="80"/>
        <v>179</v>
      </c>
      <c r="AG175" s="126">
        <f t="shared" si="81"/>
        <v>0</v>
      </c>
      <c r="AH175" s="126">
        <f t="shared" si="82"/>
        <v>1571.609</v>
      </c>
      <c r="AI175" s="125" t="s">
        <v>1111</v>
      </c>
    </row>
    <row r="176" s="9" customFormat="1" ht="20" customHeight="1" spans="1:35">
      <c r="A176" s="23">
        <f t="shared" si="84"/>
        <v>173</v>
      </c>
      <c r="B176" s="39" t="s">
        <v>211</v>
      </c>
      <c r="C176" s="25" t="s">
        <v>468</v>
      </c>
      <c r="D176" s="24" t="s">
        <v>469</v>
      </c>
      <c r="E176" s="24">
        <v>3245.4</v>
      </c>
      <c r="F176" s="24">
        <f>VLOOKUP(C176,'[1]9月'!$B:$Q,16,0)</f>
        <v>3245.4</v>
      </c>
      <c r="G176" s="27">
        <v>5228.42</v>
      </c>
      <c r="H176" s="24">
        <v>3245.4</v>
      </c>
      <c r="I176" s="27">
        <v>1790</v>
      </c>
      <c r="J176" s="27"/>
      <c r="K176" s="34">
        <f t="shared" si="85"/>
        <v>58.4172</v>
      </c>
      <c r="L176" s="35">
        <f t="shared" si="86"/>
        <v>519.264</v>
      </c>
      <c r="M176" s="27">
        <f t="shared" si="87"/>
        <v>418.27</v>
      </c>
      <c r="N176" s="24">
        <f t="shared" si="88"/>
        <v>22.7178</v>
      </c>
      <c r="O176" s="27">
        <f t="shared" si="89"/>
        <v>89.5</v>
      </c>
      <c r="P176" s="27">
        <f t="shared" si="90"/>
        <v>0</v>
      </c>
      <c r="Q176" s="27">
        <f t="shared" si="76"/>
        <v>1108.169</v>
      </c>
      <c r="R176" s="24">
        <f t="shared" si="91"/>
        <v>0</v>
      </c>
      <c r="S176" s="24">
        <f t="shared" si="92"/>
        <v>259.63</v>
      </c>
      <c r="T176" s="27">
        <f t="shared" si="93"/>
        <v>104.57</v>
      </c>
      <c r="U176" s="24">
        <f t="shared" si="94"/>
        <v>9.74</v>
      </c>
      <c r="V176" s="27">
        <f t="shared" si="95"/>
        <v>89.5</v>
      </c>
      <c r="W176" s="27">
        <f t="shared" si="96"/>
        <v>0</v>
      </c>
      <c r="X176" s="24">
        <f t="shared" si="75"/>
        <v>463.44</v>
      </c>
      <c r="Y176" s="24">
        <f t="shared" si="97"/>
        <v>1571.609</v>
      </c>
      <c r="Z176" s="39"/>
      <c r="AA176" s="125" t="s">
        <v>22</v>
      </c>
      <c r="AB176" s="126">
        <f t="shared" si="83"/>
        <v>58.4172</v>
      </c>
      <c r="AC176" s="126">
        <f t="shared" si="77"/>
        <v>778.894</v>
      </c>
      <c r="AD176" s="126">
        <f t="shared" si="78"/>
        <v>522.84</v>
      </c>
      <c r="AE176" s="126">
        <f t="shared" si="79"/>
        <v>32.4578</v>
      </c>
      <c r="AF176" s="126">
        <f t="shared" si="80"/>
        <v>179</v>
      </c>
      <c r="AG176" s="126">
        <f t="shared" si="81"/>
        <v>0</v>
      </c>
      <c r="AH176" s="126">
        <f t="shared" si="82"/>
        <v>1571.609</v>
      </c>
      <c r="AI176" s="125" t="s">
        <v>1111</v>
      </c>
    </row>
    <row r="177" s="9" customFormat="1" ht="20" customHeight="1" spans="1:35">
      <c r="A177" s="23">
        <f t="shared" si="84"/>
        <v>174</v>
      </c>
      <c r="B177" s="39" t="s">
        <v>211</v>
      </c>
      <c r="C177" s="29" t="s">
        <v>472</v>
      </c>
      <c r="D177" s="30" t="s">
        <v>473</v>
      </c>
      <c r="E177" s="24">
        <v>3245.4</v>
      </c>
      <c r="F177" s="24">
        <f>VLOOKUP(C177,'[1]9月'!$B:$Q,16,0)</f>
        <v>3245.4</v>
      </c>
      <c r="G177" s="27">
        <v>5228.42</v>
      </c>
      <c r="H177" s="24">
        <v>3245.4</v>
      </c>
      <c r="I177" s="27">
        <v>1790</v>
      </c>
      <c r="J177" s="27"/>
      <c r="K177" s="34">
        <f t="shared" si="85"/>
        <v>58.4172</v>
      </c>
      <c r="L177" s="35">
        <f t="shared" si="86"/>
        <v>519.264</v>
      </c>
      <c r="M177" s="27">
        <f t="shared" si="87"/>
        <v>418.27</v>
      </c>
      <c r="N177" s="24">
        <f t="shared" si="88"/>
        <v>22.7178</v>
      </c>
      <c r="O177" s="27">
        <f t="shared" si="89"/>
        <v>89.5</v>
      </c>
      <c r="P177" s="27">
        <f t="shared" si="90"/>
        <v>0</v>
      </c>
      <c r="Q177" s="27">
        <f t="shared" si="76"/>
        <v>1108.169</v>
      </c>
      <c r="R177" s="24">
        <f t="shared" si="91"/>
        <v>0</v>
      </c>
      <c r="S177" s="24">
        <f t="shared" si="92"/>
        <v>259.63</v>
      </c>
      <c r="T177" s="27">
        <f t="shared" si="93"/>
        <v>104.57</v>
      </c>
      <c r="U177" s="24">
        <f t="shared" si="94"/>
        <v>9.74</v>
      </c>
      <c r="V177" s="27">
        <f t="shared" si="95"/>
        <v>89.5</v>
      </c>
      <c r="W177" s="27">
        <f t="shared" si="96"/>
        <v>0</v>
      </c>
      <c r="X177" s="24">
        <f t="shared" si="75"/>
        <v>463.44</v>
      </c>
      <c r="Y177" s="24">
        <f t="shared" si="97"/>
        <v>1571.609</v>
      </c>
      <c r="Z177" s="52"/>
      <c r="AA177" s="125" t="s">
        <v>22</v>
      </c>
      <c r="AB177" s="126">
        <f t="shared" si="83"/>
        <v>58.4172</v>
      </c>
      <c r="AC177" s="126">
        <f t="shared" si="77"/>
        <v>778.894</v>
      </c>
      <c r="AD177" s="126">
        <f t="shared" si="78"/>
        <v>522.84</v>
      </c>
      <c r="AE177" s="126">
        <f t="shared" si="79"/>
        <v>32.4578</v>
      </c>
      <c r="AF177" s="126">
        <f t="shared" si="80"/>
        <v>179</v>
      </c>
      <c r="AG177" s="126">
        <f t="shared" si="81"/>
        <v>0</v>
      </c>
      <c r="AH177" s="126">
        <f t="shared" si="82"/>
        <v>1571.609</v>
      </c>
      <c r="AI177" s="125" t="s">
        <v>1111</v>
      </c>
    </row>
    <row r="178" s="9" customFormat="1" ht="20" customHeight="1" spans="1:35">
      <c r="A178" s="23">
        <f t="shared" si="84"/>
        <v>175</v>
      </c>
      <c r="B178" s="39" t="s">
        <v>211</v>
      </c>
      <c r="C178" s="29" t="s">
        <v>474</v>
      </c>
      <c r="D178" s="28" t="s">
        <v>475</v>
      </c>
      <c r="E178" s="24">
        <v>3245.4</v>
      </c>
      <c r="F178" s="24">
        <f>VLOOKUP(C178,'[1]9月'!$B:$Q,16,0)</f>
        <v>3245.4</v>
      </c>
      <c r="G178" s="27">
        <v>5228.42</v>
      </c>
      <c r="H178" s="24">
        <v>3245.4</v>
      </c>
      <c r="I178" s="27">
        <v>1790</v>
      </c>
      <c r="J178" s="27"/>
      <c r="K178" s="34">
        <f t="shared" si="85"/>
        <v>58.4172</v>
      </c>
      <c r="L178" s="35">
        <f t="shared" si="86"/>
        <v>519.264</v>
      </c>
      <c r="M178" s="27">
        <f t="shared" si="87"/>
        <v>418.27</v>
      </c>
      <c r="N178" s="24">
        <f t="shared" si="88"/>
        <v>22.7178</v>
      </c>
      <c r="O178" s="27">
        <f t="shared" si="89"/>
        <v>89.5</v>
      </c>
      <c r="P178" s="27">
        <f t="shared" si="90"/>
        <v>0</v>
      </c>
      <c r="Q178" s="27">
        <f t="shared" si="76"/>
        <v>1108.169</v>
      </c>
      <c r="R178" s="24">
        <f t="shared" si="91"/>
        <v>0</v>
      </c>
      <c r="S178" s="24">
        <f t="shared" si="92"/>
        <v>259.63</v>
      </c>
      <c r="T178" s="27">
        <f t="shared" si="93"/>
        <v>104.57</v>
      </c>
      <c r="U178" s="24">
        <f t="shared" si="94"/>
        <v>9.74</v>
      </c>
      <c r="V178" s="27">
        <f t="shared" si="95"/>
        <v>89.5</v>
      </c>
      <c r="W178" s="27">
        <f t="shared" si="96"/>
        <v>0</v>
      </c>
      <c r="X178" s="24">
        <f t="shared" si="75"/>
        <v>463.44</v>
      </c>
      <c r="Y178" s="24">
        <f t="shared" si="97"/>
        <v>1571.609</v>
      </c>
      <c r="Z178" s="52"/>
      <c r="AA178" s="125" t="s">
        <v>22</v>
      </c>
      <c r="AB178" s="126">
        <f t="shared" si="83"/>
        <v>58.4172</v>
      </c>
      <c r="AC178" s="126">
        <f t="shared" si="77"/>
        <v>778.894</v>
      </c>
      <c r="AD178" s="126">
        <f t="shared" si="78"/>
        <v>522.84</v>
      </c>
      <c r="AE178" s="126">
        <f t="shared" si="79"/>
        <v>32.4578</v>
      </c>
      <c r="AF178" s="126">
        <f t="shared" si="80"/>
        <v>179</v>
      </c>
      <c r="AG178" s="126">
        <f t="shared" si="81"/>
        <v>0</v>
      </c>
      <c r="AH178" s="126">
        <f t="shared" si="82"/>
        <v>1571.609</v>
      </c>
      <c r="AI178" s="125" t="s">
        <v>1111</v>
      </c>
    </row>
    <row r="179" s="9" customFormat="1" ht="20" customHeight="1" spans="1:35">
      <c r="A179" s="23">
        <f t="shared" si="84"/>
        <v>176</v>
      </c>
      <c r="B179" s="39" t="s">
        <v>476</v>
      </c>
      <c r="C179" s="25" t="s">
        <v>477</v>
      </c>
      <c r="D179" s="24" t="s">
        <v>478</v>
      </c>
      <c r="E179" s="24">
        <v>3245.4</v>
      </c>
      <c r="F179" s="24">
        <f>VLOOKUP(C179,'[1]9月'!$B:$Q,16,0)</f>
        <v>3245.4</v>
      </c>
      <c r="G179" s="27">
        <v>5228.42</v>
      </c>
      <c r="H179" s="24">
        <v>3245.4</v>
      </c>
      <c r="I179" s="27">
        <v>1790</v>
      </c>
      <c r="J179" s="27"/>
      <c r="K179" s="34">
        <f t="shared" si="85"/>
        <v>58.4172</v>
      </c>
      <c r="L179" s="35">
        <f t="shared" si="86"/>
        <v>519.264</v>
      </c>
      <c r="M179" s="27">
        <f t="shared" si="87"/>
        <v>418.27</v>
      </c>
      <c r="N179" s="24">
        <f t="shared" si="88"/>
        <v>22.7178</v>
      </c>
      <c r="O179" s="27">
        <f t="shared" si="89"/>
        <v>89.5</v>
      </c>
      <c r="P179" s="27">
        <f t="shared" si="90"/>
        <v>0</v>
      </c>
      <c r="Q179" s="27">
        <f t="shared" si="76"/>
        <v>1108.169</v>
      </c>
      <c r="R179" s="24">
        <f t="shared" si="91"/>
        <v>0</v>
      </c>
      <c r="S179" s="24">
        <f t="shared" si="92"/>
        <v>259.63</v>
      </c>
      <c r="T179" s="27">
        <f t="shared" si="93"/>
        <v>104.57</v>
      </c>
      <c r="U179" s="24">
        <f t="shared" si="94"/>
        <v>9.74</v>
      </c>
      <c r="V179" s="27">
        <f t="shared" si="95"/>
        <v>89.5</v>
      </c>
      <c r="W179" s="27">
        <f t="shared" si="96"/>
        <v>0</v>
      </c>
      <c r="X179" s="24">
        <f t="shared" si="75"/>
        <v>463.44</v>
      </c>
      <c r="Y179" s="24">
        <f t="shared" si="97"/>
        <v>1571.609</v>
      </c>
      <c r="Z179" s="39"/>
      <c r="AA179" s="125" t="s">
        <v>23</v>
      </c>
      <c r="AB179" s="126">
        <f t="shared" si="83"/>
        <v>58.4172</v>
      </c>
      <c r="AC179" s="126">
        <f t="shared" si="77"/>
        <v>778.894</v>
      </c>
      <c r="AD179" s="126">
        <f t="shared" si="78"/>
        <v>522.84</v>
      </c>
      <c r="AE179" s="126">
        <f t="shared" si="79"/>
        <v>32.4578</v>
      </c>
      <c r="AF179" s="126">
        <f t="shared" si="80"/>
        <v>179</v>
      </c>
      <c r="AG179" s="126">
        <f t="shared" si="81"/>
        <v>0</v>
      </c>
      <c r="AH179" s="126">
        <f t="shared" si="82"/>
        <v>1571.609</v>
      </c>
      <c r="AI179" s="125" t="s">
        <v>1111</v>
      </c>
    </row>
    <row r="180" s="9" customFormat="1" ht="20" customHeight="1" spans="1:35">
      <c r="A180" s="23">
        <f t="shared" si="84"/>
        <v>177</v>
      </c>
      <c r="B180" s="39" t="s">
        <v>476</v>
      </c>
      <c r="C180" s="25" t="s">
        <v>479</v>
      </c>
      <c r="D180" s="24" t="s">
        <v>480</v>
      </c>
      <c r="E180" s="24">
        <v>3245.4</v>
      </c>
      <c r="F180" s="24">
        <f>VLOOKUP(C180,'[1]9月'!$B:$Q,16,0)</f>
        <v>3245.4</v>
      </c>
      <c r="G180" s="27">
        <v>5228.42</v>
      </c>
      <c r="H180" s="24">
        <v>3245.4</v>
      </c>
      <c r="I180" s="27">
        <v>1790</v>
      </c>
      <c r="J180" s="27"/>
      <c r="K180" s="34">
        <f t="shared" si="85"/>
        <v>58.4172</v>
      </c>
      <c r="L180" s="35">
        <f t="shared" si="86"/>
        <v>519.264</v>
      </c>
      <c r="M180" s="27">
        <f t="shared" si="87"/>
        <v>418.27</v>
      </c>
      <c r="N180" s="24">
        <f t="shared" si="88"/>
        <v>22.7178</v>
      </c>
      <c r="O180" s="27">
        <f t="shared" si="89"/>
        <v>89.5</v>
      </c>
      <c r="P180" s="27">
        <f t="shared" si="90"/>
        <v>0</v>
      </c>
      <c r="Q180" s="27">
        <f t="shared" si="76"/>
        <v>1108.169</v>
      </c>
      <c r="R180" s="24">
        <f t="shared" si="91"/>
        <v>0</v>
      </c>
      <c r="S180" s="24">
        <f t="shared" si="92"/>
        <v>259.63</v>
      </c>
      <c r="T180" s="27">
        <f t="shared" si="93"/>
        <v>104.57</v>
      </c>
      <c r="U180" s="24">
        <f t="shared" si="94"/>
        <v>9.74</v>
      </c>
      <c r="V180" s="27">
        <f t="shared" si="95"/>
        <v>89.5</v>
      </c>
      <c r="W180" s="27">
        <f t="shared" si="96"/>
        <v>0</v>
      </c>
      <c r="X180" s="24">
        <f t="shared" si="75"/>
        <v>463.44</v>
      </c>
      <c r="Y180" s="24">
        <f t="shared" si="97"/>
        <v>1571.609</v>
      </c>
      <c r="Z180" s="39"/>
      <c r="AA180" s="125" t="s">
        <v>23</v>
      </c>
      <c r="AB180" s="126">
        <f t="shared" si="83"/>
        <v>58.4172</v>
      </c>
      <c r="AC180" s="126">
        <f t="shared" si="77"/>
        <v>778.894</v>
      </c>
      <c r="AD180" s="126">
        <f t="shared" si="78"/>
        <v>522.84</v>
      </c>
      <c r="AE180" s="126">
        <f t="shared" si="79"/>
        <v>32.4578</v>
      </c>
      <c r="AF180" s="126">
        <f t="shared" si="80"/>
        <v>179</v>
      </c>
      <c r="AG180" s="126">
        <f t="shared" si="81"/>
        <v>0</v>
      </c>
      <c r="AH180" s="126">
        <f t="shared" si="82"/>
        <v>1571.609</v>
      </c>
      <c r="AI180" s="125" t="s">
        <v>1111</v>
      </c>
    </row>
    <row r="181" s="9" customFormat="1" ht="18" customHeight="1" spans="1:35">
      <c r="A181" s="23">
        <f t="shared" si="84"/>
        <v>178</v>
      </c>
      <c r="B181" s="39" t="s">
        <v>476</v>
      </c>
      <c r="C181" s="25" t="s">
        <v>481</v>
      </c>
      <c r="D181" s="24" t="s">
        <v>482</v>
      </c>
      <c r="E181" s="24">
        <v>3245.4</v>
      </c>
      <c r="F181" s="24">
        <f>VLOOKUP(C181,'[1]9月'!$B:$Q,16,0)</f>
        <v>3245.4</v>
      </c>
      <c r="G181" s="27">
        <v>5228.42</v>
      </c>
      <c r="H181" s="24">
        <v>3245.4</v>
      </c>
      <c r="I181" s="27">
        <v>1790</v>
      </c>
      <c r="J181" s="27"/>
      <c r="K181" s="34">
        <f t="shared" si="85"/>
        <v>58.4172</v>
      </c>
      <c r="L181" s="35">
        <f t="shared" si="86"/>
        <v>519.264</v>
      </c>
      <c r="M181" s="27">
        <f t="shared" si="87"/>
        <v>418.27</v>
      </c>
      <c r="N181" s="24">
        <f t="shared" si="88"/>
        <v>22.7178</v>
      </c>
      <c r="O181" s="27">
        <f t="shared" si="89"/>
        <v>89.5</v>
      </c>
      <c r="P181" s="27">
        <f t="shared" si="90"/>
        <v>0</v>
      </c>
      <c r="Q181" s="27">
        <f t="shared" si="76"/>
        <v>1108.169</v>
      </c>
      <c r="R181" s="24">
        <f t="shared" si="91"/>
        <v>0</v>
      </c>
      <c r="S181" s="24">
        <f t="shared" si="92"/>
        <v>259.63</v>
      </c>
      <c r="T181" s="27">
        <f t="shared" si="93"/>
        <v>104.57</v>
      </c>
      <c r="U181" s="24">
        <f t="shared" si="94"/>
        <v>9.74</v>
      </c>
      <c r="V181" s="27">
        <f t="shared" si="95"/>
        <v>89.5</v>
      </c>
      <c r="W181" s="27">
        <f t="shared" si="96"/>
        <v>0</v>
      </c>
      <c r="X181" s="24">
        <f t="shared" si="75"/>
        <v>463.44</v>
      </c>
      <c r="Y181" s="24">
        <f t="shared" si="97"/>
        <v>1571.609</v>
      </c>
      <c r="Z181" s="39"/>
      <c r="AA181" s="125" t="s">
        <v>23</v>
      </c>
      <c r="AB181" s="126">
        <f t="shared" si="83"/>
        <v>58.4172</v>
      </c>
      <c r="AC181" s="126">
        <f t="shared" si="77"/>
        <v>778.894</v>
      </c>
      <c r="AD181" s="126">
        <f t="shared" si="78"/>
        <v>522.84</v>
      </c>
      <c r="AE181" s="126">
        <f t="shared" si="79"/>
        <v>32.4578</v>
      </c>
      <c r="AF181" s="126">
        <f t="shared" si="80"/>
        <v>179</v>
      </c>
      <c r="AG181" s="126">
        <f t="shared" si="81"/>
        <v>0</v>
      </c>
      <c r="AH181" s="126">
        <f t="shared" si="82"/>
        <v>1571.609</v>
      </c>
      <c r="AI181" s="125" t="s">
        <v>1111</v>
      </c>
    </row>
    <row r="182" s="9" customFormat="1" ht="18" customHeight="1" spans="1:35">
      <c r="A182" s="23">
        <f t="shared" si="84"/>
        <v>179</v>
      </c>
      <c r="B182" s="39" t="s">
        <v>476</v>
      </c>
      <c r="C182" s="25" t="s">
        <v>483</v>
      </c>
      <c r="D182" s="24" t="s">
        <v>484</v>
      </c>
      <c r="E182" s="24">
        <v>3245.4</v>
      </c>
      <c r="F182" s="24">
        <f>VLOOKUP(C182,'[1]9月'!$B:$Q,16,0)</f>
        <v>3245.4</v>
      </c>
      <c r="G182" s="27">
        <v>5228.42</v>
      </c>
      <c r="H182" s="24">
        <v>3245.4</v>
      </c>
      <c r="I182" s="27">
        <v>1790</v>
      </c>
      <c r="J182" s="27"/>
      <c r="K182" s="34">
        <f t="shared" si="85"/>
        <v>58.4172</v>
      </c>
      <c r="L182" s="35">
        <f t="shared" si="86"/>
        <v>519.264</v>
      </c>
      <c r="M182" s="27">
        <f t="shared" si="87"/>
        <v>418.27</v>
      </c>
      <c r="N182" s="24">
        <f t="shared" si="88"/>
        <v>22.7178</v>
      </c>
      <c r="O182" s="27">
        <f t="shared" si="89"/>
        <v>89.5</v>
      </c>
      <c r="P182" s="27">
        <f t="shared" si="90"/>
        <v>0</v>
      </c>
      <c r="Q182" s="27">
        <f t="shared" si="76"/>
        <v>1108.169</v>
      </c>
      <c r="R182" s="24">
        <f t="shared" si="91"/>
        <v>0</v>
      </c>
      <c r="S182" s="24">
        <f t="shared" si="92"/>
        <v>259.63</v>
      </c>
      <c r="T182" s="27">
        <f t="shared" si="93"/>
        <v>104.57</v>
      </c>
      <c r="U182" s="24">
        <f t="shared" si="94"/>
        <v>9.74</v>
      </c>
      <c r="V182" s="27">
        <f t="shared" si="95"/>
        <v>89.5</v>
      </c>
      <c r="W182" s="27">
        <f t="shared" si="96"/>
        <v>0</v>
      </c>
      <c r="X182" s="24">
        <f t="shared" si="75"/>
        <v>463.44</v>
      </c>
      <c r="Y182" s="24">
        <f t="shared" si="97"/>
        <v>1571.609</v>
      </c>
      <c r="Z182" s="39"/>
      <c r="AA182" s="125" t="s">
        <v>23</v>
      </c>
      <c r="AB182" s="126">
        <f t="shared" si="83"/>
        <v>58.4172</v>
      </c>
      <c r="AC182" s="126">
        <f t="shared" si="77"/>
        <v>778.894</v>
      </c>
      <c r="AD182" s="126">
        <f t="shared" si="78"/>
        <v>522.84</v>
      </c>
      <c r="AE182" s="126">
        <f t="shared" si="79"/>
        <v>32.4578</v>
      </c>
      <c r="AF182" s="126">
        <f t="shared" si="80"/>
        <v>179</v>
      </c>
      <c r="AG182" s="126">
        <f t="shared" si="81"/>
        <v>0</v>
      </c>
      <c r="AH182" s="126">
        <f t="shared" si="82"/>
        <v>1571.609</v>
      </c>
      <c r="AI182" s="125" t="s">
        <v>1111</v>
      </c>
    </row>
    <row r="183" s="9" customFormat="1" ht="18" customHeight="1" spans="1:35">
      <c r="A183" s="23">
        <f t="shared" si="84"/>
        <v>180</v>
      </c>
      <c r="B183" s="39" t="s">
        <v>476</v>
      </c>
      <c r="C183" s="25" t="s">
        <v>485</v>
      </c>
      <c r="D183" s="24" t="s">
        <v>486</v>
      </c>
      <c r="E183" s="24">
        <v>3245.4</v>
      </c>
      <c r="F183" s="24">
        <f>VLOOKUP(C183,'[1]9月'!$B:$Q,16,0)</f>
        <v>3245.4</v>
      </c>
      <c r="G183" s="27">
        <v>5228.42</v>
      </c>
      <c r="H183" s="24">
        <v>3245.4</v>
      </c>
      <c r="I183" s="27">
        <v>1790</v>
      </c>
      <c r="J183" s="27"/>
      <c r="K183" s="34">
        <f t="shared" si="85"/>
        <v>58.4172</v>
      </c>
      <c r="L183" s="35">
        <f t="shared" si="86"/>
        <v>519.264</v>
      </c>
      <c r="M183" s="27">
        <f t="shared" si="87"/>
        <v>418.27</v>
      </c>
      <c r="N183" s="24">
        <f t="shared" si="88"/>
        <v>22.7178</v>
      </c>
      <c r="O183" s="27">
        <f t="shared" si="89"/>
        <v>89.5</v>
      </c>
      <c r="P183" s="27">
        <f t="shared" si="90"/>
        <v>0</v>
      </c>
      <c r="Q183" s="27">
        <f t="shared" si="76"/>
        <v>1108.169</v>
      </c>
      <c r="R183" s="24">
        <f t="shared" si="91"/>
        <v>0</v>
      </c>
      <c r="S183" s="24">
        <f t="shared" si="92"/>
        <v>259.63</v>
      </c>
      <c r="T183" s="27">
        <f t="shared" si="93"/>
        <v>104.57</v>
      </c>
      <c r="U183" s="24">
        <f t="shared" si="94"/>
        <v>9.74</v>
      </c>
      <c r="V183" s="27">
        <f t="shared" si="95"/>
        <v>89.5</v>
      </c>
      <c r="W183" s="27">
        <f t="shared" si="96"/>
        <v>0</v>
      </c>
      <c r="X183" s="24">
        <f t="shared" si="75"/>
        <v>463.44</v>
      </c>
      <c r="Y183" s="24">
        <f t="shared" si="97"/>
        <v>1571.609</v>
      </c>
      <c r="Z183" s="39"/>
      <c r="AA183" s="125" t="s">
        <v>23</v>
      </c>
      <c r="AB183" s="126">
        <f t="shared" si="83"/>
        <v>58.4172</v>
      </c>
      <c r="AC183" s="126">
        <f t="shared" si="77"/>
        <v>778.894</v>
      </c>
      <c r="AD183" s="126">
        <f t="shared" si="78"/>
        <v>522.84</v>
      </c>
      <c r="AE183" s="126">
        <f t="shared" si="79"/>
        <v>32.4578</v>
      </c>
      <c r="AF183" s="126">
        <f t="shared" si="80"/>
        <v>179</v>
      </c>
      <c r="AG183" s="126">
        <f t="shared" si="81"/>
        <v>0</v>
      </c>
      <c r="AH183" s="126">
        <f t="shared" si="82"/>
        <v>1571.609</v>
      </c>
      <c r="AI183" s="125" t="s">
        <v>1111</v>
      </c>
    </row>
    <row r="184" s="9" customFormat="1" ht="20" customHeight="1" spans="1:35">
      <c r="A184" s="23">
        <f t="shared" si="84"/>
        <v>181</v>
      </c>
      <c r="B184" s="39" t="s">
        <v>476</v>
      </c>
      <c r="C184" s="25" t="s">
        <v>487</v>
      </c>
      <c r="D184" s="24" t="s">
        <v>488</v>
      </c>
      <c r="E184" s="24">
        <v>3245.4</v>
      </c>
      <c r="F184" s="24">
        <f>VLOOKUP(C184,'[1]9月'!$B:$Q,16,0)</f>
        <v>3245.4</v>
      </c>
      <c r="G184" s="27">
        <v>5228.42</v>
      </c>
      <c r="H184" s="24">
        <v>3245.4</v>
      </c>
      <c r="I184" s="27">
        <v>1790</v>
      </c>
      <c r="J184" s="27"/>
      <c r="K184" s="34">
        <f t="shared" si="85"/>
        <v>58.4172</v>
      </c>
      <c r="L184" s="35">
        <f t="shared" si="86"/>
        <v>519.264</v>
      </c>
      <c r="M184" s="27">
        <f t="shared" si="87"/>
        <v>418.27</v>
      </c>
      <c r="N184" s="24">
        <f t="shared" si="88"/>
        <v>22.7178</v>
      </c>
      <c r="O184" s="27">
        <f t="shared" si="89"/>
        <v>89.5</v>
      </c>
      <c r="P184" s="27">
        <f t="shared" si="90"/>
        <v>0</v>
      </c>
      <c r="Q184" s="27">
        <f t="shared" si="76"/>
        <v>1108.169</v>
      </c>
      <c r="R184" s="24">
        <f t="shared" si="91"/>
        <v>0</v>
      </c>
      <c r="S184" s="24">
        <f t="shared" si="92"/>
        <v>259.63</v>
      </c>
      <c r="T184" s="27">
        <f t="shared" si="93"/>
        <v>104.57</v>
      </c>
      <c r="U184" s="24">
        <f t="shared" si="94"/>
        <v>9.74</v>
      </c>
      <c r="V184" s="27">
        <f t="shared" si="95"/>
        <v>89.5</v>
      </c>
      <c r="W184" s="27">
        <f t="shared" si="96"/>
        <v>0</v>
      </c>
      <c r="X184" s="24">
        <f t="shared" si="75"/>
        <v>463.44</v>
      </c>
      <c r="Y184" s="24">
        <f t="shared" si="97"/>
        <v>1571.609</v>
      </c>
      <c r="Z184" s="39"/>
      <c r="AA184" s="125" t="s">
        <v>23</v>
      </c>
      <c r="AB184" s="126">
        <f t="shared" si="83"/>
        <v>58.4172</v>
      </c>
      <c r="AC184" s="126">
        <f t="shared" si="77"/>
        <v>778.894</v>
      </c>
      <c r="AD184" s="126">
        <f t="shared" si="78"/>
        <v>522.84</v>
      </c>
      <c r="AE184" s="126">
        <f t="shared" si="79"/>
        <v>32.4578</v>
      </c>
      <c r="AF184" s="126">
        <f t="shared" si="80"/>
        <v>179</v>
      </c>
      <c r="AG184" s="126">
        <f t="shared" si="81"/>
        <v>0</v>
      </c>
      <c r="AH184" s="126">
        <f t="shared" si="82"/>
        <v>1571.609</v>
      </c>
      <c r="AI184" s="125" t="s">
        <v>1111</v>
      </c>
    </row>
    <row r="185" s="9" customFormat="1" ht="20" customHeight="1" spans="1:35">
      <c r="A185" s="23">
        <f t="shared" si="84"/>
        <v>182</v>
      </c>
      <c r="B185" s="39" t="s">
        <v>476</v>
      </c>
      <c r="C185" s="25" t="s">
        <v>489</v>
      </c>
      <c r="D185" s="24" t="s">
        <v>490</v>
      </c>
      <c r="E185" s="24">
        <v>3245.4</v>
      </c>
      <c r="F185" s="24">
        <f>VLOOKUP(C185,'[1]9月'!$B:$Q,16,0)</f>
        <v>3245.4</v>
      </c>
      <c r="G185" s="27">
        <v>5228.42</v>
      </c>
      <c r="H185" s="24">
        <v>3245.4</v>
      </c>
      <c r="I185" s="27">
        <v>1790</v>
      </c>
      <c r="J185" s="27"/>
      <c r="K185" s="34">
        <f t="shared" si="85"/>
        <v>58.4172</v>
      </c>
      <c r="L185" s="35">
        <f t="shared" si="86"/>
        <v>519.264</v>
      </c>
      <c r="M185" s="27">
        <f t="shared" si="87"/>
        <v>418.27</v>
      </c>
      <c r="N185" s="24">
        <f t="shared" si="88"/>
        <v>22.7178</v>
      </c>
      <c r="O185" s="27">
        <f t="shared" si="89"/>
        <v>89.5</v>
      </c>
      <c r="P185" s="27">
        <f t="shared" si="90"/>
        <v>0</v>
      </c>
      <c r="Q185" s="27">
        <f t="shared" si="76"/>
        <v>1108.169</v>
      </c>
      <c r="R185" s="24">
        <f t="shared" si="91"/>
        <v>0</v>
      </c>
      <c r="S185" s="24">
        <f t="shared" si="92"/>
        <v>259.63</v>
      </c>
      <c r="T185" s="27">
        <f t="shared" si="93"/>
        <v>104.57</v>
      </c>
      <c r="U185" s="24">
        <f t="shared" si="94"/>
        <v>9.74</v>
      </c>
      <c r="V185" s="27">
        <f t="shared" si="95"/>
        <v>89.5</v>
      </c>
      <c r="W185" s="27">
        <f t="shared" si="96"/>
        <v>0</v>
      </c>
      <c r="X185" s="24">
        <f t="shared" si="75"/>
        <v>463.44</v>
      </c>
      <c r="Y185" s="24">
        <f t="shared" si="97"/>
        <v>1571.609</v>
      </c>
      <c r="Z185" s="39"/>
      <c r="AA185" s="125" t="s">
        <v>23</v>
      </c>
      <c r="AB185" s="126">
        <f t="shared" si="83"/>
        <v>58.4172</v>
      </c>
      <c r="AC185" s="126">
        <f t="shared" si="77"/>
        <v>778.894</v>
      </c>
      <c r="AD185" s="126">
        <f t="shared" si="78"/>
        <v>522.84</v>
      </c>
      <c r="AE185" s="126">
        <f t="shared" si="79"/>
        <v>32.4578</v>
      </c>
      <c r="AF185" s="126">
        <f t="shared" si="80"/>
        <v>179</v>
      </c>
      <c r="AG185" s="126">
        <f t="shared" si="81"/>
        <v>0</v>
      </c>
      <c r="AH185" s="126">
        <f t="shared" si="82"/>
        <v>1571.609</v>
      </c>
      <c r="AI185" s="125" t="s">
        <v>1111</v>
      </c>
    </row>
    <row r="186" s="9" customFormat="1" ht="20" customHeight="1" spans="1:35">
      <c r="A186" s="23">
        <f t="shared" si="84"/>
        <v>183</v>
      </c>
      <c r="B186" s="39" t="s">
        <v>476</v>
      </c>
      <c r="C186" s="25" t="s">
        <v>491</v>
      </c>
      <c r="D186" s="24" t="s">
        <v>492</v>
      </c>
      <c r="E186" s="24">
        <v>3245.4</v>
      </c>
      <c r="F186" s="24">
        <f>VLOOKUP(C186,'[1]9月'!$B:$Q,16,0)</f>
        <v>3245.4</v>
      </c>
      <c r="G186" s="27">
        <v>5228.42</v>
      </c>
      <c r="H186" s="24">
        <v>3245.4</v>
      </c>
      <c r="I186" s="27">
        <v>1790</v>
      </c>
      <c r="J186" s="27"/>
      <c r="K186" s="34">
        <f t="shared" si="85"/>
        <v>58.4172</v>
      </c>
      <c r="L186" s="35">
        <f t="shared" si="86"/>
        <v>519.264</v>
      </c>
      <c r="M186" s="27">
        <f t="shared" si="87"/>
        <v>418.27</v>
      </c>
      <c r="N186" s="24">
        <f t="shared" si="88"/>
        <v>22.7178</v>
      </c>
      <c r="O186" s="27">
        <f t="shared" si="89"/>
        <v>89.5</v>
      </c>
      <c r="P186" s="27">
        <f t="shared" si="90"/>
        <v>0</v>
      </c>
      <c r="Q186" s="27">
        <f t="shared" si="76"/>
        <v>1108.169</v>
      </c>
      <c r="R186" s="24">
        <f t="shared" si="91"/>
        <v>0</v>
      </c>
      <c r="S186" s="24">
        <f t="shared" si="92"/>
        <v>259.63</v>
      </c>
      <c r="T186" s="27">
        <f t="shared" si="93"/>
        <v>104.57</v>
      </c>
      <c r="U186" s="24">
        <f t="shared" si="94"/>
        <v>9.74</v>
      </c>
      <c r="V186" s="27">
        <f t="shared" si="95"/>
        <v>89.5</v>
      </c>
      <c r="W186" s="27">
        <f t="shared" si="96"/>
        <v>0</v>
      </c>
      <c r="X186" s="24">
        <f t="shared" si="75"/>
        <v>463.44</v>
      </c>
      <c r="Y186" s="24">
        <f t="shared" si="97"/>
        <v>1571.609</v>
      </c>
      <c r="Z186" s="39"/>
      <c r="AA186" s="125" t="s">
        <v>23</v>
      </c>
      <c r="AB186" s="126">
        <f t="shared" si="83"/>
        <v>58.4172</v>
      </c>
      <c r="AC186" s="126">
        <f t="shared" si="77"/>
        <v>778.894</v>
      </c>
      <c r="AD186" s="126">
        <f t="shared" si="78"/>
        <v>522.84</v>
      </c>
      <c r="AE186" s="126">
        <f t="shared" si="79"/>
        <v>32.4578</v>
      </c>
      <c r="AF186" s="126">
        <f t="shared" si="80"/>
        <v>179</v>
      </c>
      <c r="AG186" s="126">
        <f t="shared" si="81"/>
        <v>0</v>
      </c>
      <c r="AH186" s="126">
        <f t="shared" si="82"/>
        <v>1571.609</v>
      </c>
      <c r="AI186" s="125" t="s">
        <v>1111</v>
      </c>
    </row>
    <row r="187" s="9" customFormat="1" ht="20" customHeight="1" spans="1:35">
      <c r="A187" s="23">
        <f t="shared" si="84"/>
        <v>184</v>
      </c>
      <c r="B187" s="39" t="s">
        <v>476</v>
      </c>
      <c r="C187" s="25" t="s">
        <v>493</v>
      </c>
      <c r="D187" s="24" t="s">
        <v>494</v>
      </c>
      <c r="E187" s="24">
        <v>3245.4</v>
      </c>
      <c r="F187" s="24">
        <f>VLOOKUP(C187,'[1]9月'!$B:$Q,16,0)</f>
        <v>3245.4</v>
      </c>
      <c r="G187" s="27">
        <v>5228.42</v>
      </c>
      <c r="H187" s="24">
        <v>3245.4</v>
      </c>
      <c r="I187" s="27">
        <v>1790</v>
      </c>
      <c r="J187" s="27"/>
      <c r="K187" s="34">
        <f t="shared" si="85"/>
        <v>58.4172</v>
      </c>
      <c r="L187" s="35">
        <f t="shared" si="86"/>
        <v>519.264</v>
      </c>
      <c r="M187" s="27">
        <f t="shared" si="87"/>
        <v>418.27</v>
      </c>
      <c r="N187" s="24">
        <f t="shared" si="88"/>
        <v>22.7178</v>
      </c>
      <c r="O187" s="27">
        <f t="shared" si="89"/>
        <v>89.5</v>
      </c>
      <c r="P187" s="27">
        <f t="shared" si="90"/>
        <v>0</v>
      </c>
      <c r="Q187" s="27">
        <f t="shared" si="76"/>
        <v>1108.169</v>
      </c>
      <c r="R187" s="24">
        <f t="shared" si="91"/>
        <v>0</v>
      </c>
      <c r="S187" s="24">
        <f t="shared" si="92"/>
        <v>259.63</v>
      </c>
      <c r="T187" s="27">
        <f t="shared" si="93"/>
        <v>104.57</v>
      </c>
      <c r="U187" s="24">
        <f t="shared" si="94"/>
        <v>9.74</v>
      </c>
      <c r="V187" s="27">
        <f t="shared" si="95"/>
        <v>89.5</v>
      </c>
      <c r="W187" s="27">
        <f t="shared" si="96"/>
        <v>0</v>
      </c>
      <c r="X187" s="24">
        <f t="shared" si="75"/>
        <v>463.44</v>
      </c>
      <c r="Y187" s="24">
        <f t="shared" si="97"/>
        <v>1571.609</v>
      </c>
      <c r="Z187" s="39"/>
      <c r="AA187" s="125" t="s">
        <v>23</v>
      </c>
      <c r="AB187" s="126">
        <f t="shared" si="83"/>
        <v>58.4172</v>
      </c>
      <c r="AC187" s="126">
        <f t="shared" si="77"/>
        <v>778.894</v>
      </c>
      <c r="AD187" s="126">
        <f t="shared" si="78"/>
        <v>522.84</v>
      </c>
      <c r="AE187" s="126">
        <f t="shared" si="79"/>
        <v>32.4578</v>
      </c>
      <c r="AF187" s="126">
        <f t="shared" si="80"/>
        <v>179</v>
      </c>
      <c r="AG187" s="126">
        <f t="shared" si="81"/>
        <v>0</v>
      </c>
      <c r="AH187" s="126">
        <f t="shared" si="82"/>
        <v>1571.609</v>
      </c>
      <c r="AI187" s="125" t="s">
        <v>1111</v>
      </c>
    </row>
    <row r="188" s="9" customFormat="1" ht="20" customHeight="1" spans="1:35">
      <c r="A188" s="23">
        <f t="shared" si="84"/>
        <v>185</v>
      </c>
      <c r="B188" s="39" t="s">
        <v>476</v>
      </c>
      <c r="C188" s="25" t="s">
        <v>495</v>
      </c>
      <c r="D188" s="24" t="s">
        <v>496</v>
      </c>
      <c r="E188" s="24">
        <v>3245.4</v>
      </c>
      <c r="F188" s="24">
        <f>VLOOKUP(C188,'[1]9月'!$B:$Q,16,0)</f>
        <v>3245.4</v>
      </c>
      <c r="G188" s="27">
        <v>5228.42</v>
      </c>
      <c r="H188" s="24">
        <v>3245.4</v>
      </c>
      <c r="I188" s="27">
        <v>1790</v>
      </c>
      <c r="J188" s="27"/>
      <c r="K188" s="34">
        <f t="shared" si="85"/>
        <v>58.4172</v>
      </c>
      <c r="L188" s="35">
        <f t="shared" si="86"/>
        <v>519.264</v>
      </c>
      <c r="M188" s="27">
        <f t="shared" si="87"/>
        <v>418.27</v>
      </c>
      <c r="N188" s="24">
        <f t="shared" si="88"/>
        <v>22.7178</v>
      </c>
      <c r="O188" s="27">
        <f t="shared" si="89"/>
        <v>89.5</v>
      </c>
      <c r="P188" s="27">
        <f t="shared" si="90"/>
        <v>0</v>
      </c>
      <c r="Q188" s="27">
        <f t="shared" si="76"/>
        <v>1108.169</v>
      </c>
      <c r="R188" s="24">
        <f t="shared" si="91"/>
        <v>0</v>
      </c>
      <c r="S188" s="24">
        <f t="shared" si="92"/>
        <v>259.63</v>
      </c>
      <c r="T188" s="27">
        <f t="shared" si="93"/>
        <v>104.57</v>
      </c>
      <c r="U188" s="24">
        <f t="shared" si="94"/>
        <v>9.74</v>
      </c>
      <c r="V188" s="27">
        <f t="shared" si="95"/>
        <v>89.5</v>
      </c>
      <c r="W188" s="27">
        <f t="shared" si="96"/>
        <v>0</v>
      </c>
      <c r="X188" s="24">
        <f t="shared" si="75"/>
        <v>463.44</v>
      </c>
      <c r="Y188" s="24">
        <f t="shared" si="97"/>
        <v>1571.609</v>
      </c>
      <c r="Z188" s="39"/>
      <c r="AA188" s="125" t="s">
        <v>23</v>
      </c>
      <c r="AB188" s="126">
        <f t="shared" si="83"/>
        <v>58.4172</v>
      </c>
      <c r="AC188" s="126">
        <f t="shared" si="77"/>
        <v>778.894</v>
      </c>
      <c r="AD188" s="126">
        <f t="shared" si="78"/>
        <v>522.84</v>
      </c>
      <c r="AE188" s="126">
        <f t="shared" si="79"/>
        <v>32.4578</v>
      </c>
      <c r="AF188" s="126">
        <f t="shared" si="80"/>
        <v>179</v>
      </c>
      <c r="AG188" s="126">
        <f t="shared" si="81"/>
        <v>0</v>
      </c>
      <c r="AH188" s="126">
        <f t="shared" si="82"/>
        <v>1571.609</v>
      </c>
      <c r="AI188" s="125" t="s">
        <v>1111</v>
      </c>
    </row>
    <row r="189" s="9" customFormat="1" ht="20" customHeight="1" spans="1:35">
      <c r="A189" s="23">
        <f t="shared" si="84"/>
        <v>186</v>
      </c>
      <c r="B189" s="39" t="s">
        <v>476</v>
      </c>
      <c r="C189" s="25" t="s">
        <v>497</v>
      </c>
      <c r="D189" s="24" t="s">
        <v>498</v>
      </c>
      <c r="E189" s="24">
        <v>3245.4</v>
      </c>
      <c r="F189" s="24">
        <f>VLOOKUP(C189,'[1]9月'!$B:$Q,16,0)</f>
        <v>3245.4</v>
      </c>
      <c r="G189" s="27">
        <v>5228.42</v>
      </c>
      <c r="H189" s="24">
        <v>3245.4</v>
      </c>
      <c r="I189" s="27">
        <v>1790</v>
      </c>
      <c r="J189" s="27"/>
      <c r="K189" s="34">
        <f t="shared" si="85"/>
        <v>58.4172</v>
      </c>
      <c r="L189" s="35">
        <f t="shared" si="86"/>
        <v>519.264</v>
      </c>
      <c r="M189" s="27">
        <f t="shared" si="87"/>
        <v>418.27</v>
      </c>
      <c r="N189" s="24">
        <f t="shared" si="88"/>
        <v>22.7178</v>
      </c>
      <c r="O189" s="27">
        <f t="shared" si="89"/>
        <v>89.5</v>
      </c>
      <c r="P189" s="27">
        <f t="shared" si="90"/>
        <v>0</v>
      </c>
      <c r="Q189" s="27">
        <f t="shared" si="76"/>
        <v>1108.169</v>
      </c>
      <c r="R189" s="24">
        <f t="shared" si="91"/>
        <v>0</v>
      </c>
      <c r="S189" s="24">
        <f t="shared" si="92"/>
        <v>259.63</v>
      </c>
      <c r="T189" s="27">
        <f t="shared" si="93"/>
        <v>104.57</v>
      </c>
      <c r="U189" s="24">
        <f t="shared" si="94"/>
        <v>9.74</v>
      </c>
      <c r="V189" s="27">
        <f t="shared" si="95"/>
        <v>89.5</v>
      </c>
      <c r="W189" s="27">
        <f t="shared" si="96"/>
        <v>0</v>
      </c>
      <c r="X189" s="24">
        <f t="shared" si="75"/>
        <v>463.44</v>
      </c>
      <c r="Y189" s="24">
        <f t="shared" si="97"/>
        <v>1571.609</v>
      </c>
      <c r="Z189" s="39"/>
      <c r="AA189" s="125" t="s">
        <v>23</v>
      </c>
      <c r="AB189" s="126">
        <f t="shared" si="83"/>
        <v>58.4172</v>
      </c>
      <c r="AC189" s="126">
        <f t="shared" si="77"/>
        <v>778.894</v>
      </c>
      <c r="AD189" s="126">
        <f t="shared" si="78"/>
        <v>522.84</v>
      </c>
      <c r="AE189" s="126">
        <f t="shared" si="79"/>
        <v>32.4578</v>
      </c>
      <c r="AF189" s="126">
        <f t="shared" si="80"/>
        <v>179</v>
      </c>
      <c r="AG189" s="126">
        <f t="shared" si="81"/>
        <v>0</v>
      </c>
      <c r="AH189" s="126">
        <f t="shared" si="82"/>
        <v>1571.609</v>
      </c>
      <c r="AI189" s="125" t="s">
        <v>1111</v>
      </c>
    </row>
    <row r="190" s="9" customFormat="1" ht="20" customHeight="1" spans="1:35">
      <c r="A190" s="23">
        <f t="shared" si="84"/>
        <v>187</v>
      </c>
      <c r="B190" s="39" t="s">
        <v>476</v>
      </c>
      <c r="C190" s="25" t="s">
        <v>499</v>
      </c>
      <c r="D190" s="24" t="s">
        <v>500</v>
      </c>
      <c r="E190" s="24">
        <v>3245.4</v>
      </c>
      <c r="F190" s="24">
        <f>VLOOKUP(C190,'[1]9月'!$B:$Q,16,0)</f>
        <v>3245.4</v>
      </c>
      <c r="G190" s="27">
        <v>5228.42</v>
      </c>
      <c r="H190" s="24">
        <v>3245.4</v>
      </c>
      <c r="I190" s="27">
        <v>1790</v>
      </c>
      <c r="J190" s="27"/>
      <c r="K190" s="34">
        <f t="shared" si="85"/>
        <v>58.4172</v>
      </c>
      <c r="L190" s="35">
        <f t="shared" si="86"/>
        <v>519.264</v>
      </c>
      <c r="M190" s="27">
        <f t="shared" si="87"/>
        <v>418.27</v>
      </c>
      <c r="N190" s="24">
        <f t="shared" si="88"/>
        <v>22.7178</v>
      </c>
      <c r="O190" s="27">
        <f t="shared" si="89"/>
        <v>89.5</v>
      </c>
      <c r="P190" s="27">
        <f t="shared" si="90"/>
        <v>0</v>
      </c>
      <c r="Q190" s="27">
        <f t="shared" si="76"/>
        <v>1108.169</v>
      </c>
      <c r="R190" s="24">
        <f t="shared" si="91"/>
        <v>0</v>
      </c>
      <c r="S190" s="24">
        <f t="shared" si="92"/>
        <v>259.63</v>
      </c>
      <c r="T190" s="27">
        <f t="shared" si="93"/>
        <v>104.57</v>
      </c>
      <c r="U190" s="24">
        <f t="shared" si="94"/>
        <v>9.74</v>
      </c>
      <c r="V190" s="27">
        <f t="shared" si="95"/>
        <v>89.5</v>
      </c>
      <c r="W190" s="27">
        <f t="shared" si="96"/>
        <v>0</v>
      </c>
      <c r="X190" s="24">
        <f t="shared" si="75"/>
        <v>463.44</v>
      </c>
      <c r="Y190" s="24">
        <f t="shared" si="97"/>
        <v>1571.609</v>
      </c>
      <c r="Z190" s="39"/>
      <c r="AA190" s="125" t="s">
        <v>23</v>
      </c>
      <c r="AB190" s="126">
        <f t="shared" si="83"/>
        <v>58.4172</v>
      </c>
      <c r="AC190" s="126">
        <f t="shared" si="77"/>
        <v>778.894</v>
      </c>
      <c r="AD190" s="126">
        <f t="shared" si="78"/>
        <v>522.84</v>
      </c>
      <c r="AE190" s="126">
        <f t="shared" si="79"/>
        <v>32.4578</v>
      </c>
      <c r="AF190" s="126">
        <f t="shared" si="80"/>
        <v>179</v>
      </c>
      <c r="AG190" s="126">
        <f t="shared" si="81"/>
        <v>0</v>
      </c>
      <c r="AH190" s="126">
        <f t="shared" si="82"/>
        <v>1571.609</v>
      </c>
      <c r="AI190" s="125" t="s">
        <v>1111</v>
      </c>
    </row>
    <row r="191" s="9" customFormat="1" ht="20" customHeight="1" spans="1:35">
      <c r="A191" s="23">
        <f t="shared" si="84"/>
        <v>188</v>
      </c>
      <c r="B191" s="39" t="s">
        <v>476</v>
      </c>
      <c r="C191" s="25" t="s">
        <v>501</v>
      </c>
      <c r="D191" s="24" t="s">
        <v>502</v>
      </c>
      <c r="E191" s="24">
        <v>3245.4</v>
      </c>
      <c r="F191" s="24">
        <f>VLOOKUP(C191,'[1]9月'!$B:$Q,16,0)</f>
        <v>3245.4</v>
      </c>
      <c r="G191" s="27">
        <v>5228.42</v>
      </c>
      <c r="H191" s="24">
        <v>3245.4</v>
      </c>
      <c r="I191" s="27">
        <v>1790</v>
      </c>
      <c r="J191" s="27"/>
      <c r="K191" s="34">
        <f t="shared" si="85"/>
        <v>58.4172</v>
      </c>
      <c r="L191" s="35">
        <f t="shared" si="86"/>
        <v>519.264</v>
      </c>
      <c r="M191" s="27">
        <f t="shared" si="87"/>
        <v>418.27</v>
      </c>
      <c r="N191" s="24">
        <f t="shared" si="88"/>
        <v>22.7178</v>
      </c>
      <c r="O191" s="27">
        <f t="shared" si="89"/>
        <v>89.5</v>
      </c>
      <c r="P191" s="27">
        <f t="shared" si="90"/>
        <v>0</v>
      </c>
      <c r="Q191" s="27">
        <f t="shared" si="76"/>
        <v>1108.169</v>
      </c>
      <c r="R191" s="24">
        <f t="shared" si="91"/>
        <v>0</v>
      </c>
      <c r="S191" s="24">
        <f t="shared" si="92"/>
        <v>259.63</v>
      </c>
      <c r="T191" s="27">
        <f t="shared" si="93"/>
        <v>104.57</v>
      </c>
      <c r="U191" s="24">
        <f t="shared" si="94"/>
        <v>9.74</v>
      </c>
      <c r="V191" s="27">
        <f t="shared" si="95"/>
        <v>89.5</v>
      </c>
      <c r="W191" s="27">
        <f t="shared" si="96"/>
        <v>0</v>
      </c>
      <c r="X191" s="24">
        <f t="shared" si="75"/>
        <v>463.44</v>
      </c>
      <c r="Y191" s="24">
        <f t="shared" si="97"/>
        <v>1571.609</v>
      </c>
      <c r="Z191" s="39"/>
      <c r="AA191" s="125" t="s">
        <v>23</v>
      </c>
      <c r="AB191" s="126">
        <f t="shared" si="83"/>
        <v>58.4172</v>
      </c>
      <c r="AC191" s="126">
        <f t="shared" si="77"/>
        <v>778.894</v>
      </c>
      <c r="AD191" s="126">
        <f t="shared" si="78"/>
        <v>522.84</v>
      </c>
      <c r="AE191" s="126">
        <f t="shared" si="79"/>
        <v>32.4578</v>
      </c>
      <c r="AF191" s="126">
        <f t="shared" si="80"/>
        <v>179</v>
      </c>
      <c r="AG191" s="126">
        <f t="shared" si="81"/>
        <v>0</v>
      </c>
      <c r="AH191" s="126">
        <f t="shared" si="82"/>
        <v>1571.609</v>
      </c>
      <c r="AI191" s="125" t="s">
        <v>1111</v>
      </c>
    </row>
    <row r="192" s="9" customFormat="1" ht="20" customHeight="1" spans="1:35">
      <c r="A192" s="23">
        <f t="shared" si="84"/>
        <v>189</v>
      </c>
      <c r="B192" s="39" t="s">
        <v>476</v>
      </c>
      <c r="C192" s="25" t="s">
        <v>503</v>
      </c>
      <c r="D192" s="24" t="s">
        <v>504</v>
      </c>
      <c r="E192" s="24">
        <v>3245.4</v>
      </c>
      <c r="F192" s="24">
        <f>VLOOKUP(C192,'[1]9月'!$B:$Q,16,0)</f>
        <v>3245.4</v>
      </c>
      <c r="G192" s="27">
        <v>5228.42</v>
      </c>
      <c r="H192" s="24">
        <v>3245.4</v>
      </c>
      <c r="I192" s="27">
        <v>1790</v>
      </c>
      <c r="J192" s="27"/>
      <c r="K192" s="34">
        <f t="shared" si="85"/>
        <v>58.4172</v>
      </c>
      <c r="L192" s="35">
        <f t="shared" si="86"/>
        <v>519.264</v>
      </c>
      <c r="M192" s="27">
        <f t="shared" si="87"/>
        <v>418.27</v>
      </c>
      <c r="N192" s="24">
        <f t="shared" si="88"/>
        <v>22.7178</v>
      </c>
      <c r="O192" s="27">
        <f t="shared" si="89"/>
        <v>89.5</v>
      </c>
      <c r="P192" s="27">
        <f t="shared" si="90"/>
        <v>0</v>
      </c>
      <c r="Q192" s="27">
        <f t="shared" si="76"/>
        <v>1108.169</v>
      </c>
      <c r="R192" s="24">
        <f t="shared" si="91"/>
        <v>0</v>
      </c>
      <c r="S192" s="24">
        <f t="shared" si="92"/>
        <v>259.63</v>
      </c>
      <c r="T192" s="27">
        <f t="shared" si="93"/>
        <v>104.57</v>
      </c>
      <c r="U192" s="24">
        <f t="shared" si="94"/>
        <v>9.74</v>
      </c>
      <c r="V192" s="27">
        <f t="shared" si="95"/>
        <v>89.5</v>
      </c>
      <c r="W192" s="27">
        <f t="shared" si="96"/>
        <v>0</v>
      </c>
      <c r="X192" s="24">
        <f t="shared" si="75"/>
        <v>463.44</v>
      </c>
      <c r="Y192" s="24">
        <f t="shared" si="97"/>
        <v>1571.609</v>
      </c>
      <c r="Z192" s="39"/>
      <c r="AA192" s="125" t="s">
        <v>23</v>
      </c>
      <c r="AB192" s="126">
        <f t="shared" si="83"/>
        <v>58.4172</v>
      </c>
      <c r="AC192" s="126">
        <f t="shared" si="77"/>
        <v>778.894</v>
      </c>
      <c r="AD192" s="126">
        <f t="shared" si="78"/>
        <v>522.84</v>
      </c>
      <c r="AE192" s="126">
        <f t="shared" si="79"/>
        <v>32.4578</v>
      </c>
      <c r="AF192" s="126">
        <f t="shared" si="80"/>
        <v>179</v>
      </c>
      <c r="AG192" s="126">
        <f t="shared" si="81"/>
        <v>0</v>
      </c>
      <c r="AH192" s="126">
        <f t="shared" si="82"/>
        <v>1571.609</v>
      </c>
      <c r="AI192" s="125" t="s">
        <v>1111</v>
      </c>
    </row>
    <row r="193" s="9" customFormat="1" ht="20" customHeight="1" spans="1:35">
      <c r="A193" s="23">
        <f t="shared" si="84"/>
        <v>190</v>
      </c>
      <c r="B193" s="39" t="s">
        <v>476</v>
      </c>
      <c r="C193" s="25" t="s">
        <v>505</v>
      </c>
      <c r="D193" s="24" t="s">
        <v>506</v>
      </c>
      <c r="E193" s="24">
        <v>3245.4</v>
      </c>
      <c r="F193" s="24">
        <f>VLOOKUP(C193,'[1]9月'!$B:$Q,16,0)</f>
        <v>3245.4</v>
      </c>
      <c r="G193" s="27">
        <v>5228.42</v>
      </c>
      <c r="H193" s="24">
        <v>3245.4</v>
      </c>
      <c r="I193" s="27">
        <v>1790</v>
      </c>
      <c r="J193" s="27"/>
      <c r="K193" s="34">
        <f t="shared" si="85"/>
        <v>58.4172</v>
      </c>
      <c r="L193" s="35">
        <f t="shared" si="86"/>
        <v>519.264</v>
      </c>
      <c r="M193" s="27">
        <f t="shared" si="87"/>
        <v>418.27</v>
      </c>
      <c r="N193" s="24">
        <f t="shared" si="88"/>
        <v>22.7178</v>
      </c>
      <c r="O193" s="27">
        <f t="shared" si="89"/>
        <v>89.5</v>
      </c>
      <c r="P193" s="27">
        <f t="shared" si="90"/>
        <v>0</v>
      </c>
      <c r="Q193" s="27">
        <f t="shared" si="76"/>
        <v>1108.169</v>
      </c>
      <c r="R193" s="24">
        <f t="shared" si="91"/>
        <v>0</v>
      </c>
      <c r="S193" s="24">
        <f t="shared" si="92"/>
        <v>259.63</v>
      </c>
      <c r="T193" s="27">
        <f t="shared" si="93"/>
        <v>104.57</v>
      </c>
      <c r="U193" s="24">
        <f t="shared" si="94"/>
        <v>9.74</v>
      </c>
      <c r="V193" s="27">
        <f t="shared" si="95"/>
        <v>89.5</v>
      </c>
      <c r="W193" s="27">
        <f t="shared" si="96"/>
        <v>0</v>
      </c>
      <c r="X193" s="24">
        <f t="shared" si="75"/>
        <v>463.44</v>
      </c>
      <c r="Y193" s="24">
        <f t="shared" si="97"/>
        <v>1571.609</v>
      </c>
      <c r="Z193" s="39"/>
      <c r="AA193" s="125" t="s">
        <v>23</v>
      </c>
      <c r="AB193" s="126">
        <f t="shared" si="83"/>
        <v>58.4172</v>
      </c>
      <c r="AC193" s="126">
        <f t="shared" si="77"/>
        <v>778.894</v>
      </c>
      <c r="AD193" s="126">
        <f t="shared" si="78"/>
        <v>522.84</v>
      </c>
      <c r="AE193" s="126">
        <f t="shared" si="79"/>
        <v>32.4578</v>
      </c>
      <c r="AF193" s="126">
        <f t="shared" si="80"/>
        <v>179</v>
      </c>
      <c r="AG193" s="126">
        <f t="shared" si="81"/>
        <v>0</v>
      </c>
      <c r="AH193" s="126">
        <f t="shared" si="82"/>
        <v>1571.609</v>
      </c>
      <c r="AI193" s="125" t="s">
        <v>1111</v>
      </c>
    </row>
    <row r="194" s="9" customFormat="1" ht="20" customHeight="1" spans="1:35">
      <c r="A194" s="23">
        <f t="shared" si="84"/>
        <v>191</v>
      </c>
      <c r="B194" s="39" t="s">
        <v>476</v>
      </c>
      <c r="C194" s="25" t="s">
        <v>507</v>
      </c>
      <c r="D194" s="24" t="s">
        <v>508</v>
      </c>
      <c r="E194" s="24">
        <v>3245.4</v>
      </c>
      <c r="F194" s="24">
        <f>VLOOKUP(C194,'[1]9月'!$B:$Q,16,0)</f>
        <v>3245.4</v>
      </c>
      <c r="G194" s="27">
        <v>5228.42</v>
      </c>
      <c r="H194" s="24">
        <v>3245.4</v>
      </c>
      <c r="I194" s="27">
        <v>1790</v>
      </c>
      <c r="J194" s="27"/>
      <c r="K194" s="34">
        <f t="shared" si="85"/>
        <v>58.4172</v>
      </c>
      <c r="L194" s="35">
        <f t="shared" si="86"/>
        <v>519.264</v>
      </c>
      <c r="M194" s="27">
        <f t="shared" si="87"/>
        <v>418.27</v>
      </c>
      <c r="N194" s="24">
        <f t="shared" si="88"/>
        <v>22.7178</v>
      </c>
      <c r="O194" s="27">
        <f t="shared" si="89"/>
        <v>89.5</v>
      </c>
      <c r="P194" s="27">
        <f t="shared" si="90"/>
        <v>0</v>
      </c>
      <c r="Q194" s="27">
        <f t="shared" si="76"/>
        <v>1108.169</v>
      </c>
      <c r="R194" s="24">
        <f t="shared" si="91"/>
        <v>0</v>
      </c>
      <c r="S194" s="24">
        <f t="shared" si="92"/>
        <v>259.63</v>
      </c>
      <c r="T194" s="27">
        <f t="shared" si="93"/>
        <v>104.57</v>
      </c>
      <c r="U194" s="24">
        <f t="shared" si="94"/>
        <v>9.74</v>
      </c>
      <c r="V194" s="27">
        <f t="shared" si="95"/>
        <v>89.5</v>
      </c>
      <c r="W194" s="27">
        <f t="shared" si="96"/>
        <v>0</v>
      </c>
      <c r="X194" s="24">
        <f t="shared" si="75"/>
        <v>463.44</v>
      </c>
      <c r="Y194" s="24">
        <f t="shared" si="97"/>
        <v>1571.609</v>
      </c>
      <c r="Z194" s="39"/>
      <c r="AA194" s="125" t="s">
        <v>23</v>
      </c>
      <c r="AB194" s="126">
        <f t="shared" si="83"/>
        <v>58.4172</v>
      </c>
      <c r="AC194" s="126">
        <f t="shared" si="77"/>
        <v>778.894</v>
      </c>
      <c r="AD194" s="126">
        <f t="shared" si="78"/>
        <v>522.84</v>
      </c>
      <c r="AE194" s="126">
        <f t="shared" si="79"/>
        <v>32.4578</v>
      </c>
      <c r="AF194" s="126">
        <f t="shared" si="80"/>
        <v>179</v>
      </c>
      <c r="AG194" s="126">
        <f t="shared" si="81"/>
        <v>0</v>
      </c>
      <c r="AH194" s="126">
        <f t="shared" si="82"/>
        <v>1571.609</v>
      </c>
      <c r="AI194" s="125" t="s">
        <v>1111</v>
      </c>
    </row>
    <row r="195" s="9" customFormat="1" ht="20" customHeight="1" spans="1:35">
      <c r="A195" s="23">
        <f t="shared" si="84"/>
        <v>192</v>
      </c>
      <c r="B195" s="39" t="s">
        <v>476</v>
      </c>
      <c r="C195" s="25" t="s">
        <v>509</v>
      </c>
      <c r="D195" s="24" t="s">
        <v>510</v>
      </c>
      <c r="E195" s="24">
        <v>3245.4</v>
      </c>
      <c r="F195" s="24">
        <f>VLOOKUP(C195,'[1]9月'!$B:$Q,16,0)</f>
        <v>3245.4</v>
      </c>
      <c r="G195" s="27">
        <v>5228.42</v>
      </c>
      <c r="H195" s="24">
        <v>3245.4</v>
      </c>
      <c r="I195" s="27">
        <v>1790</v>
      </c>
      <c r="J195" s="27"/>
      <c r="K195" s="34">
        <f t="shared" si="85"/>
        <v>58.4172</v>
      </c>
      <c r="L195" s="35">
        <f t="shared" si="86"/>
        <v>519.264</v>
      </c>
      <c r="M195" s="27">
        <f t="shared" si="87"/>
        <v>418.27</v>
      </c>
      <c r="N195" s="24">
        <f t="shared" si="88"/>
        <v>22.7178</v>
      </c>
      <c r="O195" s="27">
        <f t="shared" si="89"/>
        <v>89.5</v>
      </c>
      <c r="P195" s="27">
        <f t="shared" si="90"/>
        <v>0</v>
      </c>
      <c r="Q195" s="27">
        <f t="shared" si="76"/>
        <v>1108.169</v>
      </c>
      <c r="R195" s="24">
        <f t="shared" si="91"/>
        <v>0</v>
      </c>
      <c r="S195" s="24">
        <f t="shared" si="92"/>
        <v>259.63</v>
      </c>
      <c r="T195" s="27">
        <f t="shared" si="93"/>
        <v>104.57</v>
      </c>
      <c r="U195" s="24">
        <f t="shared" si="94"/>
        <v>9.74</v>
      </c>
      <c r="V195" s="27">
        <f t="shared" si="95"/>
        <v>89.5</v>
      </c>
      <c r="W195" s="27">
        <f t="shared" si="96"/>
        <v>0</v>
      </c>
      <c r="X195" s="24">
        <f t="shared" si="75"/>
        <v>463.44</v>
      </c>
      <c r="Y195" s="24">
        <f t="shared" si="97"/>
        <v>1571.609</v>
      </c>
      <c r="Z195" s="39"/>
      <c r="AA195" s="125" t="s">
        <v>23</v>
      </c>
      <c r="AB195" s="126">
        <f t="shared" si="83"/>
        <v>58.4172</v>
      </c>
      <c r="AC195" s="126">
        <f t="shared" si="77"/>
        <v>778.894</v>
      </c>
      <c r="AD195" s="126">
        <f t="shared" si="78"/>
        <v>522.84</v>
      </c>
      <c r="AE195" s="126">
        <f t="shared" si="79"/>
        <v>32.4578</v>
      </c>
      <c r="AF195" s="126">
        <f t="shared" si="80"/>
        <v>179</v>
      </c>
      <c r="AG195" s="126">
        <f t="shared" si="81"/>
        <v>0</v>
      </c>
      <c r="AH195" s="126">
        <f t="shared" si="82"/>
        <v>1571.609</v>
      </c>
      <c r="AI195" s="125" t="s">
        <v>1111</v>
      </c>
    </row>
    <row r="196" s="9" customFormat="1" ht="20" customHeight="1" spans="1:35">
      <c r="A196" s="23">
        <f t="shared" si="84"/>
        <v>193</v>
      </c>
      <c r="B196" s="39" t="s">
        <v>476</v>
      </c>
      <c r="C196" s="25" t="s">
        <v>511</v>
      </c>
      <c r="D196" s="24" t="s">
        <v>512</v>
      </c>
      <c r="E196" s="24">
        <v>3245.4</v>
      </c>
      <c r="F196" s="24">
        <f>VLOOKUP(C196,'[1]9月'!$B:$Q,16,0)</f>
        <v>3245.4</v>
      </c>
      <c r="G196" s="27">
        <v>5228.42</v>
      </c>
      <c r="H196" s="24">
        <v>3245.4</v>
      </c>
      <c r="I196" s="27">
        <v>1790</v>
      </c>
      <c r="J196" s="27"/>
      <c r="K196" s="34">
        <f t="shared" si="85"/>
        <v>58.4172</v>
      </c>
      <c r="L196" s="35">
        <f t="shared" si="86"/>
        <v>519.264</v>
      </c>
      <c r="M196" s="27">
        <f t="shared" si="87"/>
        <v>418.27</v>
      </c>
      <c r="N196" s="24">
        <f t="shared" si="88"/>
        <v>22.7178</v>
      </c>
      <c r="O196" s="27">
        <f t="shared" si="89"/>
        <v>89.5</v>
      </c>
      <c r="P196" s="27">
        <f t="shared" si="90"/>
        <v>0</v>
      </c>
      <c r="Q196" s="27">
        <f t="shared" si="76"/>
        <v>1108.169</v>
      </c>
      <c r="R196" s="24">
        <f t="shared" si="91"/>
        <v>0</v>
      </c>
      <c r="S196" s="24">
        <f t="shared" si="92"/>
        <v>259.63</v>
      </c>
      <c r="T196" s="27">
        <f t="shared" si="93"/>
        <v>104.57</v>
      </c>
      <c r="U196" s="24">
        <f t="shared" si="94"/>
        <v>9.74</v>
      </c>
      <c r="V196" s="27">
        <f t="shared" si="95"/>
        <v>89.5</v>
      </c>
      <c r="W196" s="27">
        <f t="shared" si="96"/>
        <v>0</v>
      </c>
      <c r="X196" s="24">
        <f t="shared" ref="X196:X259" si="98">SUM(R196:W196)</f>
        <v>463.44</v>
      </c>
      <c r="Y196" s="24">
        <f t="shared" si="97"/>
        <v>1571.609</v>
      </c>
      <c r="Z196" s="39"/>
      <c r="AA196" s="125" t="s">
        <v>23</v>
      </c>
      <c r="AB196" s="126">
        <f t="shared" si="83"/>
        <v>58.4172</v>
      </c>
      <c r="AC196" s="126">
        <f t="shared" si="77"/>
        <v>778.894</v>
      </c>
      <c r="AD196" s="126">
        <f t="shared" si="78"/>
        <v>522.84</v>
      </c>
      <c r="AE196" s="126">
        <f t="shared" si="79"/>
        <v>32.4578</v>
      </c>
      <c r="AF196" s="126">
        <f t="shared" si="80"/>
        <v>179</v>
      </c>
      <c r="AG196" s="126">
        <f t="shared" si="81"/>
        <v>0</v>
      </c>
      <c r="AH196" s="126">
        <f t="shared" si="82"/>
        <v>1571.609</v>
      </c>
      <c r="AI196" s="125" t="s">
        <v>1111</v>
      </c>
    </row>
    <row r="197" s="9" customFormat="1" ht="20" customHeight="1" spans="1:35">
      <c r="A197" s="23">
        <f t="shared" si="84"/>
        <v>194</v>
      </c>
      <c r="B197" s="39" t="s">
        <v>476</v>
      </c>
      <c r="C197" s="25" t="s">
        <v>513</v>
      </c>
      <c r="D197" s="24" t="s">
        <v>514</v>
      </c>
      <c r="E197" s="24">
        <v>3245.4</v>
      </c>
      <c r="F197" s="24">
        <f>VLOOKUP(C197,'[1]9月'!$B:$Q,16,0)</f>
        <v>3245.4</v>
      </c>
      <c r="G197" s="27">
        <v>5228.42</v>
      </c>
      <c r="H197" s="24">
        <v>3245.4</v>
      </c>
      <c r="I197" s="27">
        <v>1790</v>
      </c>
      <c r="J197" s="27"/>
      <c r="K197" s="34">
        <f t="shared" si="85"/>
        <v>58.4172</v>
      </c>
      <c r="L197" s="35">
        <f t="shared" si="86"/>
        <v>519.264</v>
      </c>
      <c r="M197" s="27">
        <f t="shared" si="87"/>
        <v>418.27</v>
      </c>
      <c r="N197" s="24">
        <f t="shared" si="88"/>
        <v>22.7178</v>
      </c>
      <c r="O197" s="27">
        <f t="shared" si="89"/>
        <v>89.5</v>
      </c>
      <c r="P197" s="27">
        <f t="shared" si="90"/>
        <v>0</v>
      </c>
      <c r="Q197" s="27">
        <f t="shared" ref="Q197:Q260" si="99">SUM(K197:P197)</f>
        <v>1108.169</v>
      </c>
      <c r="R197" s="24">
        <f t="shared" si="91"/>
        <v>0</v>
      </c>
      <c r="S197" s="24">
        <f t="shared" si="92"/>
        <v>259.63</v>
      </c>
      <c r="T197" s="27">
        <f t="shared" si="93"/>
        <v>104.57</v>
      </c>
      <c r="U197" s="24">
        <f t="shared" si="94"/>
        <v>9.74</v>
      </c>
      <c r="V197" s="27">
        <f t="shared" si="95"/>
        <v>89.5</v>
      </c>
      <c r="W197" s="27">
        <f t="shared" si="96"/>
        <v>0</v>
      </c>
      <c r="X197" s="24">
        <f t="shared" si="98"/>
        <v>463.44</v>
      </c>
      <c r="Y197" s="24">
        <f t="shared" si="97"/>
        <v>1571.609</v>
      </c>
      <c r="Z197" s="39"/>
      <c r="AA197" s="125" t="s">
        <v>23</v>
      </c>
      <c r="AB197" s="126">
        <f t="shared" si="83"/>
        <v>58.4172</v>
      </c>
      <c r="AC197" s="126">
        <f t="shared" ref="AC197:AC260" si="100">L197+S197</f>
        <v>778.894</v>
      </c>
      <c r="AD197" s="126">
        <f t="shared" ref="AD197:AD260" si="101">M197+T197</f>
        <v>522.84</v>
      </c>
      <c r="AE197" s="126">
        <f t="shared" ref="AE197:AE260" si="102">N197+U197</f>
        <v>32.4578</v>
      </c>
      <c r="AF197" s="126">
        <f t="shared" ref="AF197:AF260" si="103">O197+V197</f>
        <v>179</v>
      </c>
      <c r="AG197" s="126">
        <f t="shared" ref="AG197:AG260" si="104">P197+W197</f>
        <v>0</v>
      </c>
      <c r="AH197" s="126">
        <f t="shared" ref="AH197:AH260" si="105">Q197+X197</f>
        <v>1571.609</v>
      </c>
      <c r="AI197" s="125" t="s">
        <v>1111</v>
      </c>
    </row>
    <row r="198" s="9" customFormat="1" ht="20" customHeight="1" spans="1:35">
      <c r="A198" s="23">
        <f t="shared" si="84"/>
        <v>195</v>
      </c>
      <c r="B198" s="39" t="s">
        <v>476</v>
      </c>
      <c r="C198" s="25" t="s">
        <v>515</v>
      </c>
      <c r="D198" s="24" t="s">
        <v>516</v>
      </c>
      <c r="E198" s="24">
        <v>3245.4</v>
      </c>
      <c r="F198" s="24">
        <f>VLOOKUP(C198,'[1]9月'!$B:$Q,16,0)</f>
        <v>3245.4</v>
      </c>
      <c r="G198" s="27">
        <v>5228.42</v>
      </c>
      <c r="H198" s="24">
        <v>3245.4</v>
      </c>
      <c r="I198" s="27">
        <v>1790</v>
      </c>
      <c r="J198" s="27"/>
      <c r="K198" s="34">
        <f t="shared" si="85"/>
        <v>58.4172</v>
      </c>
      <c r="L198" s="35">
        <f t="shared" si="86"/>
        <v>519.264</v>
      </c>
      <c r="M198" s="27">
        <f t="shared" si="87"/>
        <v>418.27</v>
      </c>
      <c r="N198" s="24">
        <f t="shared" si="88"/>
        <v>22.7178</v>
      </c>
      <c r="O198" s="27">
        <f t="shared" si="89"/>
        <v>89.5</v>
      </c>
      <c r="P198" s="27">
        <f t="shared" si="90"/>
        <v>0</v>
      </c>
      <c r="Q198" s="27">
        <f t="shared" si="99"/>
        <v>1108.169</v>
      </c>
      <c r="R198" s="24">
        <f t="shared" si="91"/>
        <v>0</v>
      </c>
      <c r="S198" s="24">
        <f t="shared" si="92"/>
        <v>259.63</v>
      </c>
      <c r="T198" s="27">
        <f t="shared" si="93"/>
        <v>104.57</v>
      </c>
      <c r="U198" s="24">
        <f t="shared" si="94"/>
        <v>9.74</v>
      </c>
      <c r="V198" s="27">
        <f t="shared" si="95"/>
        <v>89.5</v>
      </c>
      <c r="W198" s="27">
        <f t="shared" si="96"/>
        <v>0</v>
      </c>
      <c r="X198" s="24">
        <f t="shared" si="98"/>
        <v>463.44</v>
      </c>
      <c r="Y198" s="24">
        <f t="shared" si="97"/>
        <v>1571.609</v>
      </c>
      <c r="Z198" s="39"/>
      <c r="AA198" s="125" t="s">
        <v>23</v>
      </c>
      <c r="AB198" s="126">
        <f t="shared" ref="AB198:AB261" si="106">K198+R198</f>
        <v>58.4172</v>
      </c>
      <c r="AC198" s="126">
        <f t="shared" si="100"/>
        <v>778.894</v>
      </c>
      <c r="AD198" s="126">
        <f t="shared" si="101"/>
        <v>522.84</v>
      </c>
      <c r="AE198" s="126">
        <f t="shared" si="102"/>
        <v>32.4578</v>
      </c>
      <c r="AF198" s="126">
        <f t="shared" si="103"/>
        <v>179</v>
      </c>
      <c r="AG198" s="126">
        <f t="shared" si="104"/>
        <v>0</v>
      </c>
      <c r="AH198" s="126">
        <f t="shared" si="105"/>
        <v>1571.609</v>
      </c>
      <c r="AI198" s="125" t="s">
        <v>1111</v>
      </c>
    </row>
    <row r="199" s="9" customFormat="1" ht="20" customHeight="1" spans="1:35">
      <c r="A199" s="23">
        <f t="shared" si="84"/>
        <v>196</v>
      </c>
      <c r="B199" s="39" t="s">
        <v>476</v>
      </c>
      <c r="C199" s="25" t="s">
        <v>517</v>
      </c>
      <c r="D199" s="24" t="s">
        <v>518</v>
      </c>
      <c r="E199" s="24">
        <v>3245.4</v>
      </c>
      <c r="F199" s="24">
        <f>VLOOKUP(C199,'[1]9月'!$B:$Q,16,0)</f>
        <v>3245.4</v>
      </c>
      <c r="G199" s="27">
        <v>5228.42</v>
      </c>
      <c r="H199" s="24">
        <v>3245.4</v>
      </c>
      <c r="I199" s="27">
        <v>1790</v>
      </c>
      <c r="J199" s="27"/>
      <c r="K199" s="34">
        <f t="shared" si="85"/>
        <v>58.4172</v>
      </c>
      <c r="L199" s="35">
        <f t="shared" si="86"/>
        <v>519.264</v>
      </c>
      <c r="M199" s="27">
        <f t="shared" si="87"/>
        <v>418.27</v>
      </c>
      <c r="N199" s="24">
        <f t="shared" si="88"/>
        <v>22.7178</v>
      </c>
      <c r="O199" s="27">
        <f t="shared" si="89"/>
        <v>89.5</v>
      </c>
      <c r="P199" s="27">
        <f t="shared" si="90"/>
        <v>0</v>
      </c>
      <c r="Q199" s="27">
        <f t="shared" si="99"/>
        <v>1108.169</v>
      </c>
      <c r="R199" s="24">
        <f t="shared" si="91"/>
        <v>0</v>
      </c>
      <c r="S199" s="24">
        <f t="shared" si="92"/>
        <v>259.63</v>
      </c>
      <c r="T199" s="27">
        <f t="shared" si="93"/>
        <v>104.57</v>
      </c>
      <c r="U199" s="24">
        <f t="shared" si="94"/>
        <v>9.74</v>
      </c>
      <c r="V199" s="27">
        <f t="shared" si="95"/>
        <v>89.5</v>
      </c>
      <c r="W199" s="27">
        <f t="shared" si="96"/>
        <v>0</v>
      </c>
      <c r="X199" s="24">
        <f t="shared" si="98"/>
        <v>463.44</v>
      </c>
      <c r="Y199" s="24">
        <f t="shared" si="97"/>
        <v>1571.609</v>
      </c>
      <c r="Z199" s="39"/>
      <c r="AA199" s="125" t="s">
        <v>23</v>
      </c>
      <c r="AB199" s="126">
        <f t="shared" si="106"/>
        <v>58.4172</v>
      </c>
      <c r="AC199" s="126">
        <f t="shared" si="100"/>
        <v>778.894</v>
      </c>
      <c r="AD199" s="126">
        <f t="shared" si="101"/>
        <v>522.84</v>
      </c>
      <c r="AE199" s="126">
        <f t="shared" si="102"/>
        <v>32.4578</v>
      </c>
      <c r="AF199" s="126">
        <f t="shared" si="103"/>
        <v>179</v>
      </c>
      <c r="AG199" s="126">
        <f t="shared" si="104"/>
        <v>0</v>
      </c>
      <c r="AH199" s="126">
        <f t="shared" si="105"/>
        <v>1571.609</v>
      </c>
      <c r="AI199" s="125" t="s">
        <v>1111</v>
      </c>
    </row>
    <row r="200" s="9" customFormat="1" ht="20" customHeight="1" spans="1:35">
      <c r="A200" s="23">
        <f t="shared" si="84"/>
        <v>197</v>
      </c>
      <c r="B200" s="39" t="s">
        <v>476</v>
      </c>
      <c r="C200" s="25" t="s">
        <v>519</v>
      </c>
      <c r="D200" s="24" t="s">
        <v>520</v>
      </c>
      <c r="E200" s="24">
        <v>3245.4</v>
      </c>
      <c r="F200" s="24">
        <f>VLOOKUP(C200,'[1]9月'!$B:$Q,16,0)</f>
        <v>3245.4</v>
      </c>
      <c r="G200" s="27">
        <v>5228.42</v>
      </c>
      <c r="H200" s="24">
        <v>3245.4</v>
      </c>
      <c r="I200" s="27">
        <v>1790</v>
      </c>
      <c r="J200" s="27"/>
      <c r="K200" s="34">
        <f t="shared" si="85"/>
        <v>58.4172</v>
      </c>
      <c r="L200" s="35">
        <f t="shared" si="86"/>
        <v>519.264</v>
      </c>
      <c r="M200" s="27">
        <f t="shared" si="87"/>
        <v>418.27</v>
      </c>
      <c r="N200" s="24">
        <f t="shared" si="88"/>
        <v>22.7178</v>
      </c>
      <c r="O200" s="27">
        <f t="shared" si="89"/>
        <v>89.5</v>
      </c>
      <c r="P200" s="27">
        <f t="shared" si="90"/>
        <v>0</v>
      </c>
      <c r="Q200" s="27">
        <f t="shared" si="99"/>
        <v>1108.169</v>
      </c>
      <c r="R200" s="24">
        <f t="shared" si="91"/>
        <v>0</v>
      </c>
      <c r="S200" s="24">
        <f t="shared" si="92"/>
        <v>259.63</v>
      </c>
      <c r="T200" s="27">
        <f t="shared" si="93"/>
        <v>104.57</v>
      </c>
      <c r="U200" s="24">
        <f t="shared" si="94"/>
        <v>9.74</v>
      </c>
      <c r="V200" s="27">
        <f t="shared" si="95"/>
        <v>89.5</v>
      </c>
      <c r="W200" s="27">
        <f t="shared" si="96"/>
        <v>0</v>
      </c>
      <c r="X200" s="24">
        <f t="shared" si="98"/>
        <v>463.44</v>
      </c>
      <c r="Y200" s="24">
        <f t="shared" si="97"/>
        <v>1571.609</v>
      </c>
      <c r="Z200" s="39"/>
      <c r="AA200" s="125" t="s">
        <v>23</v>
      </c>
      <c r="AB200" s="126">
        <f t="shared" si="106"/>
        <v>58.4172</v>
      </c>
      <c r="AC200" s="126">
        <f t="shared" si="100"/>
        <v>778.894</v>
      </c>
      <c r="AD200" s="126">
        <f t="shared" si="101"/>
        <v>522.84</v>
      </c>
      <c r="AE200" s="126">
        <f t="shared" si="102"/>
        <v>32.4578</v>
      </c>
      <c r="AF200" s="126">
        <f t="shared" si="103"/>
        <v>179</v>
      </c>
      <c r="AG200" s="126">
        <f t="shared" si="104"/>
        <v>0</v>
      </c>
      <c r="AH200" s="126">
        <f t="shared" si="105"/>
        <v>1571.609</v>
      </c>
      <c r="AI200" s="125" t="s">
        <v>1111</v>
      </c>
    </row>
    <row r="201" s="9" customFormat="1" ht="20" customHeight="1" spans="1:35">
      <c r="A201" s="23">
        <f t="shared" si="84"/>
        <v>198</v>
      </c>
      <c r="B201" s="39" t="s">
        <v>476</v>
      </c>
      <c r="C201" s="25" t="s">
        <v>523</v>
      </c>
      <c r="D201" s="24" t="s">
        <v>524</v>
      </c>
      <c r="E201" s="24">
        <v>3245.4</v>
      </c>
      <c r="F201" s="24">
        <f>VLOOKUP(C201,'[1]9月'!$B:$Q,16,0)</f>
        <v>3245.4</v>
      </c>
      <c r="G201" s="27">
        <v>5228.42</v>
      </c>
      <c r="H201" s="24">
        <v>3245.4</v>
      </c>
      <c r="I201" s="27">
        <v>1790</v>
      </c>
      <c r="J201" s="27"/>
      <c r="K201" s="34">
        <f t="shared" si="85"/>
        <v>58.4172</v>
      </c>
      <c r="L201" s="35">
        <f t="shared" si="86"/>
        <v>519.264</v>
      </c>
      <c r="M201" s="27">
        <f t="shared" si="87"/>
        <v>418.27</v>
      </c>
      <c r="N201" s="24">
        <f t="shared" si="88"/>
        <v>22.7178</v>
      </c>
      <c r="O201" s="27">
        <f t="shared" si="89"/>
        <v>89.5</v>
      </c>
      <c r="P201" s="27">
        <f t="shared" si="90"/>
        <v>0</v>
      </c>
      <c r="Q201" s="27">
        <f t="shared" si="99"/>
        <v>1108.169</v>
      </c>
      <c r="R201" s="24">
        <f t="shared" si="91"/>
        <v>0</v>
      </c>
      <c r="S201" s="24">
        <f t="shared" si="92"/>
        <v>259.63</v>
      </c>
      <c r="T201" s="27">
        <f t="shared" si="93"/>
        <v>104.57</v>
      </c>
      <c r="U201" s="24">
        <f t="shared" si="94"/>
        <v>9.74</v>
      </c>
      <c r="V201" s="27">
        <f t="shared" si="95"/>
        <v>89.5</v>
      </c>
      <c r="W201" s="27">
        <f t="shared" si="96"/>
        <v>0</v>
      </c>
      <c r="X201" s="24">
        <f t="shared" si="98"/>
        <v>463.44</v>
      </c>
      <c r="Y201" s="24">
        <f t="shared" si="97"/>
        <v>1571.609</v>
      </c>
      <c r="Z201" s="39"/>
      <c r="AA201" s="125" t="s">
        <v>23</v>
      </c>
      <c r="AB201" s="126">
        <f t="shared" si="106"/>
        <v>58.4172</v>
      </c>
      <c r="AC201" s="126">
        <f t="shared" si="100"/>
        <v>778.894</v>
      </c>
      <c r="AD201" s="126">
        <f t="shared" si="101"/>
        <v>522.84</v>
      </c>
      <c r="AE201" s="126">
        <f t="shared" si="102"/>
        <v>32.4578</v>
      </c>
      <c r="AF201" s="126">
        <f t="shared" si="103"/>
        <v>179</v>
      </c>
      <c r="AG201" s="126">
        <f t="shared" si="104"/>
        <v>0</v>
      </c>
      <c r="AH201" s="126">
        <f t="shared" si="105"/>
        <v>1571.609</v>
      </c>
      <c r="AI201" s="125" t="s">
        <v>1111</v>
      </c>
    </row>
    <row r="202" s="9" customFormat="1" ht="20" customHeight="1" spans="1:35">
      <c r="A202" s="23">
        <f t="shared" si="84"/>
        <v>199</v>
      </c>
      <c r="B202" s="39" t="s">
        <v>476</v>
      </c>
      <c r="C202" s="29" t="s">
        <v>525</v>
      </c>
      <c r="D202" s="28" t="s">
        <v>526</v>
      </c>
      <c r="E202" s="24">
        <v>3245.4</v>
      </c>
      <c r="F202" s="24">
        <f>VLOOKUP(C202,'[1]9月'!$B:$Q,16,0)</f>
        <v>3245.4</v>
      </c>
      <c r="G202" s="27">
        <v>5228.42</v>
      </c>
      <c r="H202" s="24">
        <v>3245.4</v>
      </c>
      <c r="I202" s="27">
        <v>1790</v>
      </c>
      <c r="J202" s="27"/>
      <c r="K202" s="34">
        <f t="shared" si="85"/>
        <v>58.4172</v>
      </c>
      <c r="L202" s="35">
        <f t="shared" si="86"/>
        <v>519.264</v>
      </c>
      <c r="M202" s="27">
        <f t="shared" si="87"/>
        <v>418.27</v>
      </c>
      <c r="N202" s="24">
        <f t="shared" si="88"/>
        <v>22.7178</v>
      </c>
      <c r="O202" s="27">
        <f t="shared" si="89"/>
        <v>89.5</v>
      </c>
      <c r="P202" s="27">
        <f t="shared" si="90"/>
        <v>0</v>
      </c>
      <c r="Q202" s="27">
        <f t="shared" si="99"/>
        <v>1108.169</v>
      </c>
      <c r="R202" s="24">
        <f t="shared" si="91"/>
        <v>0</v>
      </c>
      <c r="S202" s="24">
        <f t="shared" si="92"/>
        <v>259.63</v>
      </c>
      <c r="T202" s="27">
        <f t="shared" si="93"/>
        <v>104.57</v>
      </c>
      <c r="U202" s="24">
        <f t="shared" si="94"/>
        <v>9.74</v>
      </c>
      <c r="V202" s="27">
        <f t="shared" si="95"/>
        <v>89.5</v>
      </c>
      <c r="W202" s="27">
        <f t="shared" si="96"/>
        <v>0</v>
      </c>
      <c r="X202" s="24">
        <f t="shared" si="98"/>
        <v>463.44</v>
      </c>
      <c r="Y202" s="24">
        <f t="shared" si="97"/>
        <v>1571.609</v>
      </c>
      <c r="Z202" s="39"/>
      <c r="AA202" s="125" t="s">
        <v>23</v>
      </c>
      <c r="AB202" s="126">
        <f t="shared" si="106"/>
        <v>58.4172</v>
      </c>
      <c r="AC202" s="126">
        <f t="shared" si="100"/>
        <v>778.894</v>
      </c>
      <c r="AD202" s="126">
        <f t="shared" si="101"/>
        <v>522.84</v>
      </c>
      <c r="AE202" s="126">
        <f t="shared" si="102"/>
        <v>32.4578</v>
      </c>
      <c r="AF202" s="126">
        <f t="shared" si="103"/>
        <v>179</v>
      </c>
      <c r="AG202" s="126">
        <f t="shared" si="104"/>
        <v>0</v>
      </c>
      <c r="AH202" s="126">
        <f t="shared" si="105"/>
        <v>1571.609</v>
      </c>
      <c r="AI202" s="125" t="s">
        <v>1111</v>
      </c>
    </row>
    <row r="203" s="9" customFormat="1" ht="20" customHeight="1" spans="1:35">
      <c r="A203" s="23">
        <f t="shared" si="84"/>
        <v>200</v>
      </c>
      <c r="B203" s="39" t="s">
        <v>143</v>
      </c>
      <c r="C203" s="25" t="s">
        <v>527</v>
      </c>
      <c r="D203" s="24" t="s">
        <v>528</v>
      </c>
      <c r="E203" s="24">
        <v>3245.4</v>
      </c>
      <c r="F203" s="24">
        <f>VLOOKUP(C203,'[1]9月'!$B:$Q,16,0)</f>
        <v>3245.4</v>
      </c>
      <c r="G203" s="27">
        <v>5228.42</v>
      </c>
      <c r="H203" s="24">
        <v>3245.4</v>
      </c>
      <c r="I203" s="27">
        <v>1790</v>
      </c>
      <c r="J203" s="27"/>
      <c r="K203" s="34">
        <f t="shared" si="85"/>
        <v>58.4172</v>
      </c>
      <c r="L203" s="35">
        <f t="shared" si="86"/>
        <v>519.264</v>
      </c>
      <c r="M203" s="27">
        <f t="shared" si="87"/>
        <v>418.27</v>
      </c>
      <c r="N203" s="24">
        <f t="shared" si="88"/>
        <v>22.7178</v>
      </c>
      <c r="O203" s="27">
        <f t="shared" si="89"/>
        <v>89.5</v>
      </c>
      <c r="P203" s="27">
        <f t="shared" si="90"/>
        <v>0</v>
      </c>
      <c r="Q203" s="27">
        <f t="shared" si="99"/>
        <v>1108.169</v>
      </c>
      <c r="R203" s="24">
        <f t="shared" si="91"/>
        <v>0</v>
      </c>
      <c r="S203" s="24">
        <f t="shared" si="92"/>
        <v>259.63</v>
      </c>
      <c r="T203" s="27">
        <f t="shared" si="93"/>
        <v>104.57</v>
      </c>
      <c r="U203" s="24">
        <f t="shared" si="94"/>
        <v>9.74</v>
      </c>
      <c r="V203" s="27">
        <f t="shared" si="95"/>
        <v>89.5</v>
      </c>
      <c r="W203" s="27">
        <f t="shared" si="96"/>
        <v>0</v>
      </c>
      <c r="X203" s="24">
        <f t="shared" si="98"/>
        <v>463.44</v>
      </c>
      <c r="Y203" s="24">
        <f t="shared" si="97"/>
        <v>1571.609</v>
      </c>
      <c r="Z203" s="39"/>
      <c r="AA203" s="125" t="s">
        <v>29</v>
      </c>
      <c r="AB203" s="126">
        <f t="shared" si="106"/>
        <v>58.4172</v>
      </c>
      <c r="AC203" s="126">
        <f t="shared" si="100"/>
        <v>778.894</v>
      </c>
      <c r="AD203" s="126">
        <f t="shared" si="101"/>
        <v>522.84</v>
      </c>
      <c r="AE203" s="126">
        <f t="shared" si="102"/>
        <v>32.4578</v>
      </c>
      <c r="AF203" s="126">
        <f t="shared" si="103"/>
        <v>179</v>
      </c>
      <c r="AG203" s="126">
        <f t="shared" si="104"/>
        <v>0</v>
      </c>
      <c r="AH203" s="126">
        <f t="shared" si="105"/>
        <v>1571.609</v>
      </c>
      <c r="AI203" s="125" t="s">
        <v>1111</v>
      </c>
    </row>
    <row r="204" s="9" customFormat="1" ht="20" customHeight="1" spans="1:35">
      <c r="A204" s="23">
        <f t="shared" si="84"/>
        <v>201</v>
      </c>
      <c r="B204" s="39" t="s">
        <v>143</v>
      </c>
      <c r="C204" s="25" t="s">
        <v>529</v>
      </c>
      <c r="D204" s="24" t="s">
        <v>530</v>
      </c>
      <c r="E204" s="24">
        <v>3245.4</v>
      </c>
      <c r="F204" s="24">
        <f>VLOOKUP(C204,'[1]9月'!$B:$Q,16,0)</f>
        <v>3245.4</v>
      </c>
      <c r="G204" s="27">
        <v>5228.42</v>
      </c>
      <c r="H204" s="24">
        <v>3245.4</v>
      </c>
      <c r="I204" s="27">
        <v>1790</v>
      </c>
      <c r="J204" s="27"/>
      <c r="K204" s="34">
        <f t="shared" si="85"/>
        <v>58.4172</v>
      </c>
      <c r="L204" s="35">
        <f t="shared" si="86"/>
        <v>519.264</v>
      </c>
      <c r="M204" s="27">
        <f t="shared" si="87"/>
        <v>418.27</v>
      </c>
      <c r="N204" s="24">
        <f t="shared" si="88"/>
        <v>22.7178</v>
      </c>
      <c r="O204" s="27">
        <f t="shared" si="89"/>
        <v>89.5</v>
      </c>
      <c r="P204" s="27">
        <f t="shared" si="90"/>
        <v>0</v>
      </c>
      <c r="Q204" s="27">
        <f t="shared" si="99"/>
        <v>1108.169</v>
      </c>
      <c r="R204" s="24">
        <f t="shared" si="91"/>
        <v>0</v>
      </c>
      <c r="S204" s="24">
        <f t="shared" si="92"/>
        <v>259.63</v>
      </c>
      <c r="T204" s="27">
        <f t="shared" si="93"/>
        <v>104.57</v>
      </c>
      <c r="U204" s="24">
        <f t="shared" si="94"/>
        <v>9.74</v>
      </c>
      <c r="V204" s="27">
        <f t="shared" si="95"/>
        <v>89.5</v>
      </c>
      <c r="W204" s="27">
        <f t="shared" si="96"/>
        <v>0</v>
      </c>
      <c r="X204" s="24">
        <f t="shared" si="98"/>
        <v>463.44</v>
      </c>
      <c r="Y204" s="24">
        <f t="shared" si="97"/>
        <v>1571.609</v>
      </c>
      <c r="Z204" s="39"/>
      <c r="AA204" s="125" t="s">
        <v>29</v>
      </c>
      <c r="AB204" s="126">
        <f t="shared" si="106"/>
        <v>58.4172</v>
      </c>
      <c r="AC204" s="126">
        <f t="shared" si="100"/>
        <v>778.894</v>
      </c>
      <c r="AD204" s="126">
        <f t="shared" si="101"/>
        <v>522.84</v>
      </c>
      <c r="AE204" s="126">
        <f t="shared" si="102"/>
        <v>32.4578</v>
      </c>
      <c r="AF204" s="126">
        <f t="shared" si="103"/>
        <v>179</v>
      </c>
      <c r="AG204" s="126">
        <f t="shared" si="104"/>
        <v>0</v>
      </c>
      <c r="AH204" s="126">
        <f t="shared" si="105"/>
        <v>1571.609</v>
      </c>
      <c r="AI204" s="125" t="s">
        <v>1111</v>
      </c>
    </row>
    <row r="205" s="9" customFormat="1" ht="20" customHeight="1" spans="1:35">
      <c r="A205" s="23">
        <f t="shared" si="84"/>
        <v>202</v>
      </c>
      <c r="B205" s="39" t="s">
        <v>143</v>
      </c>
      <c r="C205" s="25" t="s">
        <v>531</v>
      </c>
      <c r="D205" s="24" t="s">
        <v>532</v>
      </c>
      <c r="E205" s="24">
        <v>3245.4</v>
      </c>
      <c r="F205" s="24">
        <f>VLOOKUP(C205,'[1]9月'!$B:$Q,16,0)</f>
        <v>3245.4</v>
      </c>
      <c r="G205" s="27">
        <v>5228.42</v>
      </c>
      <c r="H205" s="24">
        <v>3245.4</v>
      </c>
      <c r="I205" s="27">
        <v>1790</v>
      </c>
      <c r="J205" s="27"/>
      <c r="K205" s="34">
        <f t="shared" si="85"/>
        <v>58.4172</v>
      </c>
      <c r="L205" s="35">
        <f t="shared" si="86"/>
        <v>519.264</v>
      </c>
      <c r="M205" s="27">
        <f t="shared" si="87"/>
        <v>418.27</v>
      </c>
      <c r="N205" s="24">
        <f t="shared" si="88"/>
        <v>22.7178</v>
      </c>
      <c r="O205" s="27">
        <f t="shared" si="89"/>
        <v>89.5</v>
      </c>
      <c r="P205" s="27">
        <f t="shared" si="90"/>
        <v>0</v>
      </c>
      <c r="Q205" s="27">
        <f t="shared" si="99"/>
        <v>1108.169</v>
      </c>
      <c r="R205" s="24">
        <f t="shared" si="91"/>
        <v>0</v>
      </c>
      <c r="S205" s="24">
        <f t="shared" si="92"/>
        <v>259.63</v>
      </c>
      <c r="T205" s="27">
        <f t="shared" si="93"/>
        <v>104.57</v>
      </c>
      <c r="U205" s="24">
        <f t="shared" si="94"/>
        <v>9.74</v>
      </c>
      <c r="V205" s="27">
        <f t="shared" si="95"/>
        <v>89.5</v>
      </c>
      <c r="W205" s="27">
        <f t="shared" si="96"/>
        <v>0</v>
      </c>
      <c r="X205" s="24">
        <f t="shared" si="98"/>
        <v>463.44</v>
      </c>
      <c r="Y205" s="24">
        <f t="shared" si="97"/>
        <v>1571.609</v>
      </c>
      <c r="Z205" s="39"/>
      <c r="AA205" s="125" t="s">
        <v>29</v>
      </c>
      <c r="AB205" s="126">
        <f t="shared" si="106"/>
        <v>58.4172</v>
      </c>
      <c r="AC205" s="126">
        <f t="shared" si="100"/>
        <v>778.894</v>
      </c>
      <c r="AD205" s="126">
        <f t="shared" si="101"/>
        <v>522.84</v>
      </c>
      <c r="AE205" s="126">
        <f t="shared" si="102"/>
        <v>32.4578</v>
      </c>
      <c r="AF205" s="126">
        <f t="shared" si="103"/>
        <v>179</v>
      </c>
      <c r="AG205" s="126">
        <f t="shared" si="104"/>
        <v>0</v>
      </c>
      <c r="AH205" s="126">
        <f t="shared" si="105"/>
        <v>1571.609</v>
      </c>
      <c r="AI205" s="125" t="s">
        <v>1111</v>
      </c>
    </row>
    <row r="206" s="9" customFormat="1" ht="20" customHeight="1" spans="1:35">
      <c r="A206" s="23">
        <f t="shared" si="84"/>
        <v>203</v>
      </c>
      <c r="B206" s="39" t="s">
        <v>143</v>
      </c>
      <c r="C206" s="25" t="s">
        <v>533</v>
      </c>
      <c r="D206" s="24" t="s">
        <v>534</v>
      </c>
      <c r="E206" s="24">
        <v>3245.4</v>
      </c>
      <c r="F206" s="24">
        <f>VLOOKUP(C206,'[1]9月'!$B:$Q,16,0)</f>
        <v>3245.4</v>
      </c>
      <c r="G206" s="27">
        <v>5228.42</v>
      </c>
      <c r="H206" s="24">
        <v>3245.4</v>
      </c>
      <c r="I206" s="27">
        <v>4180</v>
      </c>
      <c r="J206" s="27"/>
      <c r="K206" s="34">
        <f t="shared" si="85"/>
        <v>58.4172</v>
      </c>
      <c r="L206" s="35">
        <f t="shared" si="86"/>
        <v>519.264</v>
      </c>
      <c r="M206" s="27">
        <f t="shared" si="87"/>
        <v>418.27</v>
      </c>
      <c r="N206" s="24">
        <f t="shared" si="88"/>
        <v>22.7178</v>
      </c>
      <c r="O206" s="27">
        <f t="shared" si="89"/>
        <v>209</v>
      </c>
      <c r="P206" s="27">
        <f t="shared" si="90"/>
        <v>0</v>
      </c>
      <c r="Q206" s="27">
        <f t="shared" si="99"/>
        <v>1227.669</v>
      </c>
      <c r="R206" s="24">
        <f t="shared" si="91"/>
        <v>0</v>
      </c>
      <c r="S206" s="24">
        <f t="shared" si="92"/>
        <v>259.63</v>
      </c>
      <c r="T206" s="27">
        <f t="shared" si="93"/>
        <v>104.57</v>
      </c>
      <c r="U206" s="24">
        <f t="shared" si="94"/>
        <v>9.74</v>
      </c>
      <c r="V206" s="27">
        <f t="shared" si="95"/>
        <v>209</v>
      </c>
      <c r="W206" s="27">
        <f t="shared" si="96"/>
        <v>0</v>
      </c>
      <c r="X206" s="24">
        <f t="shared" si="98"/>
        <v>582.94</v>
      </c>
      <c r="Y206" s="24">
        <f t="shared" si="97"/>
        <v>1810.609</v>
      </c>
      <c r="Z206" s="39"/>
      <c r="AA206" s="125" t="s">
        <v>29</v>
      </c>
      <c r="AB206" s="126">
        <f t="shared" si="106"/>
        <v>58.4172</v>
      </c>
      <c r="AC206" s="126">
        <f t="shared" si="100"/>
        <v>778.894</v>
      </c>
      <c r="AD206" s="126">
        <f t="shared" si="101"/>
        <v>522.84</v>
      </c>
      <c r="AE206" s="126">
        <f t="shared" si="102"/>
        <v>32.4578</v>
      </c>
      <c r="AF206" s="126">
        <f t="shared" si="103"/>
        <v>418</v>
      </c>
      <c r="AG206" s="126">
        <f t="shared" si="104"/>
        <v>0</v>
      </c>
      <c r="AH206" s="126">
        <f t="shared" si="105"/>
        <v>1810.609</v>
      </c>
      <c r="AI206" s="125" t="s">
        <v>1111</v>
      </c>
    </row>
    <row r="207" s="9" customFormat="1" ht="20" customHeight="1" spans="1:35">
      <c r="A207" s="23">
        <f t="shared" si="84"/>
        <v>204</v>
      </c>
      <c r="B207" s="39" t="s">
        <v>143</v>
      </c>
      <c r="C207" s="25" t="s">
        <v>535</v>
      </c>
      <c r="D207" s="24" t="s">
        <v>536</v>
      </c>
      <c r="E207" s="24">
        <v>3245.4</v>
      </c>
      <c r="F207" s="24">
        <f>VLOOKUP(C207,'[1]9月'!$B:$Q,16,0)</f>
        <v>3245.4</v>
      </c>
      <c r="G207" s="27">
        <v>5228.42</v>
      </c>
      <c r="H207" s="24">
        <v>3245.4</v>
      </c>
      <c r="I207" s="27">
        <v>4180</v>
      </c>
      <c r="J207" s="27"/>
      <c r="K207" s="34">
        <f t="shared" si="85"/>
        <v>58.4172</v>
      </c>
      <c r="L207" s="35">
        <f t="shared" si="86"/>
        <v>519.264</v>
      </c>
      <c r="M207" s="27">
        <f t="shared" si="87"/>
        <v>418.27</v>
      </c>
      <c r="N207" s="24">
        <f t="shared" si="88"/>
        <v>22.7178</v>
      </c>
      <c r="O207" s="27">
        <f t="shared" si="89"/>
        <v>209</v>
      </c>
      <c r="P207" s="27">
        <f t="shared" si="90"/>
        <v>0</v>
      </c>
      <c r="Q207" s="27">
        <f t="shared" si="99"/>
        <v>1227.669</v>
      </c>
      <c r="R207" s="24">
        <f t="shared" si="91"/>
        <v>0</v>
      </c>
      <c r="S207" s="24">
        <f t="shared" si="92"/>
        <v>259.63</v>
      </c>
      <c r="T207" s="27">
        <f t="shared" si="93"/>
        <v>104.57</v>
      </c>
      <c r="U207" s="24">
        <f t="shared" si="94"/>
        <v>9.74</v>
      </c>
      <c r="V207" s="27">
        <f t="shared" si="95"/>
        <v>209</v>
      </c>
      <c r="W207" s="27">
        <f t="shared" si="96"/>
        <v>0</v>
      </c>
      <c r="X207" s="24">
        <f t="shared" si="98"/>
        <v>582.94</v>
      </c>
      <c r="Y207" s="24">
        <f t="shared" si="97"/>
        <v>1810.609</v>
      </c>
      <c r="Z207" s="39"/>
      <c r="AA207" s="125" t="s">
        <v>29</v>
      </c>
      <c r="AB207" s="126">
        <f t="shared" si="106"/>
        <v>58.4172</v>
      </c>
      <c r="AC207" s="126">
        <f t="shared" si="100"/>
        <v>778.894</v>
      </c>
      <c r="AD207" s="126">
        <f t="shared" si="101"/>
        <v>522.84</v>
      </c>
      <c r="AE207" s="126">
        <f t="shared" si="102"/>
        <v>32.4578</v>
      </c>
      <c r="AF207" s="126">
        <f t="shared" si="103"/>
        <v>418</v>
      </c>
      <c r="AG207" s="126">
        <f t="shared" si="104"/>
        <v>0</v>
      </c>
      <c r="AH207" s="126">
        <f t="shared" si="105"/>
        <v>1810.609</v>
      </c>
      <c r="AI207" s="125" t="s">
        <v>1111</v>
      </c>
    </row>
    <row r="208" s="9" customFormat="1" ht="20" customHeight="1" spans="1:35">
      <c r="A208" s="23">
        <f t="shared" si="84"/>
        <v>205</v>
      </c>
      <c r="B208" s="39" t="s">
        <v>143</v>
      </c>
      <c r="C208" s="25" t="s">
        <v>537</v>
      </c>
      <c r="D208" s="24" t="s">
        <v>538</v>
      </c>
      <c r="E208" s="24">
        <v>3245.4</v>
      </c>
      <c r="F208" s="24">
        <f>VLOOKUP(C208,'[1]9月'!$B:$Q,16,0)</f>
        <v>3245.4</v>
      </c>
      <c r="G208" s="27">
        <v>5228.42</v>
      </c>
      <c r="H208" s="24">
        <v>3245.4</v>
      </c>
      <c r="I208" s="27">
        <v>4180</v>
      </c>
      <c r="J208" s="27"/>
      <c r="K208" s="34">
        <f t="shared" si="85"/>
        <v>58.4172</v>
      </c>
      <c r="L208" s="35">
        <f t="shared" si="86"/>
        <v>519.264</v>
      </c>
      <c r="M208" s="27">
        <f t="shared" si="87"/>
        <v>418.27</v>
      </c>
      <c r="N208" s="24">
        <f t="shared" si="88"/>
        <v>22.7178</v>
      </c>
      <c r="O208" s="27">
        <f t="shared" si="89"/>
        <v>209</v>
      </c>
      <c r="P208" s="27">
        <f t="shared" si="90"/>
        <v>0</v>
      </c>
      <c r="Q208" s="27">
        <f t="shared" si="99"/>
        <v>1227.669</v>
      </c>
      <c r="R208" s="24">
        <f t="shared" si="91"/>
        <v>0</v>
      </c>
      <c r="S208" s="24">
        <f t="shared" si="92"/>
        <v>259.63</v>
      </c>
      <c r="T208" s="27">
        <f t="shared" si="93"/>
        <v>104.57</v>
      </c>
      <c r="U208" s="24">
        <f t="shared" si="94"/>
        <v>9.74</v>
      </c>
      <c r="V208" s="27">
        <f t="shared" si="95"/>
        <v>209</v>
      </c>
      <c r="W208" s="27">
        <f t="shared" si="96"/>
        <v>0</v>
      </c>
      <c r="X208" s="24">
        <f t="shared" si="98"/>
        <v>582.94</v>
      </c>
      <c r="Y208" s="24">
        <f t="shared" si="97"/>
        <v>1810.609</v>
      </c>
      <c r="Z208" s="39"/>
      <c r="AA208" s="125" t="s">
        <v>29</v>
      </c>
      <c r="AB208" s="126">
        <f t="shared" si="106"/>
        <v>58.4172</v>
      </c>
      <c r="AC208" s="126">
        <f t="shared" si="100"/>
        <v>778.894</v>
      </c>
      <c r="AD208" s="126">
        <f t="shared" si="101"/>
        <v>522.84</v>
      </c>
      <c r="AE208" s="126">
        <f t="shared" si="102"/>
        <v>32.4578</v>
      </c>
      <c r="AF208" s="126">
        <f t="shared" si="103"/>
        <v>418</v>
      </c>
      <c r="AG208" s="126">
        <f t="shared" si="104"/>
        <v>0</v>
      </c>
      <c r="AH208" s="126">
        <f t="shared" si="105"/>
        <v>1810.609</v>
      </c>
      <c r="AI208" s="125" t="s">
        <v>1111</v>
      </c>
    </row>
    <row r="209" s="9" customFormat="1" ht="20" customHeight="1" spans="1:35">
      <c r="A209" s="23">
        <f t="shared" si="84"/>
        <v>206</v>
      </c>
      <c r="B209" s="39" t="s">
        <v>146</v>
      </c>
      <c r="C209" s="25" t="s">
        <v>539</v>
      </c>
      <c r="D209" s="24" t="s">
        <v>540</v>
      </c>
      <c r="E209" s="24">
        <v>3245.4</v>
      </c>
      <c r="F209" s="24">
        <f>VLOOKUP(C209,'[1]9月'!$B:$Q,16,0)</f>
        <v>3245.4</v>
      </c>
      <c r="G209" s="27">
        <v>5228.42</v>
      </c>
      <c r="H209" s="24">
        <v>3245.4</v>
      </c>
      <c r="I209" s="27">
        <v>4180</v>
      </c>
      <c r="J209" s="27"/>
      <c r="K209" s="34">
        <f t="shared" si="85"/>
        <v>58.4172</v>
      </c>
      <c r="L209" s="35">
        <f t="shared" si="86"/>
        <v>519.264</v>
      </c>
      <c r="M209" s="27">
        <f t="shared" si="87"/>
        <v>418.27</v>
      </c>
      <c r="N209" s="24">
        <f t="shared" si="88"/>
        <v>22.7178</v>
      </c>
      <c r="O209" s="27">
        <f t="shared" si="89"/>
        <v>209</v>
      </c>
      <c r="P209" s="27">
        <f t="shared" si="90"/>
        <v>0</v>
      </c>
      <c r="Q209" s="27">
        <f t="shared" si="99"/>
        <v>1227.669</v>
      </c>
      <c r="R209" s="24">
        <f t="shared" si="91"/>
        <v>0</v>
      </c>
      <c r="S209" s="24">
        <f t="shared" si="92"/>
        <v>259.63</v>
      </c>
      <c r="T209" s="27">
        <f t="shared" si="93"/>
        <v>104.57</v>
      </c>
      <c r="U209" s="24">
        <f t="shared" si="94"/>
        <v>9.74</v>
      </c>
      <c r="V209" s="27">
        <f t="shared" si="95"/>
        <v>209</v>
      </c>
      <c r="W209" s="27">
        <f t="shared" si="96"/>
        <v>0</v>
      </c>
      <c r="X209" s="24">
        <f t="shared" si="98"/>
        <v>582.94</v>
      </c>
      <c r="Y209" s="24">
        <f t="shared" si="97"/>
        <v>1810.609</v>
      </c>
      <c r="Z209" s="39"/>
      <c r="AA209" s="125" t="s">
        <v>30</v>
      </c>
      <c r="AB209" s="126">
        <f t="shared" si="106"/>
        <v>58.4172</v>
      </c>
      <c r="AC209" s="126">
        <f t="shared" si="100"/>
        <v>778.894</v>
      </c>
      <c r="AD209" s="126">
        <f t="shared" si="101"/>
        <v>522.84</v>
      </c>
      <c r="AE209" s="126">
        <f t="shared" si="102"/>
        <v>32.4578</v>
      </c>
      <c r="AF209" s="126">
        <f t="shared" si="103"/>
        <v>418</v>
      </c>
      <c r="AG209" s="126">
        <f t="shared" si="104"/>
        <v>0</v>
      </c>
      <c r="AH209" s="126">
        <f t="shared" si="105"/>
        <v>1810.609</v>
      </c>
      <c r="AI209" s="125" t="s">
        <v>1110</v>
      </c>
    </row>
    <row r="210" s="9" customFormat="1" ht="20" customHeight="1" spans="1:35">
      <c r="A210" s="23">
        <f t="shared" si="84"/>
        <v>207</v>
      </c>
      <c r="B210" s="39" t="s">
        <v>143</v>
      </c>
      <c r="C210" s="25" t="s">
        <v>541</v>
      </c>
      <c r="D210" s="24" t="s">
        <v>542</v>
      </c>
      <c r="E210" s="24">
        <v>3245.4</v>
      </c>
      <c r="F210" s="24">
        <f>VLOOKUP(C210,'[1]9月'!$B:$Q,16,0)</f>
        <v>3245.4</v>
      </c>
      <c r="G210" s="27">
        <v>5228.42</v>
      </c>
      <c r="H210" s="24">
        <v>3245.4</v>
      </c>
      <c r="I210" s="27">
        <v>4180</v>
      </c>
      <c r="J210" s="27"/>
      <c r="K210" s="34">
        <f t="shared" si="85"/>
        <v>58.4172</v>
      </c>
      <c r="L210" s="35">
        <f t="shared" si="86"/>
        <v>519.264</v>
      </c>
      <c r="M210" s="27">
        <f t="shared" si="87"/>
        <v>418.27</v>
      </c>
      <c r="N210" s="24">
        <f t="shared" si="88"/>
        <v>22.7178</v>
      </c>
      <c r="O210" s="27">
        <f t="shared" si="89"/>
        <v>209</v>
      </c>
      <c r="P210" s="27">
        <f t="shared" si="90"/>
        <v>0</v>
      </c>
      <c r="Q210" s="27">
        <f t="shared" si="99"/>
        <v>1227.669</v>
      </c>
      <c r="R210" s="24">
        <f t="shared" si="91"/>
        <v>0</v>
      </c>
      <c r="S210" s="24">
        <f t="shared" si="92"/>
        <v>259.63</v>
      </c>
      <c r="T210" s="27">
        <f t="shared" si="93"/>
        <v>104.57</v>
      </c>
      <c r="U210" s="24">
        <f t="shared" si="94"/>
        <v>9.74</v>
      </c>
      <c r="V210" s="27">
        <f t="shared" si="95"/>
        <v>209</v>
      </c>
      <c r="W210" s="27">
        <f t="shared" si="96"/>
        <v>0</v>
      </c>
      <c r="X210" s="24">
        <f t="shared" si="98"/>
        <v>582.94</v>
      </c>
      <c r="Y210" s="24">
        <f t="shared" si="97"/>
        <v>1810.609</v>
      </c>
      <c r="Z210" s="39"/>
      <c r="AA210" s="125" t="s">
        <v>29</v>
      </c>
      <c r="AB210" s="126">
        <f t="shared" si="106"/>
        <v>58.4172</v>
      </c>
      <c r="AC210" s="126">
        <f t="shared" si="100"/>
        <v>778.894</v>
      </c>
      <c r="AD210" s="126">
        <f t="shared" si="101"/>
        <v>522.84</v>
      </c>
      <c r="AE210" s="126">
        <f t="shared" si="102"/>
        <v>32.4578</v>
      </c>
      <c r="AF210" s="126">
        <f t="shared" si="103"/>
        <v>418</v>
      </c>
      <c r="AG210" s="126">
        <f t="shared" si="104"/>
        <v>0</v>
      </c>
      <c r="AH210" s="126">
        <f t="shared" si="105"/>
        <v>1810.609</v>
      </c>
      <c r="AI210" s="125" t="s">
        <v>1111</v>
      </c>
    </row>
    <row r="211" s="9" customFormat="1" ht="20" customHeight="1" spans="1:35">
      <c r="A211" s="23">
        <f t="shared" si="84"/>
        <v>208</v>
      </c>
      <c r="B211" s="39" t="s">
        <v>143</v>
      </c>
      <c r="C211" s="25" t="s">
        <v>543</v>
      </c>
      <c r="D211" s="24" t="s">
        <v>544</v>
      </c>
      <c r="E211" s="24">
        <v>3245.4</v>
      </c>
      <c r="F211" s="24">
        <f>VLOOKUP(C211,'[1]9月'!$B:$Q,16,0)</f>
        <v>3245.4</v>
      </c>
      <c r="G211" s="27">
        <v>5228.42</v>
      </c>
      <c r="H211" s="24">
        <v>3245.4</v>
      </c>
      <c r="I211" s="27">
        <v>4180</v>
      </c>
      <c r="J211" s="27"/>
      <c r="K211" s="34">
        <f t="shared" si="85"/>
        <v>58.4172</v>
      </c>
      <c r="L211" s="35">
        <f t="shared" si="86"/>
        <v>519.264</v>
      </c>
      <c r="M211" s="27">
        <f t="shared" si="87"/>
        <v>418.27</v>
      </c>
      <c r="N211" s="24">
        <f t="shared" si="88"/>
        <v>22.7178</v>
      </c>
      <c r="O211" s="27">
        <f t="shared" si="89"/>
        <v>209</v>
      </c>
      <c r="P211" s="27">
        <f t="shared" si="90"/>
        <v>0</v>
      </c>
      <c r="Q211" s="27">
        <f t="shared" si="99"/>
        <v>1227.669</v>
      </c>
      <c r="R211" s="24">
        <f t="shared" si="91"/>
        <v>0</v>
      </c>
      <c r="S211" s="24">
        <f t="shared" si="92"/>
        <v>259.63</v>
      </c>
      <c r="T211" s="27">
        <f t="shared" si="93"/>
        <v>104.57</v>
      </c>
      <c r="U211" s="24">
        <f t="shared" si="94"/>
        <v>9.74</v>
      </c>
      <c r="V211" s="27">
        <f t="shared" si="95"/>
        <v>209</v>
      </c>
      <c r="W211" s="27">
        <f t="shared" si="96"/>
        <v>0</v>
      </c>
      <c r="X211" s="24">
        <f t="shared" si="98"/>
        <v>582.94</v>
      </c>
      <c r="Y211" s="24">
        <f t="shared" si="97"/>
        <v>1810.609</v>
      </c>
      <c r="Z211" s="39"/>
      <c r="AA211" s="125" t="s">
        <v>29</v>
      </c>
      <c r="AB211" s="126">
        <f t="shared" si="106"/>
        <v>58.4172</v>
      </c>
      <c r="AC211" s="126">
        <f t="shared" si="100"/>
        <v>778.894</v>
      </c>
      <c r="AD211" s="126">
        <f t="shared" si="101"/>
        <v>522.84</v>
      </c>
      <c r="AE211" s="126">
        <f t="shared" si="102"/>
        <v>32.4578</v>
      </c>
      <c r="AF211" s="126">
        <f t="shared" si="103"/>
        <v>418</v>
      </c>
      <c r="AG211" s="126">
        <f t="shared" si="104"/>
        <v>0</v>
      </c>
      <c r="AH211" s="126">
        <f t="shared" si="105"/>
        <v>1810.609</v>
      </c>
      <c r="AI211" s="125" t="s">
        <v>1111</v>
      </c>
    </row>
    <row r="212" s="9" customFormat="1" ht="20" customHeight="1" spans="1:35">
      <c r="A212" s="23">
        <f t="shared" si="84"/>
        <v>209</v>
      </c>
      <c r="B212" s="39" t="s">
        <v>143</v>
      </c>
      <c r="C212" s="25" t="s">
        <v>545</v>
      </c>
      <c r="D212" s="24" t="s">
        <v>546</v>
      </c>
      <c r="E212" s="24">
        <v>3245.4</v>
      </c>
      <c r="F212" s="24">
        <f>VLOOKUP(C212,'[1]9月'!$B:$Q,16,0)</f>
        <v>3245.4</v>
      </c>
      <c r="G212" s="27">
        <v>5228.42</v>
      </c>
      <c r="H212" s="24">
        <v>3245.4</v>
      </c>
      <c r="I212" s="27">
        <v>1790</v>
      </c>
      <c r="J212" s="27"/>
      <c r="K212" s="34">
        <f t="shared" si="85"/>
        <v>58.4172</v>
      </c>
      <c r="L212" s="35">
        <f t="shared" si="86"/>
        <v>519.264</v>
      </c>
      <c r="M212" s="27">
        <f t="shared" si="87"/>
        <v>418.27</v>
      </c>
      <c r="N212" s="24">
        <f t="shared" si="88"/>
        <v>22.7178</v>
      </c>
      <c r="O212" s="27">
        <f t="shared" si="89"/>
        <v>89.5</v>
      </c>
      <c r="P212" s="27">
        <f t="shared" si="90"/>
        <v>0</v>
      </c>
      <c r="Q212" s="27">
        <f t="shared" si="99"/>
        <v>1108.169</v>
      </c>
      <c r="R212" s="24">
        <f t="shared" si="91"/>
        <v>0</v>
      </c>
      <c r="S212" s="24">
        <f t="shared" si="92"/>
        <v>259.63</v>
      </c>
      <c r="T212" s="27">
        <f t="shared" si="93"/>
        <v>104.57</v>
      </c>
      <c r="U212" s="24">
        <f t="shared" si="94"/>
        <v>9.74</v>
      </c>
      <c r="V212" s="27">
        <f t="shared" si="95"/>
        <v>89.5</v>
      </c>
      <c r="W212" s="27">
        <f t="shared" si="96"/>
        <v>0</v>
      </c>
      <c r="X212" s="24">
        <f t="shared" si="98"/>
        <v>463.44</v>
      </c>
      <c r="Y212" s="24">
        <f t="shared" si="97"/>
        <v>1571.609</v>
      </c>
      <c r="Z212" s="39"/>
      <c r="AA212" s="125" t="s">
        <v>29</v>
      </c>
      <c r="AB212" s="126">
        <f t="shared" si="106"/>
        <v>58.4172</v>
      </c>
      <c r="AC212" s="126">
        <f t="shared" si="100"/>
        <v>778.894</v>
      </c>
      <c r="AD212" s="126">
        <f t="shared" si="101"/>
        <v>522.84</v>
      </c>
      <c r="AE212" s="126">
        <f t="shared" si="102"/>
        <v>32.4578</v>
      </c>
      <c r="AF212" s="126">
        <f t="shared" si="103"/>
        <v>179</v>
      </c>
      <c r="AG212" s="126">
        <f t="shared" si="104"/>
        <v>0</v>
      </c>
      <c r="AH212" s="126">
        <f t="shared" si="105"/>
        <v>1571.609</v>
      </c>
      <c r="AI212" s="125" t="s">
        <v>1111</v>
      </c>
    </row>
    <row r="213" s="9" customFormat="1" ht="20" customHeight="1" spans="1:35">
      <c r="A213" s="23">
        <f t="shared" si="84"/>
        <v>210</v>
      </c>
      <c r="B213" s="39" t="s">
        <v>143</v>
      </c>
      <c r="C213" s="25" t="s">
        <v>547</v>
      </c>
      <c r="D213" s="24" t="s">
        <v>548</v>
      </c>
      <c r="E213" s="24">
        <v>3245.4</v>
      </c>
      <c r="F213" s="24">
        <f>VLOOKUP(C213,'[1]9月'!$B:$Q,16,0)</f>
        <v>3245.4</v>
      </c>
      <c r="G213" s="27">
        <v>5228.42</v>
      </c>
      <c r="H213" s="24">
        <v>3245.4</v>
      </c>
      <c r="I213" s="27">
        <v>1790</v>
      </c>
      <c r="J213" s="27"/>
      <c r="K213" s="34">
        <f t="shared" si="85"/>
        <v>58.4172</v>
      </c>
      <c r="L213" s="35">
        <f t="shared" si="86"/>
        <v>519.264</v>
      </c>
      <c r="M213" s="27">
        <f t="shared" si="87"/>
        <v>418.27</v>
      </c>
      <c r="N213" s="24">
        <f t="shared" si="88"/>
        <v>22.7178</v>
      </c>
      <c r="O213" s="27">
        <f t="shared" si="89"/>
        <v>89.5</v>
      </c>
      <c r="P213" s="27">
        <f t="shared" si="90"/>
        <v>0</v>
      </c>
      <c r="Q213" s="27">
        <f t="shared" si="99"/>
        <v>1108.169</v>
      </c>
      <c r="R213" s="24">
        <f t="shared" si="91"/>
        <v>0</v>
      </c>
      <c r="S213" s="24">
        <f t="shared" si="92"/>
        <v>259.63</v>
      </c>
      <c r="T213" s="27">
        <f t="shared" si="93"/>
        <v>104.57</v>
      </c>
      <c r="U213" s="24">
        <f t="shared" si="94"/>
        <v>9.74</v>
      </c>
      <c r="V213" s="27">
        <f t="shared" si="95"/>
        <v>89.5</v>
      </c>
      <c r="W213" s="27">
        <f t="shared" si="96"/>
        <v>0</v>
      </c>
      <c r="X213" s="24">
        <f t="shared" si="98"/>
        <v>463.44</v>
      </c>
      <c r="Y213" s="24">
        <f t="shared" si="97"/>
        <v>1571.609</v>
      </c>
      <c r="Z213" s="39"/>
      <c r="AA213" s="125" t="s">
        <v>29</v>
      </c>
      <c r="AB213" s="126">
        <f t="shared" si="106"/>
        <v>58.4172</v>
      </c>
      <c r="AC213" s="126">
        <f t="shared" si="100"/>
        <v>778.894</v>
      </c>
      <c r="AD213" s="126">
        <f t="shared" si="101"/>
        <v>522.84</v>
      </c>
      <c r="AE213" s="126">
        <f t="shared" si="102"/>
        <v>32.4578</v>
      </c>
      <c r="AF213" s="126">
        <f t="shared" si="103"/>
        <v>179</v>
      </c>
      <c r="AG213" s="126">
        <f t="shared" si="104"/>
        <v>0</v>
      </c>
      <c r="AH213" s="126">
        <f t="shared" si="105"/>
        <v>1571.609</v>
      </c>
      <c r="AI213" s="125" t="s">
        <v>1111</v>
      </c>
    </row>
    <row r="214" s="9" customFormat="1" ht="20" customHeight="1" spans="1:35">
      <c r="A214" s="23">
        <f t="shared" si="84"/>
        <v>211</v>
      </c>
      <c r="B214" s="39" t="s">
        <v>143</v>
      </c>
      <c r="C214" s="25" t="s">
        <v>549</v>
      </c>
      <c r="D214" s="266" t="s">
        <v>550</v>
      </c>
      <c r="E214" s="24">
        <v>3245.4</v>
      </c>
      <c r="F214" s="24">
        <f>VLOOKUP(C214,'[1]9月'!$B:$Q,16,0)</f>
        <v>3245.4</v>
      </c>
      <c r="G214" s="27">
        <v>5228.42</v>
      </c>
      <c r="H214" s="24">
        <v>3245.4</v>
      </c>
      <c r="I214" s="27">
        <v>1790</v>
      </c>
      <c r="J214" s="27"/>
      <c r="K214" s="34">
        <f t="shared" si="85"/>
        <v>58.4172</v>
      </c>
      <c r="L214" s="35">
        <f t="shared" si="86"/>
        <v>519.264</v>
      </c>
      <c r="M214" s="27">
        <f t="shared" si="87"/>
        <v>418.27</v>
      </c>
      <c r="N214" s="24">
        <f t="shared" si="88"/>
        <v>22.7178</v>
      </c>
      <c r="O214" s="27">
        <f t="shared" si="89"/>
        <v>89.5</v>
      </c>
      <c r="P214" s="27">
        <f t="shared" si="90"/>
        <v>0</v>
      </c>
      <c r="Q214" s="27">
        <f t="shared" si="99"/>
        <v>1108.169</v>
      </c>
      <c r="R214" s="24">
        <f t="shared" si="91"/>
        <v>0</v>
      </c>
      <c r="S214" s="24">
        <f t="shared" si="92"/>
        <v>259.63</v>
      </c>
      <c r="T214" s="27">
        <f t="shared" si="93"/>
        <v>104.57</v>
      </c>
      <c r="U214" s="24">
        <f t="shared" si="94"/>
        <v>9.74</v>
      </c>
      <c r="V214" s="27">
        <f t="shared" si="95"/>
        <v>89.5</v>
      </c>
      <c r="W214" s="27">
        <f t="shared" si="96"/>
        <v>0</v>
      </c>
      <c r="X214" s="24">
        <f t="shared" si="98"/>
        <v>463.44</v>
      </c>
      <c r="Y214" s="24">
        <f t="shared" si="97"/>
        <v>1571.609</v>
      </c>
      <c r="Z214" s="39"/>
      <c r="AA214" s="125" t="s">
        <v>29</v>
      </c>
      <c r="AB214" s="126">
        <f t="shared" si="106"/>
        <v>58.4172</v>
      </c>
      <c r="AC214" s="126">
        <f t="shared" si="100"/>
        <v>778.894</v>
      </c>
      <c r="AD214" s="126">
        <f t="shared" si="101"/>
        <v>522.84</v>
      </c>
      <c r="AE214" s="126">
        <f t="shared" si="102"/>
        <v>32.4578</v>
      </c>
      <c r="AF214" s="126">
        <f t="shared" si="103"/>
        <v>179</v>
      </c>
      <c r="AG214" s="126">
        <f t="shared" si="104"/>
        <v>0</v>
      </c>
      <c r="AH214" s="126">
        <f t="shared" si="105"/>
        <v>1571.609</v>
      </c>
      <c r="AI214" s="125" t="s">
        <v>1111</v>
      </c>
    </row>
    <row r="215" s="9" customFormat="1" ht="20" customHeight="1" spans="1:35">
      <c r="A215" s="23">
        <f t="shared" si="84"/>
        <v>212</v>
      </c>
      <c r="B215" s="39" t="s">
        <v>143</v>
      </c>
      <c r="C215" s="25" t="s">
        <v>553</v>
      </c>
      <c r="D215" s="24" t="s">
        <v>554</v>
      </c>
      <c r="E215" s="24">
        <v>3245.4</v>
      </c>
      <c r="F215" s="24">
        <f>VLOOKUP(C215,'[1]9月'!$B:$Q,16,0)</f>
        <v>3245.4</v>
      </c>
      <c r="G215" s="27">
        <v>5228.42</v>
      </c>
      <c r="H215" s="24">
        <v>3245.4</v>
      </c>
      <c r="I215" s="27">
        <v>1790</v>
      </c>
      <c r="J215" s="27"/>
      <c r="K215" s="34">
        <f t="shared" si="85"/>
        <v>58.4172</v>
      </c>
      <c r="L215" s="35">
        <f t="shared" si="86"/>
        <v>519.264</v>
      </c>
      <c r="M215" s="27">
        <f t="shared" si="87"/>
        <v>418.27</v>
      </c>
      <c r="N215" s="24">
        <f t="shared" si="88"/>
        <v>22.7178</v>
      </c>
      <c r="O215" s="27">
        <f t="shared" si="89"/>
        <v>89.5</v>
      </c>
      <c r="P215" s="27">
        <f t="shared" si="90"/>
        <v>0</v>
      </c>
      <c r="Q215" s="27">
        <f t="shared" si="99"/>
        <v>1108.169</v>
      </c>
      <c r="R215" s="24">
        <f t="shared" si="91"/>
        <v>0</v>
      </c>
      <c r="S215" s="24">
        <f t="shared" si="92"/>
        <v>259.63</v>
      </c>
      <c r="T215" s="27">
        <f t="shared" si="93"/>
        <v>104.57</v>
      </c>
      <c r="U215" s="24">
        <f t="shared" si="94"/>
        <v>9.74</v>
      </c>
      <c r="V215" s="27">
        <f t="shared" si="95"/>
        <v>89.5</v>
      </c>
      <c r="W215" s="27">
        <f t="shared" si="96"/>
        <v>0</v>
      </c>
      <c r="X215" s="24">
        <f t="shared" si="98"/>
        <v>463.44</v>
      </c>
      <c r="Y215" s="24">
        <f t="shared" si="97"/>
        <v>1571.609</v>
      </c>
      <c r="Z215" s="39"/>
      <c r="AA215" s="125" t="s">
        <v>29</v>
      </c>
      <c r="AB215" s="126">
        <f t="shared" si="106"/>
        <v>58.4172</v>
      </c>
      <c r="AC215" s="126">
        <f t="shared" si="100"/>
        <v>778.894</v>
      </c>
      <c r="AD215" s="126">
        <f t="shared" si="101"/>
        <v>522.84</v>
      </c>
      <c r="AE215" s="126">
        <f t="shared" si="102"/>
        <v>32.4578</v>
      </c>
      <c r="AF215" s="126">
        <f t="shared" si="103"/>
        <v>179</v>
      </c>
      <c r="AG215" s="126">
        <f t="shared" si="104"/>
        <v>0</v>
      </c>
      <c r="AH215" s="126">
        <f t="shared" si="105"/>
        <v>1571.609</v>
      </c>
      <c r="AI215" s="125" t="s">
        <v>1111</v>
      </c>
    </row>
    <row r="216" s="9" customFormat="1" ht="20" customHeight="1" spans="1:35">
      <c r="A216" s="23">
        <f t="shared" ref="A216:A254" si="107">ROW()-3</f>
        <v>213</v>
      </c>
      <c r="B216" s="39" t="s">
        <v>143</v>
      </c>
      <c r="C216" s="25" t="s">
        <v>559</v>
      </c>
      <c r="D216" s="270" t="s">
        <v>560</v>
      </c>
      <c r="E216" s="24">
        <v>3245.4</v>
      </c>
      <c r="F216" s="24">
        <f>VLOOKUP(C216,'[1]9月'!$B:$Q,16,0)</f>
        <v>3245.4</v>
      </c>
      <c r="G216" s="27">
        <v>5228.42</v>
      </c>
      <c r="H216" s="24">
        <v>3245.4</v>
      </c>
      <c r="I216" s="27">
        <v>1790</v>
      </c>
      <c r="J216" s="27"/>
      <c r="K216" s="34">
        <f t="shared" ref="K216:K254" si="108">E216*0.018</f>
        <v>58.4172</v>
      </c>
      <c r="L216" s="35">
        <f t="shared" ref="L216:L254" si="109">F216*0.16</f>
        <v>519.264</v>
      </c>
      <c r="M216" s="27">
        <f t="shared" ref="M216:M254" si="110">ROUND(G216*0.08,2)</f>
        <v>418.27</v>
      </c>
      <c r="N216" s="24">
        <f t="shared" ref="N216:N254" si="111">H216*0.007</f>
        <v>22.7178</v>
      </c>
      <c r="O216" s="27">
        <f t="shared" ref="O216:O254" si="112">I216*5%</f>
        <v>89.5</v>
      </c>
      <c r="P216" s="27">
        <f t="shared" ref="P216:P254" si="113">J216*50%</f>
        <v>0</v>
      </c>
      <c r="Q216" s="27">
        <f t="shared" si="99"/>
        <v>1108.169</v>
      </c>
      <c r="R216" s="24">
        <f t="shared" ref="R216:R254" si="114">E216*0</f>
        <v>0</v>
      </c>
      <c r="S216" s="24">
        <f t="shared" ref="S216:S254" si="115">ROUND(F216*0.08,2)</f>
        <v>259.63</v>
      </c>
      <c r="T216" s="27">
        <f t="shared" ref="T216:T254" si="116">ROUND(G216*0.02,2)</f>
        <v>104.57</v>
      </c>
      <c r="U216" s="24">
        <f t="shared" ref="U216:U254" si="117">ROUND(H216*0.003,2)</f>
        <v>9.74</v>
      </c>
      <c r="V216" s="27">
        <f t="shared" ref="V216:V254" si="118">I216*5%</f>
        <v>89.5</v>
      </c>
      <c r="W216" s="27">
        <f t="shared" ref="W216:W254" si="119">J216*50%</f>
        <v>0</v>
      </c>
      <c r="X216" s="24">
        <f t="shared" si="98"/>
        <v>463.44</v>
      </c>
      <c r="Y216" s="24">
        <f t="shared" ref="Y216:Y254" si="120">Q216+X216</f>
        <v>1571.609</v>
      </c>
      <c r="Z216" s="39"/>
      <c r="AA216" s="125" t="s">
        <v>29</v>
      </c>
      <c r="AB216" s="126">
        <f t="shared" si="106"/>
        <v>58.4172</v>
      </c>
      <c r="AC216" s="126">
        <f t="shared" si="100"/>
        <v>778.894</v>
      </c>
      <c r="AD216" s="126">
        <f t="shared" si="101"/>
        <v>522.84</v>
      </c>
      <c r="AE216" s="126">
        <f t="shared" si="102"/>
        <v>32.4578</v>
      </c>
      <c r="AF216" s="126">
        <f t="shared" si="103"/>
        <v>179</v>
      </c>
      <c r="AG216" s="126">
        <f t="shared" si="104"/>
        <v>0</v>
      </c>
      <c r="AH216" s="126">
        <f t="shared" si="105"/>
        <v>1571.609</v>
      </c>
      <c r="AI216" s="125" t="s">
        <v>1111</v>
      </c>
    </row>
    <row r="217" s="9" customFormat="1" ht="20" customHeight="1" spans="1:35">
      <c r="A217" s="23">
        <f t="shared" si="107"/>
        <v>214</v>
      </c>
      <c r="B217" s="39" t="s">
        <v>143</v>
      </c>
      <c r="C217" s="29" t="s">
        <v>563</v>
      </c>
      <c r="D217" s="30" t="s">
        <v>564</v>
      </c>
      <c r="E217" s="24">
        <v>3245.4</v>
      </c>
      <c r="F217" s="24">
        <f>VLOOKUP(C217,'[1]9月'!$B:$Q,16,0)</f>
        <v>3245.4</v>
      </c>
      <c r="G217" s="27">
        <v>5228.42</v>
      </c>
      <c r="H217" s="24">
        <v>3245.4</v>
      </c>
      <c r="I217" s="27">
        <v>0</v>
      </c>
      <c r="J217" s="27"/>
      <c r="K217" s="34">
        <f t="shared" si="108"/>
        <v>58.4172</v>
      </c>
      <c r="L217" s="35">
        <f t="shared" si="109"/>
        <v>519.264</v>
      </c>
      <c r="M217" s="27">
        <f t="shared" si="110"/>
        <v>418.27</v>
      </c>
      <c r="N217" s="24">
        <f t="shared" si="111"/>
        <v>22.7178</v>
      </c>
      <c r="O217" s="27">
        <f t="shared" si="112"/>
        <v>0</v>
      </c>
      <c r="P217" s="27">
        <f t="shared" si="113"/>
        <v>0</v>
      </c>
      <c r="Q217" s="27">
        <f t="shared" si="99"/>
        <v>1018.669</v>
      </c>
      <c r="R217" s="24">
        <f t="shared" si="114"/>
        <v>0</v>
      </c>
      <c r="S217" s="24">
        <f t="shared" si="115"/>
        <v>259.63</v>
      </c>
      <c r="T217" s="27">
        <f t="shared" si="116"/>
        <v>104.57</v>
      </c>
      <c r="U217" s="24">
        <f t="shared" si="117"/>
        <v>9.74</v>
      </c>
      <c r="V217" s="27">
        <f t="shared" si="118"/>
        <v>0</v>
      </c>
      <c r="W217" s="27">
        <f t="shared" si="119"/>
        <v>0</v>
      </c>
      <c r="X217" s="24">
        <f t="shared" si="98"/>
        <v>373.94</v>
      </c>
      <c r="Y217" s="24">
        <f t="shared" si="120"/>
        <v>1392.609</v>
      </c>
      <c r="Z217" s="39"/>
      <c r="AA217" s="125" t="s">
        <v>29</v>
      </c>
      <c r="AB217" s="126">
        <f t="shared" si="106"/>
        <v>58.4172</v>
      </c>
      <c r="AC217" s="126">
        <f t="shared" si="100"/>
        <v>778.894</v>
      </c>
      <c r="AD217" s="126">
        <f t="shared" si="101"/>
        <v>522.84</v>
      </c>
      <c r="AE217" s="126">
        <f t="shared" si="102"/>
        <v>32.4578</v>
      </c>
      <c r="AF217" s="126">
        <f t="shared" si="103"/>
        <v>0</v>
      </c>
      <c r="AG217" s="126">
        <f t="shared" si="104"/>
        <v>0</v>
      </c>
      <c r="AH217" s="126">
        <f t="shared" si="105"/>
        <v>1392.609</v>
      </c>
      <c r="AI217" s="125" t="s">
        <v>1111</v>
      </c>
    </row>
    <row r="218" s="9" customFormat="1" ht="20" customHeight="1" spans="1:35">
      <c r="A218" s="23">
        <f t="shared" si="107"/>
        <v>215</v>
      </c>
      <c r="B218" s="39" t="s">
        <v>143</v>
      </c>
      <c r="C218" s="29" t="s">
        <v>567</v>
      </c>
      <c r="D218" s="30" t="s">
        <v>568</v>
      </c>
      <c r="E218" s="24">
        <v>3245.4</v>
      </c>
      <c r="F218" s="24">
        <f>VLOOKUP(C218,'[1]9月'!$B:$Q,16,0)</f>
        <v>3245.4</v>
      </c>
      <c r="G218" s="27">
        <v>5228.42</v>
      </c>
      <c r="H218" s="24">
        <v>3245.4</v>
      </c>
      <c r="I218" s="27">
        <v>1790</v>
      </c>
      <c r="J218" s="27"/>
      <c r="K218" s="34">
        <f t="shared" si="108"/>
        <v>58.4172</v>
      </c>
      <c r="L218" s="35">
        <f t="shared" si="109"/>
        <v>519.264</v>
      </c>
      <c r="M218" s="27">
        <f t="shared" si="110"/>
        <v>418.27</v>
      </c>
      <c r="N218" s="24">
        <f t="shared" si="111"/>
        <v>22.7178</v>
      </c>
      <c r="O218" s="27">
        <f t="shared" si="112"/>
        <v>89.5</v>
      </c>
      <c r="P218" s="27">
        <f t="shared" si="113"/>
        <v>0</v>
      </c>
      <c r="Q218" s="27">
        <f t="shared" si="99"/>
        <v>1108.169</v>
      </c>
      <c r="R218" s="24">
        <f t="shared" si="114"/>
        <v>0</v>
      </c>
      <c r="S218" s="24">
        <f t="shared" si="115"/>
        <v>259.63</v>
      </c>
      <c r="T218" s="27">
        <f t="shared" si="116"/>
        <v>104.57</v>
      </c>
      <c r="U218" s="24">
        <f t="shared" si="117"/>
        <v>9.74</v>
      </c>
      <c r="V218" s="27">
        <f t="shared" si="118"/>
        <v>89.5</v>
      </c>
      <c r="W218" s="27">
        <f t="shared" si="119"/>
        <v>0</v>
      </c>
      <c r="X218" s="24">
        <f t="shared" si="98"/>
        <v>463.44</v>
      </c>
      <c r="Y218" s="24">
        <f t="shared" si="120"/>
        <v>1571.609</v>
      </c>
      <c r="Z218" s="39"/>
      <c r="AA218" s="125" t="s">
        <v>29</v>
      </c>
      <c r="AB218" s="126">
        <f t="shared" si="106"/>
        <v>58.4172</v>
      </c>
      <c r="AC218" s="126">
        <f t="shared" si="100"/>
        <v>778.894</v>
      </c>
      <c r="AD218" s="126">
        <f t="shared" si="101"/>
        <v>522.84</v>
      </c>
      <c r="AE218" s="126">
        <f t="shared" si="102"/>
        <v>32.4578</v>
      </c>
      <c r="AF218" s="126">
        <f t="shared" si="103"/>
        <v>179</v>
      </c>
      <c r="AG218" s="126">
        <f t="shared" si="104"/>
        <v>0</v>
      </c>
      <c r="AH218" s="126">
        <f t="shared" si="105"/>
        <v>1571.609</v>
      </c>
      <c r="AI218" s="125" t="s">
        <v>1111</v>
      </c>
    </row>
    <row r="219" s="9" customFormat="1" ht="20" customHeight="1" spans="1:35">
      <c r="A219" s="23">
        <f t="shared" si="107"/>
        <v>216</v>
      </c>
      <c r="B219" s="39" t="s">
        <v>143</v>
      </c>
      <c r="C219" s="29" t="s">
        <v>569</v>
      </c>
      <c r="D219" s="30" t="s">
        <v>570</v>
      </c>
      <c r="E219" s="24">
        <v>3245.4</v>
      </c>
      <c r="F219" s="24">
        <f>VLOOKUP(C219,'[1]9月'!$B:$Q,16,0)</f>
        <v>3245.4</v>
      </c>
      <c r="G219" s="27">
        <v>5228.42</v>
      </c>
      <c r="H219" s="24">
        <v>3245.4</v>
      </c>
      <c r="I219" s="27">
        <v>1790</v>
      </c>
      <c r="J219" s="27"/>
      <c r="K219" s="34">
        <f t="shared" si="108"/>
        <v>58.4172</v>
      </c>
      <c r="L219" s="35">
        <f t="shared" si="109"/>
        <v>519.264</v>
      </c>
      <c r="M219" s="27">
        <f t="shared" si="110"/>
        <v>418.27</v>
      </c>
      <c r="N219" s="24">
        <f t="shared" si="111"/>
        <v>22.7178</v>
      </c>
      <c r="O219" s="27">
        <f t="shared" si="112"/>
        <v>89.5</v>
      </c>
      <c r="P219" s="27">
        <f t="shared" si="113"/>
        <v>0</v>
      </c>
      <c r="Q219" s="27">
        <f t="shared" si="99"/>
        <v>1108.169</v>
      </c>
      <c r="R219" s="24">
        <f t="shared" si="114"/>
        <v>0</v>
      </c>
      <c r="S219" s="24">
        <f t="shared" si="115"/>
        <v>259.63</v>
      </c>
      <c r="T219" s="27">
        <f t="shared" si="116"/>
        <v>104.57</v>
      </c>
      <c r="U219" s="24">
        <f t="shared" si="117"/>
        <v>9.74</v>
      </c>
      <c r="V219" s="27">
        <f t="shared" si="118"/>
        <v>89.5</v>
      </c>
      <c r="W219" s="27">
        <f t="shared" si="119"/>
        <v>0</v>
      </c>
      <c r="X219" s="24">
        <f t="shared" si="98"/>
        <v>463.44</v>
      </c>
      <c r="Y219" s="24">
        <f t="shared" si="120"/>
        <v>1571.609</v>
      </c>
      <c r="Z219" s="39"/>
      <c r="AA219" s="125" t="s">
        <v>29</v>
      </c>
      <c r="AB219" s="126">
        <f t="shared" si="106"/>
        <v>58.4172</v>
      </c>
      <c r="AC219" s="126">
        <f t="shared" si="100"/>
        <v>778.894</v>
      </c>
      <c r="AD219" s="126">
        <f t="shared" si="101"/>
        <v>522.84</v>
      </c>
      <c r="AE219" s="126">
        <f t="shared" si="102"/>
        <v>32.4578</v>
      </c>
      <c r="AF219" s="126">
        <f t="shared" si="103"/>
        <v>179</v>
      </c>
      <c r="AG219" s="126">
        <f t="shared" si="104"/>
        <v>0</v>
      </c>
      <c r="AH219" s="126">
        <f t="shared" si="105"/>
        <v>1571.609</v>
      </c>
      <c r="AI219" s="125" t="s">
        <v>1111</v>
      </c>
    </row>
    <row r="220" s="9" customFormat="1" ht="20" customHeight="1" spans="1:35">
      <c r="A220" s="23">
        <f t="shared" si="107"/>
        <v>217</v>
      </c>
      <c r="B220" s="39" t="s">
        <v>143</v>
      </c>
      <c r="C220" s="29" t="s">
        <v>571</v>
      </c>
      <c r="D220" s="30" t="s">
        <v>572</v>
      </c>
      <c r="E220" s="24">
        <v>3245.4</v>
      </c>
      <c r="F220" s="24">
        <v>3245.4</v>
      </c>
      <c r="G220" s="27">
        <v>5228.42</v>
      </c>
      <c r="H220" s="24">
        <v>3245.4</v>
      </c>
      <c r="I220" s="27">
        <v>1790</v>
      </c>
      <c r="J220" s="27"/>
      <c r="K220" s="34">
        <f t="shared" si="108"/>
        <v>58.4172</v>
      </c>
      <c r="L220" s="35">
        <f t="shared" si="109"/>
        <v>519.264</v>
      </c>
      <c r="M220" s="27">
        <f t="shared" si="110"/>
        <v>418.27</v>
      </c>
      <c r="N220" s="24">
        <f t="shared" si="111"/>
        <v>22.7178</v>
      </c>
      <c r="O220" s="27">
        <f t="shared" si="112"/>
        <v>89.5</v>
      </c>
      <c r="P220" s="27">
        <f t="shared" si="113"/>
        <v>0</v>
      </c>
      <c r="Q220" s="27">
        <f t="shared" si="99"/>
        <v>1108.169</v>
      </c>
      <c r="R220" s="24">
        <f t="shared" si="114"/>
        <v>0</v>
      </c>
      <c r="S220" s="24">
        <f t="shared" si="115"/>
        <v>259.63</v>
      </c>
      <c r="T220" s="27">
        <f t="shared" si="116"/>
        <v>104.57</v>
      </c>
      <c r="U220" s="24">
        <f t="shared" si="117"/>
        <v>9.74</v>
      </c>
      <c r="V220" s="27">
        <f t="shared" si="118"/>
        <v>89.5</v>
      </c>
      <c r="W220" s="27">
        <f t="shared" si="119"/>
        <v>0</v>
      </c>
      <c r="X220" s="24">
        <f t="shared" si="98"/>
        <v>463.44</v>
      </c>
      <c r="Y220" s="24">
        <f t="shared" si="120"/>
        <v>1571.609</v>
      </c>
      <c r="Z220" s="39"/>
      <c r="AA220" s="125" t="s">
        <v>29</v>
      </c>
      <c r="AB220" s="126">
        <f t="shared" si="106"/>
        <v>58.4172</v>
      </c>
      <c r="AC220" s="126">
        <f t="shared" si="100"/>
        <v>778.894</v>
      </c>
      <c r="AD220" s="126">
        <f t="shared" si="101"/>
        <v>522.84</v>
      </c>
      <c r="AE220" s="126">
        <f t="shared" si="102"/>
        <v>32.4578</v>
      </c>
      <c r="AF220" s="126">
        <f t="shared" si="103"/>
        <v>179</v>
      </c>
      <c r="AG220" s="126">
        <f t="shared" si="104"/>
        <v>0</v>
      </c>
      <c r="AH220" s="126">
        <f t="shared" si="105"/>
        <v>1571.609</v>
      </c>
      <c r="AI220" s="125" t="s">
        <v>1111</v>
      </c>
    </row>
    <row r="221" s="9" customFormat="1" ht="20" customHeight="1" spans="1:35">
      <c r="A221" s="23">
        <f t="shared" si="107"/>
        <v>218</v>
      </c>
      <c r="B221" s="24" t="s">
        <v>143</v>
      </c>
      <c r="C221" s="29" t="s">
        <v>573</v>
      </c>
      <c r="D221" s="30" t="s">
        <v>574</v>
      </c>
      <c r="E221" s="24">
        <v>3245.4</v>
      </c>
      <c r="F221" s="24">
        <f>VLOOKUP(C221,'[1]9月'!$B:$Q,16,0)</f>
        <v>3245.4</v>
      </c>
      <c r="G221" s="27">
        <v>5228.42</v>
      </c>
      <c r="H221" s="24">
        <v>3245.4</v>
      </c>
      <c r="I221" s="27">
        <v>1790</v>
      </c>
      <c r="J221" s="59"/>
      <c r="K221" s="34">
        <f t="shared" si="108"/>
        <v>58.4172</v>
      </c>
      <c r="L221" s="35">
        <f t="shared" si="109"/>
        <v>519.264</v>
      </c>
      <c r="M221" s="27">
        <f t="shared" si="110"/>
        <v>418.27</v>
      </c>
      <c r="N221" s="24">
        <f t="shared" si="111"/>
        <v>22.7178</v>
      </c>
      <c r="O221" s="27">
        <f t="shared" si="112"/>
        <v>89.5</v>
      </c>
      <c r="P221" s="27">
        <f t="shared" si="113"/>
        <v>0</v>
      </c>
      <c r="Q221" s="27">
        <f t="shared" si="99"/>
        <v>1108.169</v>
      </c>
      <c r="R221" s="24">
        <f t="shared" si="114"/>
        <v>0</v>
      </c>
      <c r="S221" s="24">
        <f t="shared" si="115"/>
        <v>259.63</v>
      </c>
      <c r="T221" s="27">
        <f t="shared" si="116"/>
        <v>104.57</v>
      </c>
      <c r="U221" s="24">
        <f t="shared" si="117"/>
        <v>9.74</v>
      </c>
      <c r="V221" s="27">
        <f t="shared" si="118"/>
        <v>89.5</v>
      </c>
      <c r="W221" s="27">
        <f t="shared" si="119"/>
        <v>0</v>
      </c>
      <c r="X221" s="24">
        <f t="shared" si="98"/>
        <v>463.44</v>
      </c>
      <c r="Y221" s="24">
        <f t="shared" si="120"/>
        <v>1571.609</v>
      </c>
      <c r="Z221" s="39"/>
      <c r="AA221" s="125" t="s">
        <v>29</v>
      </c>
      <c r="AB221" s="126">
        <f t="shared" si="106"/>
        <v>58.4172</v>
      </c>
      <c r="AC221" s="126">
        <f t="shared" si="100"/>
        <v>778.894</v>
      </c>
      <c r="AD221" s="126">
        <f t="shared" si="101"/>
        <v>522.84</v>
      </c>
      <c r="AE221" s="126">
        <f t="shared" si="102"/>
        <v>32.4578</v>
      </c>
      <c r="AF221" s="126">
        <f t="shared" si="103"/>
        <v>179</v>
      </c>
      <c r="AG221" s="126">
        <f t="shared" si="104"/>
        <v>0</v>
      </c>
      <c r="AH221" s="126">
        <f t="shared" si="105"/>
        <v>1571.609</v>
      </c>
      <c r="AI221" s="125" t="s">
        <v>1111</v>
      </c>
    </row>
    <row r="222" ht="18" customHeight="1" spans="1:35">
      <c r="A222" s="23">
        <f t="shared" si="107"/>
        <v>219</v>
      </c>
      <c r="B222" s="24" t="s">
        <v>143</v>
      </c>
      <c r="C222" s="29" t="s">
        <v>575</v>
      </c>
      <c r="D222" s="30" t="s">
        <v>576</v>
      </c>
      <c r="E222" s="24">
        <v>3245.4</v>
      </c>
      <c r="F222" s="24">
        <f>VLOOKUP(C222,'[1]9月'!$B:$Q,16,0)</f>
        <v>3245.4</v>
      </c>
      <c r="G222" s="27">
        <v>5228.42</v>
      </c>
      <c r="H222" s="24">
        <v>3245.4</v>
      </c>
      <c r="I222" s="27">
        <v>1790</v>
      </c>
      <c r="J222" s="60"/>
      <c r="K222" s="61">
        <f t="shared" si="108"/>
        <v>58.4172</v>
      </c>
      <c r="L222" s="62">
        <f t="shared" si="109"/>
        <v>519.264</v>
      </c>
      <c r="M222" s="60">
        <f t="shared" si="110"/>
        <v>418.27</v>
      </c>
      <c r="N222" s="63">
        <f t="shared" si="111"/>
        <v>22.7178</v>
      </c>
      <c r="O222" s="60">
        <f t="shared" si="112"/>
        <v>89.5</v>
      </c>
      <c r="P222" s="60">
        <f t="shared" si="113"/>
        <v>0</v>
      </c>
      <c r="Q222" s="27">
        <f t="shared" si="99"/>
        <v>1108.169</v>
      </c>
      <c r="R222" s="63">
        <f t="shared" si="114"/>
        <v>0</v>
      </c>
      <c r="S222" s="63">
        <f t="shared" si="115"/>
        <v>259.63</v>
      </c>
      <c r="T222" s="60">
        <f t="shared" si="116"/>
        <v>104.57</v>
      </c>
      <c r="U222" s="63">
        <f t="shared" si="117"/>
        <v>9.74</v>
      </c>
      <c r="V222" s="60">
        <f t="shared" si="118"/>
        <v>89.5</v>
      </c>
      <c r="W222" s="60">
        <f t="shared" si="119"/>
        <v>0</v>
      </c>
      <c r="X222" s="24">
        <f t="shared" si="98"/>
        <v>463.44</v>
      </c>
      <c r="Y222" s="63">
        <f t="shared" si="120"/>
        <v>1571.609</v>
      </c>
      <c r="Z222" s="63"/>
      <c r="AA222" s="125" t="s">
        <v>29</v>
      </c>
      <c r="AB222" s="126">
        <f t="shared" si="106"/>
        <v>58.4172</v>
      </c>
      <c r="AC222" s="126">
        <f t="shared" si="100"/>
        <v>778.894</v>
      </c>
      <c r="AD222" s="126">
        <f t="shared" si="101"/>
        <v>522.84</v>
      </c>
      <c r="AE222" s="126">
        <f t="shared" si="102"/>
        <v>32.4578</v>
      </c>
      <c r="AF222" s="126">
        <f t="shared" si="103"/>
        <v>179</v>
      </c>
      <c r="AG222" s="126">
        <f t="shared" si="104"/>
        <v>0</v>
      </c>
      <c r="AH222" s="126">
        <f t="shared" si="105"/>
        <v>1571.609</v>
      </c>
      <c r="AI222" s="125" t="s">
        <v>1111</v>
      </c>
    </row>
    <row r="223" s="9" customFormat="1" ht="20" customHeight="1" spans="1:35">
      <c r="A223" s="23">
        <f t="shared" si="107"/>
        <v>220</v>
      </c>
      <c r="B223" s="24" t="s">
        <v>143</v>
      </c>
      <c r="C223" s="29" t="s">
        <v>577</v>
      </c>
      <c r="D223" s="30" t="s">
        <v>578</v>
      </c>
      <c r="E223" s="24">
        <v>3245.4</v>
      </c>
      <c r="F223" s="24">
        <f>VLOOKUP(C223,'[1]9月'!$B:$Q,16,0)</f>
        <v>3245.4</v>
      </c>
      <c r="G223" s="27">
        <v>5228.42</v>
      </c>
      <c r="H223" s="24">
        <v>3245.4</v>
      </c>
      <c r="I223" s="27">
        <v>1790</v>
      </c>
      <c r="J223" s="59"/>
      <c r="K223" s="34">
        <f t="shared" si="108"/>
        <v>58.4172</v>
      </c>
      <c r="L223" s="35">
        <f t="shared" si="109"/>
        <v>519.264</v>
      </c>
      <c r="M223" s="27">
        <f t="shared" si="110"/>
        <v>418.27</v>
      </c>
      <c r="N223" s="24">
        <f t="shared" si="111"/>
        <v>22.7178</v>
      </c>
      <c r="O223" s="27">
        <f t="shared" si="112"/>
        <v>89.5</v>
      </c>
      <c r="P223" s="27">
        <f t="shared" si="113"/>
        <v>0</v>
      </c>
      <c r="Q223" s="27">
        <f t="shared" si="99"/>
        <v>1108.169</v>
      </c>
      <c r="R223" s="24">
        <f t="shared" si="114"/>
        <v>0</v>
      </c>
      <c r="S223" s="24">
        <f t="shared" si="115"/>
        <v>259.63</v>
      </c>
      <c r="T223" s="27">
        <f t="shared" si="116"/>
        <v>104.57</v>
      </c>
      <c r="U223" s="24">
        <f t="shared" si="117"/>
        <v>9.74</v>
      </c>
      <c r="V223" s="27">
        <f t="shared" si="118"/>
        <v>89.5</v>
      </c>
      <c r="W223" s="27">
        <f t="shared" si="119"/>
        <v>0</v>
      </c>
      <c r="X223" s="24">
        <f t="shared" si="98"/>
        <v>463.44</v>
      </c>
      <c r="Y223" s="24">
        <f t="shared" si="120"/>
        <v>1571.609</v>
      </c>
      <c r="Z223" s="39"/>
      <c r="AA223" s="125" t="s">
        <v>29</v>
      </c>
      <c r="AB223" s="126">
        <f t="shared" si="106"/>
        <v>58.4172</v>
      </c>
      <c r="AC223" s="126">
        <f t="shared" si="100"/>
        <v>778.894</v>
      </c>
      <c r="AD223" s="126">
        <f t="shared" si="101"/>
        <v>522.84</v>
      </c>
      <c r="AE223" s="126">
        <f t="shared" si="102"/>
        <v>32.4578</v>
      </c>
      <c r="AF223" s="126">
        <f t="shared" si="103"/>
        <v>179</v>
      </c>
      <c r="AG223" s="126">
        <f t="shared" si="104"/>
        <v>0</v>
      </c>
      <c r="AH223" s="126">
        <f t="shared" si="105"/>
        <v>1571.609</v>
      </c>
      <c r="AI223" s="125" t="s">
        <v>1111</v>
      </c>
    </row>
    <row r="224" s="9" customFormat="1" ht="20" customHeight="1" spans="1:35">
      <c r="A224" s="23">
        <f t="shared" si="107"/>
        <v>221</v>
      </c>
      <c r="B224" s="24" t="s">
        <v>143</v>
      </c>
      <c r="C224" s="29" t="s">
        <v>579</v>
      </c>
      <c r="D224" s="28" t="s">
        <v>580</v>
      </c>
      <c r="E224" s="24">
        <v>3245.4</v>
      </c>
      <c r="F224" s="24">
        <f>VLOOKUP(C224,'[1]9月'!$B:$Q,16,0)</f>
        <v>3245.4</v>
      </c>
      <c r="G224" s="27">
        <v>5228.42</v>
      </c>
      <c r="H224" s="24">
        <v>3245.4</v>
      </c>
      <c r="I224" s="27">
        <v>1790</v>
      </c>
      <c r="J224" s="59"/>
      <c r="K224" s="34">
        <f t="shared" si="108"/>
        <v>58.4172</v>
      </c>
      <c r="L224" s="35">
        <f t="shared" si="109"/>
        <v>519.264</v>
      </c>
      <c r="M224" s="27">
        <f t="shared" si="110"/>
        <v>418.27</v>
      </c>
      <c r="N224" s="24">
        <f t="shared" si="111"/>
        <v>22.7178</v>
      </c>
      <c r="O224" s="27">
        <f t="shared" si="112"/>
        <v>89.5</v>
      </c>
      <c r="P224" s="27">
        <f t="shared" si="113"/>
        <v>0</v>
      </c>
      <c r="Q224" s="27">
        <f t="shared" si="99"/>
        <v>1108.169</v>
      </c>
      <c r="R224" s="24">
        <f t="shared" si="114"/>
        <v>0</v>
      </c>
      <c r="S224" s="24">
        <f t="shared" si="115"/>
        <v>259.63</v>
      </c>
      <c r="T224" s="27">
        <f t="shared" si="116"/>
        <v>104.57</v>
      </c>
      <c r="U224" s="24">
        <f t="shared" si="117"/>
        <v>9.74</v>
      </c>
      <c r="V224" s="27">
        <f t="shared" si="118"/>
        <v>89.5</v>
      </c>
      <c r="W224" s="27">
        <f t="shared" si="119"/>
        <v>0</v>
      </c>
      <c r="X224" s="24">
        <f t="shared" si="98"/>
        <v>463.44</v>
      </c>
      <c r="Y224" s="24">
        <f t="shared" si="120"/>
        <v>1571.609</v>
      </c>
      <c r="Z224" s="39"/>
      <c r="AA224" s="125" t="s">
        <v>29</v>
      </c>
      <c r="AB224" s="126">
        <f t="shared" si="106"/>
        <v>58.4172</v>
      </c>
      <c r="AC224" s="126">
        <f t="shared" si="100"/>
        <v>778.894</v>
      </c>
      <c r="AD224" s="126">
        <f t="shared" si="101"/>
        <v>522.84</v>
      </c>
      <c r="AE224" s="126">
        <f t="shared" si="102"/>
        <v>32.4578</v>
      </c>
      <c r="AF224" s="126">
        <f t="shared" si="103"/>
        <v>179</v>
      </c>
      <c r="AG224" s="126">
        <f t="shared" si="104"/>
        <v>0</v>
      </c>
      <c r="AH224" s="126">
        <f t="shared" si="105"/>
        <v>1571.609</v>
      </c>
      <c r="AI224" s="125" t="s">
        <v>1111</v>
      </c>
    </row>
    <row r="225" s="9" customFormat="1" ht="20" customHeight="1" spans="1:35">
      <c r="A225" s="23">
        <f t="shared" si="107"/>
        <v>222</v>
      </c>
      <c r="B225" s="24" t="s">
        <v>143</v>
      </c>
      <c r="C225" s="29" t="s">
        <v>583</v>
      </c>
      <c r="D225" s="28" t="s">
        <v>584</v>
      </c>
      <c r="E225" s="24">
        <v>3245.4</v>
      </c>
      <c r="F225" s="24">
        <f>VLOOKUP(C225,'[1]9月'!$B:$Q,16,0)</f>
        <v>3245.4</v>
      </c>
      <c r="G225" s="27">
        <v>5228.42</v>
      </c>
      <c r="H225" s="24">
        <v>3245.4</v>
      </c>
      <c r="I225" s="27">
        <v>0</v>
      </c>
      <c r="J225" s="59"/>
      <c r="K225" s="34">
        <f t="shared" si="108"/>
        <v>58.4172</v>
      </c>
      <c r="L225" s="35">
        <f t="shared" si="109"/>
        <v>519.264</v>
      </c>
      <c r="M225" s="27">
        <f t="shared" si="110"/>
        <v>418.27</v>
      </c>
      <c r="N225" s="24">
        <f t="shared" si="111"/>
        <v>22.7178</v>
      </c>
      <c r="O225" s="27">
        <f t="shared" si="112"/>
        <v>0</v>
      </c>
      <c r="P225" s="27">
        <f t="shared" si="113"/>
        <v>0</v>
      </c>
      <c r="Q225" s="27">
        <f t="shared" si="99"/>
        <v>1018.669</v>
      </c>
      <c r="R225" s="24">
        <f t="shared" si="114"/>
        <v>0</v>
      </c>
      <c r="S225" s="24">
        <f t="shared" si="115"/>
        <v>259.63</v>
      </c>
      <c r="T225" s="27">
        <f t="shared" si="116"/>
        <v>104.57</v>
      </c>
      <c r="U225" s="24">
        <f t="shared" si="117"/>
        <v>9.74</v>
      </c>
      <c r="V225" s="27">
        <f t="shared" si="118"/>
        <v>0</v>
      </c>
      <c r="W225" s="27">
        <f t="shared" si="119"/>
        <v>0</v>
      </c>
      <c r="X225" s="24">
        <f t="shared" si="98"/>
        <v>373.94</v>
      </c>
      <c r="Y225" s="24">
        <f t="shared" si="120"/>
        <v>1392.609</v>
      </c>
      <c r="Z225" s="39"/>
      <c r="AA225" s="125" t="s">
        <v>29</v>
      </c>
      <c r="AB225" s="126">
        <f t="shared" si="106"/>
        <v>58.4172</v>
      </c>
      <c r="AC225" s="126">
        <f t="shared" si="100"/>
        <v>778.894</v>
      </c>
      <c r="AD225" s="126">
        <f t="shared" si="101"/>
        <v>522.84</v>
      </c>
      <c r="AE225" s="126">
        <f t="shared" si="102"/>
        <v>32.4578</v>
      </c>
      <c r="AF225" s="126">
        <f t="shared" si="103"/>
        <v>0</v>
      </c>
      <c r="AG225" s="126">
        <f t="shared" si="104"/>
        <v>0</v>
      </c>
      <c r="AH225" s="126">
        <f t="shared" si="105"/>
        <v>1392.609</v>
      </c>
      <c r="AI225" s="125" t="s">
        <v>1111</v>
      </c>
    </row>
    <row r="226" s="9" customFormat="1" ht="20" customHeight="1" spans="1:35">
      <c r="A226" s="23">
        <f t="shared" si="107"/>
        <v>223</v>
      </c>
      <c r="B226" s="24" t="s">
        <v>143</v>
      </c>
      <c r="C226" s="29" t="s">
        <v>585</v>
      </c>
      <c r="D226" s="28" t="s">
        <v>586</v>
      </c>
      <c r="E226" s="24">
        <v>3245.4</v>
      </c>
      <c r="F226" s="24">
        <f>VLOOKUP(C226,'[1]9月'!$B:$Q,16,0)</f>
        <v>3245.4</v>
      </c>
      <c r="G226" s="27">
        <v>5228.42</v>
      </c>
      <c r="H226" s="24">
        <v>3245.4</v>
      </c>
      <c r="I226" s="27">
        <v>1790</v>
      </c>
      <c r="J226" s="59"/>
      <c r="K226" s="34">
        <f t="shared" si="108"/>
        <v>58.4172</v>
      </c>
      <c r="L226" s="35">
        <f t="shared" si="109"/>
        <v>519.264</v>
      </c>
      <c r="M226" s="27">
        <f t="shared" si="110"/>
        <v>418.27</v>
      </c>
      <c r="N226" s="24">
        <f t="shared" si="111"/>
        <v>22.7178</v>
      </c>
      <c r="O226" s="27">
        <f t="shared" si="112"/>
        <v>89.5</v>
      </c>
      <c r="P226" s="27">
        <f t="shared" si="113"/>
        <v>0</v>
      </c>
      <c r="Q226" s="27">
        <f t="shared" si="99"/>
        <v>1108.169</v>
      </c>
      <c r="R226" s="24">
        <f t="shared" si="114"/>
        <v>0</v>
      </c>
      <c r="S226" s="24">
        <f t="shared" si="115"/>
        <v>259.63</v>
      </c>
      <c r="T226" s="27">
        <f t="shared" si="116"/>
        <v>104.57</v>
      </c>
      <c r="U226" s="24">
        <f t="shared" si="117"/>
        <v>9.74</v>
      </c>
      <c r="V226" s="27">
        <f t="shared" si="118"/>
        <v>89.5</v>
      </c>
      <c r="W226" s="27">
        <f t="shared" si="119"/>
        <v>0</v>
      </c>
      <c r="X226" s="24">
        <f t="shared" si="98"/>
        <v>463.44</v>
      </c>
      <c r="Y226" s="24">
        <f t="shared" si="120"/>
        <v>1571.609</v>
      </c>
      <c r="Z226" s="39"/>
      <c r="AA226" s="125" t="s">
        <v>29</v>
      </c>
      <c r="AB226" s="126">
        <f t="shared" si="106"/>
        <v>58.4172</v>
      </c>
      <c r="AC226" s="126">
        <f t="shared" si="100"/>
        <v>778.894</v>
      </c>
      <c r="AD226" s="126">
        <f t="shared" si="101"/>
        <v>522.84</v>
      </c>
      <c r="AE226" s="126">
        <f t="shared" si="102"/>
        <v>32.4578</v>
      </c>
      <c r="AF226" s="126">
        <f t="shared" si="103"/>
        <v>179</v>
      </c>
      <c r="AG226" s="126">
        <f t="shared" si="104"/>
        <v>0</v>
      </c>
      <c r="AH226" s="126">
        <f t="shared" si="105"/>
        <v>1571.609</v>
      </c>
      <c r="AI226" s="125" t="s">
        <v>1111</v>
      </c>
    </row>
    <row r="227" s="9" customFormat="1" ht="20" customHeight="1" spans="1:35">
      <c r="A227" s="23">
        <f t="shared" si="107"/>
        <v>224</v>
      </c>
      <c r="B227" s="24" t="s">
        <v>76</v>
      </c>
      <c r="C227" s="29" t="s">
        <v>589</v>
      </c>
      <c r="D227" s="28" t="s">
        <v>590</v>
      </c>
      <c r="E227" s="24">
        <v>3245.4</v>
      </c>
      <c r="F227" s="24">
        <v>3245.4</v>
      </c>
      <c r="G227" s="27">
        <v>5228.42</v>
      </c>
      <c r="H227" s="24">
        <v>3245.4</v>
      </c>
      <c r="I227" s="27">
        <v>3180</v>
      </c>
      <c r="J227" s="59"/>
      <c r="K227" s="34">
        <f t="shared" si="108"/>
        <v>58.4172</v>
      </c>
      <c r="L227" s="35">
        <f t="shared" si="109"/>
        <v>519.264</v>
      </c>
      <c r="M227" s="27">
        <f t="shared" si="110"/>
        <v>418.27</v>
      </c>
      <c r="N227" s="24">
        <f t="shared" si="111"/>
        <v>22.7178</v>
      </c>
      <c r="O227" s="27">
        <f t="shared" si="112"/>
        <v>159</v>
      </c>
      <c r="P227" s="27">
        <f t="shared" si="113"/>
        <v>0</v>
      </c>
      <c r="Q227" s="27">
        <f t="shared" si="99"/>
        <v>1177.669</v>
      </c>
      <c r="R227" s="24">
        <f t="shared" si="114"/>
        <v>0</v>
      </c>
      <c r="S227" s="24">
        <f t="shared" si="115"/>
        <v>259.63</v>
      </c>
      <c r="T227" s="27">
        <f t="shared" si="116"/>
        <v>104.57</v>
      </c>
      <c r="U227" s="24">
        <f t="shared" si="117"/>
        <v>9.74</v>
      </c>
      <c r="V227" s="27">
        <f t="shared" si="118"/>
        <v>159</v>
      </c>
      <c r="W227" s="27">
        <f t="shared" si="119"/>
        <v>0</v>
      </c>
      <c r="X227" s="24">
        <f t="shared" si="98"/>
        <v>532.94</v>
      </c>
      <c r="Y227" s="24">
        <f t="shared" si="120"/>
        <v>1710.609</v>
      </c>
      <c r="Z227" s="39"/>
      <c r="AA227" s="125" t="s">
        <v>31</v>
      </c>
      <c r="AB227" s="126">
        <f t="shared" si="106"/>
        <v>58.4172</v>
      </c>
      <c r="AC227" s="126">
        <f t="shared" si="100"/>
        <v>778.894</v>
      </c>
      <c r="AD227" s="126">
        <f t="shared" si="101"/>
        <v>522.84</v>
      </c>
      <c r="AE227" s="126">
        <f t="shared" si="102"/>
        <v>32.4578</v>
      </c>
      <c r="AF227" s="126">
        <f t="shared" si="103"/>
        <v>318</v>
      </c>
      <c r="AG227" s="126">
        <f t="shared" si="104"/>
        <v>0</v>
      </c>
      <c r="AH227" s="126">
        <f t="shared" si="105"/>
        <v>1710.609</v>
      </c>
      <c r="AI227" s="125" t="s">
        <v>1108</v>
      </c>
    </row>
    <row r="228" s="9" customFormat="1" ht="20" customHeight="1" spans="1:35">
      <c r="A228" s="23">
        <f t="shared" si="107"/>
        <v>225</v>
      </c>
      <c r="B228" s="24" t="s">
        <v>146</v>
      </c>
      <c r="C228" s="29" t="s">
        <v>593</v>
      </c>
      <c r="D228" s="267" t="s">
        <v>594</v>
      </c>
      <c r="E228" s="24">
        <v>3245.4</v>
      </c>
      <c r="F228" s="24">
        <v>3245.4</v>
      </c>
      <c r="G228" s="27">
        <v>5228.42</v>
      </c>
      <c r="H228" s="24">
        <v>3245.4</v>
      </c>
      <c r="I228" s="27">
        <v>3180</v>
      </c>
      <c r="J228" s="59"/>
      <c r="K228" s="34">
        <f t="shared" si="108"/>
        <v>58.4172</v>
      </c>
      <c r="L228" s="35">
        <f t="shared" si="109"/>
        <v>519.264</v>
      </c>
      <c r="M228" s="27">
        <f t="shared" si="110"/>
        <v>418.27</v>
      </c>
      <c r="N228" s="24">
        <f t="shared" si="111"/>
        <v>22.7178</v>
      </c>
      <c r="O228" s="27">
        <f t="shared" si="112"/>
        <v>159</v>
      </c>
      <c r="P228" s="27">
        <f t="shared" si="113"/>
        <v>0</v>
      </c>
      <c r="Q228" s="27">
        <f t="shared" si="99"/>
        <v>1177.669</v>
      </c>
      <c r="R228" s="24">
        <f t="shared" si="114"/>
        <v>0</v>
      </c>
      <c r="S228" s="24">
        <f t="shared" si="115"/>
        <v>259.63</v>
      </c>
      <c r="T228" s="27">
        <f t="shared" si="116"/>
        <v>104.57</v>
      </c>
      <c r="U228" s="24">
        <f t="shared" si="117"/>
        <v>9.74</v>
      </c>
      <c r="V228" s="27">
        <f t="shared" si="118"/>
        <v>159</v>
      </c>
      <c r="W228" s="27">
        <f t="shared" si="119"/>
        <v>0</v>
      </c>
      <c r="X228" s="24">
        <f t="shared" si="98"/>
        <v>532.94</v>
      </c>
      <c r="Y228" s="24">
        <f t="shared" si="120"/>
        <v>1710.609</v>
      </c>
      <c r="Z228" s="39"/>
      <c r="AA228" s="125" t="s">
        <v>30</v>
      </c>
      <c r="AB228" s="126">
        <f t="shared" si="106"/>
        <v>58.4172</v>
      </c>
      <c r="AC228" s="126">
        <f t="shared" si="100"/>
        <v>778.894</v>
      </c>
      <c r="AD228" s="126">
        <f t="shared" si="101"/>
        <v>522.84</v>
      </c>
      <c r="AE228" s="126">
        <f t="shared" si="102"/>
        <v>32.4578</v>
      </c>
      <c r="AF228" s="126">
        <f t="shared" si="103"/>
        <v>318</v>
      </c>
      <c r="AG228" s="126">
        <f t="shared" si="104"/>
        <v>0</v>
      </c>
      <c r="AH228" s="126">
        <f t="shared" si="105"/>
        <v>1710.609</v>
      </c>
      <c r="AI228" s="125" t="s">
        <v>1110</v>
      </c>
    </row>
    <row r="229" s="9" customFormat="1" ht="20" customHeight="1" spans="1:35">
      <c r="A229" s="23">
        <f t="shared" si="107"/>
        <v>226</v>
      </c>
      <c r="B229" s="24" t="s">
        <v>76</v>
      </c>
      <c r="C229" s="29" t="s">
        <v>595</v>
      </c>
      <c r="D229" s="47" t="s">
        <v>596</v>
      </c>
      <c r="E229" s="24">
        <v>3245.4</v>
      </c>
      <c r="F229" s="24">
        <v>3245.4</v>
      </c>
      <c r="G229" s="27">
        <v>5228.42</v>
      </c>
      <c r="H229" s="24">
        <v>3245.4</v>
      </c>
      <c r="I229" s="27">
        <v>3180</v>
      </c>
      <c r="J229" s="59"/>
      <c r="K229" s="34">
        <f t="shared" si="108"/>
        <v>58.4172</v>
      </c>
      <c r="L229" s="35">
        <f t="shared" si="109"/>
        <v>519.264</v>
      </c>
      <c r="M229" s="27">
        <f t="shared" si="110"/>
        <v>418.27</v>
      </c>
      <c r="N229" s="24">
        <f t="shared" si="111"/>
        <v>22.7178</v>
      </c>
      <c r="O229" s="27">
        <f t="shared" si="112"/>
        <v>159</v>
      </c>
      <c r="P229" s="27">
        <f t="shared" si="113"/>
        <v>0</v>
      </c>
      <c r="Q229" s="27">
        <f t="shared" si="99"/>
        <v>1177.669</v>
      </c>
      <c r="R229" s="24">
        <f t="shared" si="114"/>
        <v>0</v>
      </c>
      <c r="S229" s="24">
        <f t="shared" si="115"/>
        <v>259.63</v>
      </c>
      <c r="T229" s="27">
        <f t="shared" si="116"/>
        <v>104.57</v>
      </c>
      <c r="U229" s="24">
        <f t="shared" si="117"/>
        <v>9.74</v>
      </c>
      <c r="V229" s="27">
        <f t="shared" si="118"/>
        <v>159</v>
      </c>
      <c r="W229" s="27">
        <f t="shared" si="119"/>
        <v>0</v>
      </c>
      <c r="X229" s="24">
        <f t="shared" si="98"/>
        <v>532.94</v>
      </c>
      <c r="Y229" s="24">
        <f t="shared" si="120"/>
        <v>1710.609</v>
      </c>
      <c r="Z229" s="39"/>
      <c r="AA229" s="125" t="s">
        <v>31</v>
      </c>
      <c r="AB229" s="126">
        <f t="shared" si="106"/>
        <v>58.4172</v>
      </c>
      <c r="AC229" s="126">
        <f t="shared" si="100"/>
        <v>778.894</v>
      </c>
      <c r="AD229" s="126">
        <f t="shared" si="101"/>
        <v>522.84</v>
      </c>
      <c r="AE229" s="126">
        <f t="shared" si="102"/>
        <v>32.4578</v>
      </c>
      <c r="AF229" s="126">
        <f t="shared" si="103"/>
        <v>318</v>
      </c>
      <c r="AG229" s="126">
        <f t="shared" si="104"/>
        <v>0</v>
      </c>
      <c r="AH229" s="126">
        <f t="shared" si="105"/>
        <v>1710.609</v>
      </c>
      <c r="AI229" s="125" t="s">
        <v>1108</v>
      </c>
    </row>
    <row r="230" s="9" customFormat="1" ht="20" customHeight="1" spans="1:35">
      <c r="A230" s="23">
        <f t="shared" si="107"/>
        <v>227</v>
      </c>
      <c r="B230" s="39" t="s">
        <v>293</v>
      </c>
      <c r="C230" s="29" t="s">
        <v>599</v>
      </c>
      <c r="D230" s="28" t="s">
        <v>600</v>
      </c>
      <c r="E230" s="24">
        <v>3245.4</v>
      </c>
      <c r="F230" s="24">
        <v>3245.4</v>
      </c>
      <c r="G230" s="27">
        <v>5228.42</v>
      </c>
      <c r="H230" s="24">
        <v>3245.4</v>
      </c>
      <c r="I230" s="27">
        <v>1790</v>
      </c>
      <c r="J230" s="27"/>
      <c r="K230" s="34">
        <f t="shared" si="108"/>
        <v>58.4172</v>
      </c>
      <c r="L230" s="35">
        <f t="shared" si="109"/>
        <v>519.264</v>
      </c>
      <c r="M230" s="27">
        <f t="shared" si="110"/>
        <v>418.27</v>
      </c>
      <c r="N230" s="24">
        <f t="shared" si="111"/>
        <v>22.7178</v>
      </c>
      <c r="O230" s="27">
        <f t="shared" si="112"/>
        <v>89.5</v>
      </c>
      <c r="P230" s="27">
        <f t="shared" si="113"/>
        <v>0</v>
      </c>
      <c r="Q230" s="27">
        <f t="shared" si="99"/>
        <v>1108.169</v>
      </c>
      <c r="R230" s="24">
        <f t="shared" si="114"/>
        <v>0</v>
      </c>
      <c r="S230" s="24">
        <f t="shared" si="115"/>
        <v>259.63</v>
      </c>
      <c r="T230" s="27">
        <f t="shared" si="116"/>
        <v>104.57</v>
      </c>
      <c r="U230" s="24">
        <f t="shared" si="117"/>
        <v>9.74</v>
      </c>
      <c r="V230" s="27">
        <f t="shared" si="118"/>
        <v>89.5</v>
      </c>
      <c r="W230" s="27">
        <f t="shared" si="119"/>
        <v>0</v>
      </c>
      <c r="X230" s="24">
        <f t="shared" si="98"/>
        <v>463.44</v>
      </c>
      <c r="Y230" s="24">
        <f t="shared" si="120"/>
        <v>1571.609</v>
      </c>
      <c r="Z230" s="39"/>
      <c r="AA230" s="125" t="s">
        <v>26</v>
      </c>
      <c r="AB230" s="126">
        <f t="shared" si="106"/>
        <v>58.4172</v>
      </c>
      <c r="AC230" s="126">
        <f t="shared" si="100"/>
        <v>778.894</v>
      </c>
      <c r="AD230" s="126">
        <f t="shared" si="101"/>
        <v>522.84</v>
      </c>
      <c r="AE230" s="126">
        <f t="shared" si="102"/>
        <v>32.4578</v>
      </c>
      <c r="AF230" s="126">
        <f t="shared" si="103"/>
        <v>179</v>
      </c>
      <c r="AG230" s="126">
        <f t="shared" si="104"/>
        <v>0</v>
      </c>
      <c r="AH230" s="126">
        <f t="shared" si="105"/>
        <v>1571.609</v>
      </c>
      <c r="AI230" s="125" t="s">
        <v>1111</v>
      </c>
    </row>
    <row r="231" s="9" customFormat="1" ht="20" customHeight="1" spans="1:35">
      <c r="A231" s="23">
        <f t="shared" si="107"/>
        <v>228</v>
      </c>
      <c r="B231" s="39" t="s">
        <v>143</v>
      </c>
      <c r="C231" s="29" t="s">
        <v>601</v>
      </c>
      <c r="D231" s="28" t="s">
        <v>602</v>
      </c>
      <c r="E231" s="24">
        <v>3245.4</v>
      </c>
      <c r="F231" s="24">
        <v>3245.4</v>
      </c>
      <c r="G231" s="27">
        <v>5228.42</v>
      </c>
      <c r="H231" s="24">
        <v>3245.4</v>
      </c>
      <c r="I231" s="27">
        <v>1790</v>
      </c>
      <c r="J231" s="27"/>
      <c r="K231" s="34">
        <f t="shared" si="108"/>
        <v>58.4172</v>
      </c>
      <c r="L231" s="35">
        <f t="shared" si="109"/>
        <v>519.264</v>
      </c>
      <c r="M231" s="27">
        <f t="shared" si="110"/>
        <v>418.27</v>
      </c>
      <c r="N231" s="24">
        <f t="shared" si="111"/>
        <v>22.7178</v>
      </c>
      <c r="O231" s="27">
        <f t="shared" si="112"/>
        <v>89.5</v>
      </c>
      <c r="P231" s="27">
        <f t="shared" si="113"/>
        <v>0</v>
      </c>
      <c r="Q231" s="27">
        <f t="shared" si="99"/>
        <v>1108.169</v>
      </c>
      <c r="R231" s="24">
        <f t="shared" si="114"/>
        <v>0</v>
      </c>
      <c r="S231" s="24">
        <f t="shared" si="115"/>
        <v>259.63</v>
      </c>
      <c r="T231" s="27">
        <f t="shared" si="116"/>
        <v>104.57</v>
      </c>
      <c r="U231" s="24">
        <f t="shared" si="117"/>
        <v>9.74</v>
      </c>
      <c r="V231" s="27">
        <f t="shared" si="118"/>
        <v>89.5</v>
      </c>
      <c r="W231" s="27">
        <f t="shared" si="119"/>
        <v>0</v>
      </c>
      <c r="X231" s="24">
        <f t="shared" si="98"/>
        <v>463.44</v>
      </c>
      <c r="Y231" s="24">
        <f t="shared" si="120"/>
        <v>1571.609</v>
      </c>
      <c r="Z231" s="39"/>
      <c r="AA231" s="125" t="s">
        <v>29</v>
      </c>
      <c r="AB231" s="126">
        <f t="shared" si="106"/>
        <v>58.4172</v>
      </c>
      <c r="AC231" s="126">
        <f t="shared" si="100"/>
        <v>778.894</v>
      </c>
      <c r="AD231" s="126">
        <f t="shared" si="101"/>
        <v>522.84</v>
      </c>
      <c r="AE231" s="126">
        <f t="shared" si="102"/>
        <v>32.4578</v>
      </c>
      <c r="AF231" s="126">
        <f t="shared" si="103"/>
        <v>179</v>
      </c>
      <c r="AG231" s="126">
        <f t="shared" si="104"/>
        <v>0</v>
      </c>
      <c r="AH231" s="126">
        <f t="shared" si="105"/>
        <v>1571.609</v>
      </c>
      <c r="AI231" s="125" t="s">
        <v>1111</v>
      </c>
    </row>
    <row r="232" s="9" customFormat="1" ht="20" customHeight="1" spans="1:35">
      <c r="A232" s="157">
        <f t="shared" si="107"/>
        <v>229</v>
      </c>
      <c r="B232" s="39" t="s">
        <v>190</v>
      </c>
      <c r="C232" s="54" t="s">
        <v>609</v>
      </c>
      <c r="D232" s="55" t="s">
        <v>610</v>
      </c>
      <c r="E232" s="27">
        <v>3820</v>
      </c>
      <c r="F232" s="27">
        <v>3820</v>
      </c>
      <c r="G232" s="27">
        <v>5228.42</v>
      </c>
      <c r="H232" s="27">
        <v>3820</v>
      </c>
      <c r="I232" s="27">
        <v>4180</v>
      </c>
      <c r="J232" s="27"/>
      <c r="K232" s="64">
        <f t="shared" si="108"/>
        <v>68.76</v>
      </c>
      <c r="L232" s="65">
        <f t="shared" si="109"/>
        <v>611.2</v>
      </c>
      <c r="M232" s="27">
        <f t="shared" si="110"/>
        <v>418.27</v>
      </c>
      <c r="N232" s="27">
        <f t="shared" si="111"/>
        <v>26.74</v>
      </c>
      <c r="O232" s="27">
        <f t="shared" si="112"/>
        <v>209</v>
      </c>
      <c r="P232" s="27">
        <f t="shared" si="113"/>
        <v>0</v>
      </c>
      <c r="Q232" s="27">
        <f t="shared" si="99"/>
        <v>1333.97</v>
      </c>
      <c r="R232" s="24">
        <f t="shared" si="114"/>
        <v>0</v>
      </c>
      <c r="S232" s="27">
        <f t="shared" si="115"/>
        <v>305.6</v>
      </c>
      <c r="T232" s="27">
        <f t="shared" si="116"/>
        <v>104.57</v>
      </c>
      <c r="U232" s="27">
        <f t="shared" si="117"/>
        <v>11.46</v>
      </c>
      <c r="V232" s="27">
        <f t="shared" si="118"/>
        <v>209</v>
      </c>
      <c r="W232" s="27">
        <f t="shared" si="119"/>
        <v>0</v>
      </c>
      <c r="X232" s="24">
        <f t="shared" si="98"/>
        <v>630.63</v>
      </c>
      <c r="Y232" s="27">
        <f t="shared" si="120"/>
        <v>1964.6</v>
      </c>
      <c r="Z232" s="68"/>
      <c r="AA232" s="125" t="s">
        <v>40</v>
      </c>
      <c r="AB232" s="126">
        <f t="shared" si="106"/>
        <v>68.76</v>
      </c>
      <c r="AC232" s="126">
        <f t="shared" si="100"/>
        <v>916.8</v>
      </c>
      <c r="AD232" s="126">
        <f t="shared" si="101"/>
        <v>522.84</v>
      </c>
      <c r="AE232" s="126">
        <f t="shared" si="102"/>
        <v>38.2</v>
      </c>
      <c r="AF232" s="126">
        <f t="shared" si="103"/>
        <v>418</v>
      </c>
      <c r="AG232" s="126">
        <f t="shared" si="104"/>
        <v>0</v>
      </c>
      <c r="AH232" s="126">
        <f t="shared" si="105"/>
        <v>1964.6</v>
      </c>
      <c r="AI232" s="125" t="s">
        <v>1112</v>
      </c>
    </row>
    <row r="233" s="9" customFormat="1" ht="20" customHeight="1" spans="1:35">
      <c r="A233" s="158">
        <f t="shared" si="107"/>
        <v>230</v>
      </c>
      <c r="B233" s="24" t="s">
        <v>416</v>
      </c>
      <c r="C233" s="54" t="s">
        <v>611</v>
      </c>
      <c r="D233" s="56" t="s">
        <v>612</v>
      </c>
      <c r="E233" s="27">
        <v>3245.4</v>
      </c>
      <c r="F233" s="27">
        <v>3245.5</v>
      </c>
      <c r="G233" s="27">
        <v>5228.42</v>
      </c>
      <c r="H233" s="27">
        <v>3245.4</v>
      </c>
      <c r="I233" s="27">
        <v>1790</v>
      </c>
      <c r="J233" s="27"/>
      <c r="K233" s="64">
        <f t="shared" si="108"/>
        <v>58.4172</v>
      </c>
      <c r="L233" s="65">
        <f t="shared" si="109"/>
        <v>519.28</v>
      </c>
      <c r="M233" s="27">
        <f t="shared" si="110"/>
        <v>418.27</v>
      </c>
      <c r="N233" s="27">
        <f t="shared" si="111"/>
        <v>22.7178</v>
      </c>
      <c r="O233" s="27">
        <f t="shared" si="112"/>
        <v>89.5</v>
      </c>
      <c r="P233" s="27">
        <f t="shared" si="113"/>
        <v>0</v>
      </c>
      <c r="Q233" s="27">
        <f t="shared" si="99"/>
        <v>1108.185</v>
      </c>
      <c r="R233" s="24">
        <f t="shared" si="114"/>
        <v>0</v>
      </c>
      <c r="S233" s="27">
        <f t="shared" si="115"/>
        <v>259.64</v>
      </c>
      <c r="T233" s="27">
        <f t="shared" si="116"/>
        <v>104.57</v>
      </c>
      <c r="U233" s="27">
        <f t="shared" si="117"/>
        <v>9.74</v>
      </c>
      <c r="V233" s="27">
        <f t="shared" si="118"/>
        <v>89.5</v>
      </c>
      <c r="W233" s="27">
        <f t="shared" si="119"/>
        <v>0</v>
      </c>
      <c r="X233" s="24">
        <f t="shared" si="98"/>
        <v>463.45</v>
      </c>
      <c r="Y233" s="27">
        <f t="shared" si="120"/>
        <v>1571.635</v>
      </c>
      <c r="Z233" s="68"/>
      <c r="AA233" s="125" t="s">
        <v>20</v>
      </c>
      <c r="AB233" s="126">
        <f t="shared" si="106"/>
        <v>58.4172</v>
      </c>
      <c r="AC233" s="126">
        <f t="shared" si="100"/>
        <v>778.92</v>
      </c>
      <c r="AD233" s="126">
        <f t="shared" si="101"/>
        <v>522.84</v>
      </c>
      <c r="AE233" s="126">
        <f t="shared" si="102"/>
        <v>32.4578</v>
      </c>
      <c r="AF233" s="126">
        <f t="shared" si="103"/>
        <v>179</v>
      </c>
      <c r="AG233" s="126">
        <f t="shared" si="104"/>
        <v>0</v>
      </c>
      <c r="AH233" s="126">
        <f t="shared" si="105"/>
        <v>1571.635</v>
      </c>
      <c r="AI233" s="125" t="s">
        <v>1111</v>
      </c>
    </row>
    <row r="234" s="9" customFormat="1" ht="20" customHeight="1" spans="1:35">
      <c r="A234" s="158">
        <f t="shared" si="107"/>
        <v>231</v>
      </c>
      <c r="B234" s="24" t="s">
        <v>211</v>
      </c>
      <c r="C234" s="54" t="s">
        <v>617</v>
      </c>
      <c r="D234" s="56" t="s">
        <v>618</v>
      </c>
      <c r="E234" s="27">
        <v>3245.4</v>
      </c>
      <c r="F234" s="27">
        <v>3245.5</v>
      </c>
      <c r="G234" s="27">
        <v>5228.42</v>
      </c>
      <c r="H234" s="27">
        <v>3245.4</v>
      </c>
      <c r="I234" s="27">
        <v>1790</v>
      </c>
      <c r="J234" s="27"/>
      <c r="K234" s="64">
        <f t="shared" si="108"/>
        <v>58.4172</v>
      </c>
      <c r="L234" s="65">
        <f t="shared" si="109"/>
        <v>519.28</v>
      </c>
      <c r="M234" s="27">
        <f t="shared" si="110"/>
        <v>418.27</v>
      </c>
      <c r="N234" s="27">
        <f t="shared" si="111"/>
        <v>22.7178</v>
      </c>
      <c r="O234" s="27">
        <f t="shared" si="112"/>
        <v>89.5</v>
      </c>
      <c r="P234" s="27">
        <f t="shared" si="113"/>
        <v>0</v>
      </c>
      <c r="Q234" s="27">
        <f t="shared" si="99"/>
        <v>1108.185</v>
      </c>
      <c r="R234" s="24">
        <f t="shared" si="114"/>
        <v>0</v>
      </c>
      <c r="S234" s="27">
        <f t="shared" si="115"/>
        <v>259.64</v>
      </c>
      <c r="T234" s="27">
        <f t="shared" si="116"/>
        <v>104.57</v>
      </c>
      <c r="U234" s="27">
        <f t="shared" si="117"/>
        <v>9.74</v>
      </c>
      <c r="V234" s="27">
        <f t="shared" si="118"/>
        <v>89.5</v>
      </c>
      <c r="W234" s="27">
        <f t="shared" si="119"/>
        <v>0</v>
      </c>
      <c r="X234" s="24">
        <f t="shared" si="98"/>
        <v>463.45</v>
      </c>
      <c r="Y234" s="27">
        <f t="shared" si="120"/>
        <v>1571.635</v>
      </c>
      <c r="Z234" s="68"/>
      <c r="AA234" s="125" t="s">
        <v>22</v>
      </c>
      <c r="AB234" s="126">
        <f t="shared" si="106"/>
        <v>58.4172</v>
      </c>
      <c r="AC234" s="126">
        <f t="shared" si="100"/>
        <v>778.92</v>
      </c>
      <c r="AD234" s="126">
        <f t="shared" si="101"/>
        <v>522.84</v>
      </c>
      <c r="AE234" s="126">
        <f t="shared" si="102"/>
        <v>32.4578</v>
      </c>
      <c r="AF234" s="126">
        <f t="shared" si="103"/>
        <v>179</v>
      </c>
      <c r="AG234" s="126">
        <f t="shared" si="104"/>
        <v>0</v>
      </c>
      <c r="AH234" s="126">
        <f t="shared" si="105"/>
        <v>1571.635</v>
      </c>
      <c r="AI234" s="125" t="s">
        <v>1111</v>
      </c>
    </row>
    <row r="235" ht="21" customHeight="1" spans="1:35">
      <c r="A235" s="159">
        <f t="shared" si="107"/>
        <v>232</v>
      </c>
      <c r="B235" s="24" t="s">
        <v>293</v>
      </c>
      <c r="C235" s="54" t="s">
        <v>623</v>
      </c>
      <c r="D235" s="55" t="s">
        <v>624</v>
      </c>
      <c r="E235" s="27">
        <v>3245.4</v>
      </c>
      <c r="F235" s="27">
        <v>3245.5</v>
      </c>
      <c r="G235" s="27">
        <v>5228.42</v>
      </c>
      <c r="H235" s="27">
        <v>3245.4</v>
      </c>
      <c r="I235" s="27">
        <v>1790</v>
      </c>
      <c r="J235" s="60"/>
      <c r="K235" s="66">
        <f t="shared" si="108"/>
        <v>58.4172</v>
      </c>
      <c r="L235" s="67">
        <f t="shared" si="109"/>
        <v>519.28</v>
      </c>
      <c r="M235" s="60">
        <f t="shared" si="110"/>
        <v>418.27</v>
      </c>
      <c r="N235" s="60">
        <f t="shared" si="111"/>
        <v>22.7178</v>
      </c>
      <c r="O235" s="60">
        <f t="shared" si="112"/>
        <v>89.5</v>
      </c>
      <c r="P235" s="60">
        <f t="shared" si="113"/>
        <v>0</v>
      </c>
      <c r="Q235" s="27">
        <f t="shared" si="99"/>
        <v>1108.185</v>
      </c>
      <c r="R235" s="63">
        <f t="shared" si="114"/>
        <v>0</v>
      </c>
      <c r="S235" s="60">
        <f t="shared" si="115"/>
        <v>259.64</v>
      </c>
      <c r="T235" s="60">
        <f t="shared" si="116"/>
        <v>104.57</v>
      </c>
      <c r="U235" s="60">
        <f t="shared" si="117"/>
        <v>9.74</v>
      </c>
      <c r="V235" s="60">
        <f t="shared" si="118"/>
        <v>89.5</v>
      </c>
      <c r="W235" s="60">
        <f t="shared" si="119"/>
        <v>0</v>
      </c>
      <c r="X235" s="24">
        <f t="shared" si="98"/>
        <v>463.45</v>
      </c>
      <c r="Y235" s="60">
        <f t="shared" si="120"/>
        <v>1571.635</v>
      </c>
      <c r="Z235" s="60"/>
      <c r="AA235" s="125" t="s">
        <v>26</v>
      </c>
      <c r="AB235" s="126">
        <f t="shared" si="106"/>
        <v>58.4172</v>
      </c>
      <c r="AC235" s="126">
        <f t="shared" si="100"/>
        <v>778.92</v>
      </c>
      <c r="AD235" s="126">
        <f t="shared" si="101"/>
        <v>522.84</v>
      </c>
      <c r="AE235" s="126">
        <f t="shared" si="102"/>
        <v>32.4578</v>
      </c>
      <c r="AF235" s="126">
        <f t="shared" si="103"/>
        <v>179</v>
      </c>
      <c r="AG235" s="126">
        <f t="shared" si="104"/>
        <v>0</v>
      </c>
      <c r="AH235" s="126">
        <f t="shared" si="105"/>
        <v>1571.635</v>
      </c>
      <c r="AI235" s="125" t="s">
        <v>1111</v>
      </c>
    </row>
    <row r="236" s="9" customFormat="1" ht="20" customHeight="1" spans="1:35">
      <c r="A236" s="158">
        <f t="shared" si="107"/>
        <v>233</v>
      </c>
      <c r="B236" s="24" t="s">
        <v>293</v>
      </c>
      <c r="C236" s="54" t="s">
        <v>625</v>
      </c>
      <c r="D236" s="55" t="s">
        <v>626</v>
      </c>
      <c r="E236" s="27">
        <v>3245.4</v>
      </c>
      <c r="F236" s="27">
        <v>3245.5</v>
      </c>
      <c r="G236" s="27">
        <v>5228.42</v>
      </c>
      <c r="H236" s="27">
        <v>3245.4</v>
      </c>
      <c r="I236" s="27">
        <v>1790</v>
      </c>
      <c r="J236" s="59"/>
      <c r="K236" s="64">
        <f t="shared" si="108"/>
        <v>58.4172</v>
      </c>
      <c r="L236" s="65">
        <f t="shared" si="109"/>
        <v>519.28</v>
      </c>
      <c r="M236" s="27">
        <f t="shared" si="110"/>
        <v>418.27</v>
      </c>
      <c r="N236" s="27">
        <f t="shared" si="111"/>
        <v>22.7178</v>
      </c>
      <c r="O236" s="27">
        <f t="shared" si="112"/>
        <v>89.5</v>
      </c>
      <c r="P236" s="27">
        <f t="shared" si="113"/>
        <v>0</v>
      </c>
      <c r="Q236" s="27">
        <f t="shared" si="99"/>
        <v>1108.185</v>
      </c>
      <c r="R236" s="24">
        <f t="shared" si="114"/>
        <v>0</v>
      </c>
      <c r="S236" s="27">
        <f t="shared" si="115"/>
        <v>259.64</v>
      </c>
      <c r="T236" s="27">
        <f t="shared" si="116"/>
        <v>104.57</v>
      </c>
      <c r="U236" s="27">
        <f t="shared" si="117"/>
        <v>9.74</v>
      </c>
      <c r="V236" s="27">
        <f t="shared" si="118"/>
        <v>89.5</v>
      </c>
      <c r="W236" s="27">
        <f t="shared" si="119"/>
        <v>0</v>
      </c>
      <c r="X236" s="24">
        <f t="shared" si="98"/>
        <v>463.45</v>
      </c>
      <c r="Y236" s="27">
        <f t="shared" si="120"/>
        <v>1571.635</v>
      </c>
      <c r="Z236" s="68"/>
      <c r="AA236" s="125" t="s">
        <v>26</v>
      </c>
      <c r="AB236" s="126">
        <f t="shared" si="106"/>
        <v>58.4172</v>
      </c>
      <c r="AC236" s="126">
        <f t="shared" si="100"/>
        <v>778.92</v>
      </c>
      <c r="AD236" s="126">
        <f t="shared" si="101"/>
        <v>522.84</v>
      </c>
      <c r="AE236" s="126">
        <f t="shared" si="102"/>
        <v>32.4578</v>
      </c>
      <c r="AF236" s="126">
        <f t="shared" si="103"/>
        <v>179</v>
      </c>
      <c r="AG236" s="126">
        <f t="shared" si="104"/>
        <v>0</v>
      </c>
      <c r="AH236" s="126">
        <f t="shared" si="105"/>
        <v>1571.635</v>
      </c>
      <c r="AI236" s="125" t="s">
        <v>1111</v>
      </c>
    </row>
    <row r="237" s="9" customFormat="1" ht="20" customHeight="1" spans="1:35">
      <c r="A237" s="158">
        <f t="shared" si="107"/>
        <v>234</v>
      </c>
      <c r="B237" s="24" t="s">
        <v>293</v>
      </c>
      <c r="C237" s="54" t="s">
        <v>629</v>
      </c>
      <c r="D237" s="55" t="s">
        <v>630</v>
      </c>
      <c r="E237" s="27">
        <v>3245.4</v>
      </c>
      <c r="F237" s="27">
        <v>3245.5</v>
      </c>
      <c r="G237" s="27">
        <v>5228.42</v>
      </c>
      <c r="H237" s="27">
        <v>3245.4</v>
      </c>
      <c r="I237" s="27">
        <v>1790</v>
      </c>
      <c r="J237" s="59"/>
      <c r="K237" s="64">
        <f t="shared" si="108"/>
        <v>58.4172</v>
      </c>
      <c r="L237" s="65">
        <f t="shared" si="109"/>
        <v>519.28</v>
      </c>
      <c r="M237" s="27">
        <f t="shared" si="110"/>
        <v>418.27</v>
      </c>
      <c r="N237" s="27">
        <f t="shared" si="111"/>
        <v>22.7178</v>
      </c>
      <c r="O237" s="27">
        <f t="shared" si="112"/>
        <v>89.5</v>
      </c>
      <c r="P237" s="27">
        <f t="shared" si="113"/>
        <v>0</v>
      </c>
      <c r="Q237" s="27">
        <f t="shared" si="99"/>
        <v>1108.185</v>
      </c>
      <c r="R237" s="24">
        <f t="shared" si="114"/>
        <v>0</v>
      </c>
      <c r="S237" s="27">
        <f t="shared" si="115"/>
        <v>259.64</v>
      </c>
      <c r="T237" s="27">
        <f t="shared" si="116"/>
        <v>104.57</v>
      </c>
      <c r="U237" s="27">
        <f t="shared" si="117"/>
        <v>9.74</v>
      </c>
      <c r="V237" s="27">
        <f t="shared" si="118"/>
        <v>89.5</v>
      </c>
      <c r="W237" s="27">
        <f t="shared" si="119"/>
        <v>0</v>
      </c>
      <c r="X237" s="24">
        <f t="shared" si="98"/>
        <v>463.45</v>
      </c>
      <c r="Y237" s="27">
        <f t="shared" si="120"/>
        <v>1571.635</v>
      </c>
      <c r="Z237" s="68"/>
      <c r="AA237" s="125" t="s">
        <v>26</v>
      </c>
      <c r="AB237" s="126">
        <f t="shared" si="106"/>
        <v>58.4172</v>
      </c>
      <c r="AC237" s="126">
        <f t="shared" si="100"/>
        <v>778.92</v>
      </c>
      <c r="AD237" s="126">
        <f t="shared" si="101"/>
        <v>522.84</v>
      </c>
      <c r="AE237" s="126">
        <f t="shared" si="102"/>
        <v>32.4578</v>
      </c>
      <c r="AF237" s="126">
        <f t="shared" si="103"/>
        <v>179</v>
      </c>
      <c r="AG237" s="126">
        <f t="shared" si="104"/>
        <v>0</v>
      </c>
      <c r="AH237" s="126">
        <f t="shared" si="105"/>
        <v>1571.635</v>
      </c>
      <c r="AI237" s="125" t="s">
        <v>1111</v>
      </c>
    </row>
    <row r="238" ht="21" customHeight="1" spans="1:35">
      <c r="A238" s="159">
        <f t="shared" si="107"/>
        <v>235</v>
      </c>
      <c r="B238" s="24" t="s">
        <v>143</v>
      </c>
      <c r="C238" s="54" t="s">
        <v>631</v>
      </c>
      <c r="D238" s="55" t="s">
        <v>632</v>
      </c>
      <c r="E238" s="27">
        <v>3245.4</v>
      </c>
      <c r="F238" s="27">
        <v>3245.5</v>
      </c>
      <c r="G238" s="27">
        <v>5228.42</v>
      </c>
      <c r="H238" s="27">
        <v>3245.4</v>
      </c>
      <c r="I238" s="27">
        <v>1790</v>
      </c>
      <c r="J238" s="60"/>
      <c r="K238" s="66">
        <f t="shared" si="108"/>
        <v>58.4172</v>
      </c>
      <c r="L238" s="67">
        <f t="shared" si="109"/>
        <v>519.28</v>
      </c>
      <c r="M238" s="60">
        <f t="shared" si="110"/>
        <v>418.27</v>
      </c>
      <c r="N238" s="60">
        <f t="shared" si="111"/>
        <v>22.7178</v>
      </c>
      <c r="O238" s="60">
        <f t="shared" si="112"/>
        <v>89.5</v>
      </c>
      <c r="P238" s="60">
        <f t="shared" si="113"/>
        <v>0</v>
      </c>
      <c r="Q238" s="27">
        <f t="shared" si="99"/>
        <v>1108.185</v>
      </c>
      <c r="R238" s="63">
        <f t="shared" si="114"/>
        <v>0</v>
      </c>
      <c r="S238" s="60">
        <f t="shared" si="115"/>
        <v>259.64</v>
      </c>
      <c r="T238" s="60">
        <f t="shared" si="116"/>
        <v>104.57</v>
      </c>
      <c r="U238" s="60">
        <f t="shared" si="117"/>
        <v>9.74</v>
      </c>
      <c r="V238" s="60">
        <f t="shared" si="118"/>
        <v>89.5</v>
      </c>
      <c r="W238" s="60">
        <f t="shared" si="119"/>
        <v>0</v>
      </c>
      <c r="X238" s="24">
        <f t="shared" si="98"/>
        <v>463.45</v>
      </c>
      <c r="Y238" s="60">
        <f t="shared" si="120"/>
        <v>1571.635</v>
      </c>
      <c r="Z238" s="60"/>
      <c r="AA238" s="125" t="s">
        <v>29</v>
      </c>
      <c r="AB238" s="126">
        <f t="shared" si="106"/>
        <v>58.4172</v>
      </c>
      <c r="AC238" s="126">
        <f t="shared" si="100"/>
        <v>778.92</v>
      </c>
      <c r="AD238" s="126">
        <f t="shared" si="101"/>
        <v>522.84</v>
      </c>
      <c r="AE238" s="126">
        <f t="shared" si="102"/>
        <v>32.4578</v>
      </c>
      <c r="AF238" s="126">
        <f t="shared" si="103"/>
        <v>179</v>
      </c>
      <c r="AG238" s="126">
        <f t="shared" si="104"/>
        <v>0</v>
      </c>
      <c r="AH238" s="126">
        <f t="shared" si="105"/>
        <v>1571.635</v>
      </c>
      <c r="AI238" s="125" t="s">
        <v>1111</v>
      </c>
    </row>
    <row r="239" s="11" customFormat="1" ht="20" customHeight="1" spans="1:35">
      <c r="A239" s="158">
        <f t="shared" si="107"/>
        <v>236</v>
      </c>
      <c r="B239" s="24" t="s">
        <v>172</v>
      </c>
      <c r="C239" s="54" t="s">
        <v>637</v>
      </c>
      <c r="D239" s="55" t="s">
        <v>638</v>
      </c>
      <c r="E239" s="27">
        <v>3245.4</v>
      </c>
      <c r="F239" s="27">
        <v>3245.5</v>
      </c>
      <c r="G239" s="27">
        <v>5228.42</v>
      </c>
      <c r="H239" s="27">
        <v>3245.4</v>
      </c>
      <c r="I239" s="27">
        <v>1790</v>
      </c>
      <c r="J239" s="59"/>
      <c r="K239" s="64">
        <f t="shared" si="108"/>
        <v>58.4172</v>
      </c>
      <c r="L239" s="65">
        <f t="shared" si="109"/>
        <v>519.28</v>
      </c>
      <c r="M239" s="27">
        <f t="shared" si="110"/>
        <v>418.27</v>
      </c>
      <c r="N239" s="27">
        <f t="shared" si="111"/>
        <v>22.7178</v>
      </c>
      <c r="O239" s="27">
        <f t="shared" si="112"/>
        <v>89.5</v>
      </c>
      <c r="P239" s="27">
        <f t="shared" si="113"/>
        <v>0</v>
      </c>
      <c r="Q239" s="27">
        <f t="shared" si="99"/>
        <v>1108.185</v>
      </c>
      <c r="R239" s="24">
        <f t="shared" si="114"/>
        <v>0</v>
      </c>
      <c r="S239" s="27">
        <f t="shared" si="115"/>
        <v>259.64</v>
      </c>
      <c r="T239" s="27">
        <f t="shared" si="116"/>
        <v>104.57</v>
      </c>
      <c r="U239" s="27">
        <f t="shared" si="117"/>
        <v>9.74</v>
      </c>
      <c r="V239" s="27">
        <f t="shared" si="118"/>
        <v>89.5</v>
      </c>
      <c r="W239" s="27">
        <f t="shared" si="119"/>
        <v>0</v>
      </c>
      <c r="X239" s="24">
        <f t="shared" si="98"/>
        <v>463.45</v>
      </c>
      <c r="Y239" s="27">
        <f t="shared" si="120"/>
        <v>1571.635</v>
      </c>
      <c r="Z239" s="68"/>
      <c r="AA239" s="125" t="s">
        <v>30</v>
      </c>
      <c r="AB239" s="126">
        <f t="shared" si="106"/>
        <v>58.4172</v>
      </c>
      <c r="AC239" s="126">
        <f t="shared" si="100"/>
        <v>778.92</v>
      </c>
      <c r="AD239" s="126">
        <f t="shared" si="101"/>
        <v>522.84</v>
      </c>
      <c r="AE239" s="126">
        <f t="shared" si="102"/>
        <v>32.4578</v>
      </c>
      <c r="AF239" s="126">
        <f t="shared" si="103"/>
        <v>179</v>
      </c>
      <c r="AG239" s="126">
        <f t="shared" si="104"/>
        <v>0</v>
      </c>
      <c r="AH239" s="126">
        <f t="shared" si="105"/>
        <v>1571.635</v>
      </c>
      <c r="AI239" s="125" t="s">
        <v>1110</v>
      </c>
    </row>
    <row r="240" s="11" customFormat="1" ht="20" customHeight="1" spans="1:35">
      <c r="A240" s="158">
        <f t="shared" si="107"/>
        <v>237</v>
      </c>
      <c r="B240" s="24" t="s">
        <v>172</v>
      </c>
      <c r="C240" s="54" t="s">
        <v>639</v>
      </c>
      <c r="D240" s="55" t="s">
        <v>640</v>
      </c>
      <c r="E240" s="27">
        <v>3245.4</v>
      </c>
      <c r="F240" s="27">
        <v>3245.5</v>
      </c>
      <c r="G240" s="27">
        <v>5228.42</v>
      </c>
      <c r="H240" s="27">
        <v>3245.4</v>
      </c>
      <c r="I240" s="27">
        <v>3180</v>
      </c>
      <c r="J240" s="59"/>
      <c r="K240" s="64">
        <f t="shared" si="108"/>
        <v>58.4172</v>
      </c>
      <c r="L240" s="65">
        <f t="shared" si="109"/>
        <v>519.28</v>
      </c>
      <c r="M240" s="27">
        <f t="shared" si="110"/>
        <v>418.27</v>
      </c>
      <c r="N240" s="27">
        <f t="shared" si="111"/>
        <v>22.7178</v>
      </c>
      <c r="O240" s="27">
        <f t="shared" si="112"/>
        <v>159</v>
      </c>
      <c r="P240" s="27">
        <f t="shared" si="113"/>
        <v>0</v>
      </c>
      <c r="Q240" s="27">
        <f t="shared" si="99"/>
        <v>1177.685</v>
      </c>
      <c r="R240" s="24">
        <f t="shared" si="114"/>
        <v>0</v>
      </c>
      <c r="S240" s="27">
        <f t="shared" si="115"/>
        <v>259.64</v>
      </c>
      <c r="T240" s="27">
        <f t="shared" si="116"/>
        <v>104.57</v>
      </c>
      <c r="U240" s="27">
        <f t="shared" si="117"/>
        <v>9.74</v>
      </c>
      <c r="V240" s="27">
        <f t="shared" si="118"/>
        <v>159</v>
      </c>
      <c r="W240" s="27">
        <f t="shared" si="119"/>
        <v>0</v>
      </c>
      <c r="X240" s="24">
        <f t="shared" si="98"/>
        <v>532.95</v>
      </c>
      <c r="Y240" s="27">
        <f t="shared" si="120"/>
        <v>1710.635</v>
      </c>
      <c r="Z240" s="68"/>
      <c r="AA240" s="125" t="s">
        <v>30</v>
      </c>
      <c r="AB240" s="126">
        <f t="shared" si="106"/>
        <v>58.4172</v>
      </c>
      <c r="AC240" s="126">
        <f t="shared" si="100"/>
        <v>778.92</v>
      </c>
      <c r="AD240" s="126">
        <f t="shared" si="101"/>
        <v>522.84</v>
      </c>
      <c r="AE240" s="126">
        <f t="shared" si="102"/>
        <v>32.4578</v>
      </c>
      <c r="AF240" s="126">
        <f t="shared" si="103"/>
        <v>318</v>
      </c>
      <c r="AG240" s="126">
        <f t="shared" si="104"/>
        <v>0</v>
      </c>
      <c r="AH240" s="126">
        <f t="shared" si="105"/>
        <v>1710.635</v>
      </c>
      <c r="AI240" s="125" t="s">
        <v>1110</v>
      </c>
    </row>
    <row r="241" ht="23" customHeight="1" spans="1:35">
      <c r="A241" s="159">
        <f t="shared" si="107"/>
        <v>238</v>
      </c>
      <c r="B241" s="24" t="s">
        <v>172</v>
      </c>
      <c r="C241" s="54" t="s">
        <v>641</v>
      </c>
      <c r="D241" s="285" t="s">
        <v>642</v>
      </c>
      <c r="E241" s="27">
        <v>3245.4</v>
      </c>
      <c r="F241" s="27">
        <v>3245.5</v>
      </c>
      <c r="G241" s="27">
        <v>5228.42</v>
      </c>
      <c r="H241" s="27">
        <v>3245.4</v>
      </c>
      <c r="I241" s="27">
        <v>1790</v>
      </c>
      <c r="J241" s="60"/>
      <c r="K241" s="66">
        <f t="shared" si="108"/>
        <v>58.4172</v>
      </c>
      <c r="L241" s="67">
        <f t="shared" si="109"/>
        <v>519.28</v>
      </c>
      <c r="M241" s="60">
        <f t="shared" si="110"/>
        <v>418.27</v>
      </c>
      <c r="N241" s="60">
        <f t="shared" si="111"/>
        <v>22.7178</v>
      </c>
      <c r="O241" s="60">
        <f t="shared" si="112"/>
        <v>89.5</v>
      </c>
      <c r="P241" s="60">
        <f t="shared" si="113"/>
        <v>0</v>
      </c>
      <c r="Q241" s="27">
        <f t="shared" si="99"/>
        <v>1108.185</v>
      </c>
      <c r="R241" s="63">
        <f t="shared" si="114"/>
        <v>0</v>
      </c>
      <c r="S241" s="60">
        <f t="shared" si="115"/>
        <v>259.64</v>
      </c>
      <c r="T241" s="60">
        <f t="shared" si="116"/>
        <v>104.57</v>
      </c>
      <c r="U241" s="60">
        <f t="shared" si="117"/>
        <v>9.74</v>
      </c>
      <c r="V241" s="60">
        <f t="shared" si="118"/>
        <v>89.5</v>
      </c>
      <c r="W241" s="60">
        <f t="shared" si="119"/>
        <v>0</v>
      </c>
      <c r="X241" s="24">
        <f t="shared" si="98"/>
        <v>463.45</v>
      </c>
      <c r="Y241" s="60">
        <f t="shared" si="120"/>
        <v>1571.635</v>
      </c>
      <c r="Z241" s="60"/>
      <c r="AA241" s="125" t="s">
        <v>30</v>
      </c>
      <c r="AB241" s="126">
        <f t="shared" si="106"/>
        <v>58.4172</v>
      </c>
      <c r="AC241" s="126">
        <f t="shared" si="100"/>
        <v>778.92</v>
      </c>
      <c r="AD241" s="126">
        <f t="shared" si="101"/>
        <v>522.84</v>
      </c>
      <c r="AE241" s="126">
        <f t="shared" si="102"/>
        <v>32.4578</v>
      </c>
      <c r="AF241" s="126">
        <f t="shared" si="103"/>
        <v>179</v>
      </c>
      <c r="AG241" s="126">
        <f t="shared" si="104"/>
        <v>0</v>
      </c>
      <c r="AH241" s="126">
        <f t="shared" si="105"/>
        <v>1571.635</v>
      </c>
      <c r="AI241" s="125" t="s">
        <v>1110</v>
      </c>
    </row>
    <row r="242" s="11" customFormat="1" ht="20" customHeight="1" spans="1:35">
      <c r="A242" s="158">
        <f t="shared" si="107"/>
        <v>239</v>
      </c>
      <c r="B242" s="24" t="s">
        <v>258</v>
      </c>
      <c r="C242" s="54" t="s">
        <v>645</v>
      </c>
      <c r="D242" s="55" t="s">
        <v>646</v>
      </c>
      <c r="E242" s="27">
        <v>3820</v>
      </c>
      <c r="F242" s="27">
        <v>3820</v>
      </c>
      <c r="G242" s="27">
        <v>5228.42</v>
      </c>
      <c r="H242" s="27">
        <v>3820</v>
      </c>
      <c r="I242" s="27">
        <v>4180</v>
      </c>
      <c r="J242" s="59"/>
      <c r="K242" s="64">
        <f t="shared" si="108"/>
        <v>68.76</v>
      </c>
      <c r="L242" s="65">
        <f t="shared" si="109"/>
        <v>611.2</v>
      </c>
      <c r="M242" s="27">
        <f t="shared" si="110"/>
        <v>418.27</v>
      </c>
      <c r="N242" s="27">
        <f t="shared" si="111"/>
        <v>26.74</v>
      </c>
      <c r="O242" s="27">
        <f t="shared" si="112"/>
        <v>209</v>
      </c>
      <c r="P242" s="27">
        <f t="shared" si="113"/>
        <v>0</v>
      </c>
      <c r="Q242" s="27">
        <f t="shared" si="99"/>
        <v>1333.97</v>
      </c>
      <c r="R242" s="24">
        <f t="shared" si="114"/>
        <v>0</v>
      </c>
      <c r="S242" s="27">
        <f t="shared" si="115"/>
        <v>305.6</v>
      </c>
      <c r="T242" s="27">
        <f t="shared" si="116"/>
        <v>104.57</v>
      </c>
      <c r="U242" s="27">
        <f t="shared" si="117"/>
        <v>11.46</v>
      </c>
      <c r="V242" s="27">
        <f t="shared" si="118"/>
        <v>209</v>
      </c>
      <c r="W242" s="27">
        <f t="shared" si="119"/>
        <v>0</v>
      </c>
      <c r="X242" s="24">
        <f t="shared" si="98"/>
        <v>630.63</v>
      </c>
      <c r="Y242" s="27">
        <f t="shared" si="120"/>
        <v>1964.6</v>
      </c>
      <c r="Z242" s="68"/>
      <c r="AA242" s="125" t="s">
        <v>40</v>
      </c>
      <c r="AB242" s="126">
        <f t="shared" si="106"/>
        <v>68.76</v>
      </c>
      <c r="AC242" s="126">
        <f t="shared" si="100"/>
        <v>916.8</v>
      </c>
      <c r="AD242" s="126">
        <f t="shared" si="101"/>
        <v>522.84</v>
      </c>
      <c r="AE242" s="126">
        <f t="shared" si="102"/>
        <v>38.2</v>
      </c>
      <c r="AF242" s="126">
        <f t="shared" si="103"/>
        <v>418</v>
      </c>
      <c r="AG242" s="126">
        <f t="shared" si="104"/>
        <v>0</v>
      </c>
      <c r="AH242" s="126">
        <f t="shared" si="105"/>
        <v>1964.6</v>
      </c>
      <c r="AI242" s="125" t="s">
        <v>1112</v>
      </c>
    </row>
    <row r="243" s="11" customFormat="1" ht="20" customHeight="1" spans="1:35">
      <c r="A243" s="136">
        <f t="shared" si="107"/>
        <v>240</v>
      </c>
      <c r="B243" s="24" t="s">
        <v>157</v>
      </c>
      <c r="C243" s="58" t="s">
        <v>649</v>
      </c>
      <c r="D243" s="24" t="s">
        <v>650</v>
      </c>
      <c r="E243" s="24">
        <v>3245.4</v>
      </c>
      <c r="F243" s="24">
        <f>VLOOKUP(C243,'[1]9月'!$B:$Q,16,0)</f>
        <v>3245.4</v>
      </c>
      <c r="G243" s="27">
        <v>5228.42</v>
      </c>
      <c r="H243" s="24">
        <v>3245.4</v>
      </c>
      <c r="I243" s="27">
        <v>3180</v>
      </c>
      <c r="J243" s="59"/>
      <c r="K243" s="34">
        <f t="shared" si="108"/>
        <v>58.4172</v>
      </c>
      <c r="L243" s="35">
        <f t="shared" si="109"/>
        <v>519.264</v>
      </c>
      <c r="M243" s="27">
        <f t="shared" si="110"/>
        <v>418.27</v>
      </c>
      <c r="N243" s="24">
        <f t="shared" si="111"/>
        <v>22.7178</v>
      </c>
      <c r="O243" s="27">
        <f t="shared" si="112"/>
        <v>159</v>
      </c>
      <c r="P243" s="27">
        <f t="shared" si="113"/>
        <v>0</v>
      </c>
      <c r="Q243" s="27">
        <f t="shared" si="99"/>
        <v>1177.669</v>
      </c>
      <c r="R243" s="24">
        <f t="shared" si="114"/>
        <v>0</v>
      </c>
      <c r="S243" s="24">
        <f t="shared" si="115"/>
        <v>259.63</v>
      </c>
      <c r="T243" s="27">
        <f t="shared" si="116"/>
        <v>104.57</v>
      </c>
      <c r="U243" s="24">
        <f t="shared" si="117"/>
        <v>9.74</v>
      </c>
      <c r="V243" s="27">
        <f t="shared" si="118"/>
        <v>159</v>
      </c>
      <c r="W243" s="27">
        <f t="shared" si="119"/>
        <v>0</v>
      </c>
      <c r="X243" s="24">
        <f t="shared" si="98"/>
        <v>532.94</v>
      </c>
      <c r="Y243" s="24">
        <f t="shared" si="120"/>
        <v>1710.609</v>
      </c>
      <c r="Z243" s="39"/>
      <c r="AA243" s="125" t="s">
        <v>16</v>
      </c>
      <c r="AB243" s="126">
        <f t="shared" si="106"/>
        <v>58.4172</v>
      </c>
      <c r="AC243" s="126">
        <f t="shared" si="100"/>
        <v>778.894</v>
      </c>
      <c r="AD243" s="126">
        <f t="shared" si="101"/>
        <v>522.84</v>
      </c>
      <c r="AE243" s="126">
        <f t="shared" si="102"/>
        <v>32.4578</v>
      </c>
      <c r="AF243" s="126">
        <f t="shared" si="103"/>
        <v>318</v>
      </c>
      <c r="AG243" s="126">
        <f t="shared" si="104"/>
        <v>0</v>
      </c>
      <c r="AH243" s="126">
        <f t="shared" si="105"/>
        <v>1710.609</v>
      </c>
      <c r="AI243" s="125" t="s">
        <v>1107</v>
      </c>
    </row>
    <row r="244" s="11" customFormat="1" ht="20" customHeight="1" spans="1:35">
      <c r="A244" s="136">
        <f t="shared" si="107"/>
        <v>241</v>
      </c>
      <c r="B244" s="24" t="s">
        <v>118</v>
      </c>
      <c r="C244" s="58" t="s">
        <v>651</v>
      </c>
      <c r="D244" s="24" t="s">
        <v>652</v>
      </c>
      <c r="E244" s="24">
        <v>3245.4</v>
      </c>
      <c r="F244" s="24">
        <f>VLOOKUP(C244,'[1]9月'!$B:$Q,16,0)</f>
        <v>3245.4</v>
      </c>
      <c r="G244" s="27">
        <v>5228.42</v>
      </c>
      <c r="H244" s="24">
        <v>3245.4</v>
      </c>
      <c r="I244" s="27">
        <v>3180</v>
      </c>
      <c r="J244" s="59"/>
      <c r="K244" s="34">
        <f t="shared" si="108"/>
        <v>58.4172</v>
      </c>
      <c r="L244" s="35">
        <f t="shared" si="109"/>
        <v>519.264</v>
      </c>
      <c r="M244" s="27">
        <f t="shared" si="110"/>
        <v>418.27</v>
      </c>
      <c r="N244" s="24">
        <f t="shared" si="111"/>
        <v>22.7178</v>
      </c>
      <c r="O244" s="27">
        <f t="shared" si="112"/>
        <v>159</v>
      </c>
      <c r="P244" s="27">
        <f t="shared" si="113"/>
        <v>0</v>
      </c>
      <c r="Q244" s="27">
        <f t="shared" si="99"/>
        <v>1177.669</v>
      </c>
      <c r="R244" s="24">
        <f t="shared" si="114"/>
        <v>0</v>
      </c>
      <c r="S244" s="24">
        <f t="shared" si="115"/>
        <v>259.63</v>
      </c>
      <c r="T244" s="27">
        <f t="shared" si="116"/>
        <v>104.57</v>
      </c>
      <c r="U244" s="24">
        <f t="shared" si="117"/>
        <v>9.74</v>
      </c>
      <c r="V244" s="27">
        <f t="shared" si="118"/>
        <v>159</v>
      </c>
      <c r="W244" s="27">
        <f t="shared" si="119"/>
        <v>0</v>
      </c>
      <c r="X244" s="24">
        <f t="shared" si="98"/>
        <v>532.94</v>
      </c>
      <c r="Y244" s="24">
        <f t="shared" si="120"/>
        <v>1710.609</v>
      </c>
      <c r="Z244" s="39"/>
      <c r="AA244" s="125" t="s">
        <v>18</v>
      </c>
      <c r="AB244" s="126">
        <f t="shared" si="106"/>
        <v>58.4172</v>
      </c>
      <c r="AC244" s="126">
        <f t="shared" si="100"/>
        <v>778.894</v>
      </c>
      <c r="AD244" s="126">
        <f t="shared" si="101"/>
        <v>522.84</v>
      </c>
      <c r="AE244" s="126">
        <f t="shared" si="102"/>
        <v>32.4578</v>
      </c>
      <c r="AF244" s="126">
        <f t="shared" si="103"/>
        <v>318</v>
      </c>
      <c r="AG244" s="126">
        <f t="shared" si="104"/>
        <v>0</v>
      </c>
      <c r="AH244" s="126">
        <f t="shared" si="105"/>
        <v>1710.609</v>
      </c>
      <c r="AI244" s="125" t="s">
        <v>1107</v>
      </c>
    </row>
    <row r="245" s="11" customFormat="1" ht="20" customHeight="1" spans="1:35">
      <c r="A245" s="23">
        <f t="shared" si="107"/>
        <v>242</v>
      </c>
      <c r="B245" s="39" t="s">
        <v>76</v>
      </c>
      <c r="C245" s="31" t="s">
        <v>653</v>
      </c>
      <c r="D245" s="39" t="s">
        <v>654</v>
      </c>
      <c r="E245" s="24">
        <v>3245.4</v>
      </c>
      <c r="F245" s="24">
        <f>VLOOKUP(C245,'[1]9月'!$B:$Q,16,0)</f>
        <v>3245.4</v>
      </c>
      <c r="G245" s="27">
        <v>5228.42</v>
      </c>
      <c r="H245" s="24">
        <v>3245.4</v>
      </c>
      <c r="I245" s="27">
        <v>3180</v>
      </c>
      <c r="J245" s="59"/>
      <c r="K245" s="34">
        <f t="shared" si="108"/>
        <v>58.4172</v>
      </c>
      <c r="L245" s="35">
        <f t="shared" si="109"/>
        <v>519.264</v>
      </c>
      <c r="M245" s="27">
        <f t="shared" si="110"/>
        <v>418.27</v>
      </c>
      <c r="N245" s="24">
        <f t="shared" si="111"/>
        <v>22.7178</v>
      </c>
      <c r="O245" s="27">
        <f t="shared" si="112"/>
        <v>159</v>
      </c>
      <c r="P245" s="27">
        <f t="shared" si="113"/>
        <v>0</v>
      </c>
      <c r="Q245" s="27">
        <f t="shared" si="99"/>
        <v>1177.669</v>
      </c>
      <c r="R245" s="24">
        <f t="shared" si="114"/>
        <v>0</v>
      </c>
      <c r="S245" s="24">
        <f t="shared" si="115"/>
        <v>259.63</v>
      </c>
      <c r="T245" s="27">
        <f t="shared" si="116"/>
        <v>104.57</v>
      </c>
      <c r="U245" s="24">
        <f t="shared" si="117"/>
        <v>9.74</v>
      </c>
      <c r="V245" s="27">
        <f t="shared" si="118"/>
        <v>159</v>
      </c>
      <c r="W245" s="27">
        <f t="shared" si="119"/>
        <v>0</v>
      </c>
      <c r="X245" s="24">
        <f t="shared" si="98"/>
        <v>532.94</v>
      </c>
      <c r="Y245" s="24">
        <f t="shared" si="120"/>
        <v>1710.609</v>
      </c>
      <c r="Z245" s="39"/>
      <c r="AA245" s="125" t="s">
        <v>31</v>
      </c>
      <c r="AB245" s="126">
        <f t="shared" si="106"/>
        <v>58.4172</v>
      </c>
      <c r="AC245" s="126">
        <f t="shared" si="100"/>
        <v>778.894</v>
      </c>
      <c r="AD245" s="126">
        <f t="shared" si="101"/>
        <v>522.84</v>
      </c>
      <c r="AE245" s="126">
        <f t="shared" si="102"/>
        <v>32.4578</v>
      </c>
      <c r="AF245" s="126">
        <f t="shared" si="103"/>
        <v>318</v>
      </c>
      <c r="AG245" s="126">
        <f t="shared" si="104"/>
        <v>0</v>
      </c>
      <c r="AH245" s="126">
        <f t="shared" si="105"/>
        <v>1710.609</v>
      </c>
      <c r="AI245" s="125" t="s">
        <v>1108</v>
      </c>
    </row>
    <row r="246" s="11" customFormat="1" ht="20" customHeight="1" spans="1:35">
      <c r="A246" s="23">
        <f t="shared" si="107"/>
        <v>243</v>
      </c>
      <c r="B246" s="39" t="s">
        <v>76</v>
      </c>
      <c r="C246" s="31" t="s">
        <v>655</v>
      </c>
      <c r="D246" s="39" t="s">
        <v>656</v>
      </c>
      <c r="E246" s="24">
        <v>3245.4</v>
      </c>
      <c r="F246" s="24">
        <f>VLOOKUP(C246,'[1]9月'!$B:$Q,16,0)</f>
        <v>3245.4</v>
      </c>
      <c r="G246" s="27">
        <v>5228.42</v>
      </c>
      <c r="H246" s="24">
        <v>3245.4</v>
      </c>
      <c r="I246" s="27">
        <v>3180</v>
      </c>
      <c r="J246" s="27"/>
      <c r="K246" s="34">
        <f t="shared" si="108"/>
        <v>58.4172</v>
      </c>
      <c r="L246" s="35">
        <f t="shared" si="109"/>
        <v>519.264</v>
      </c>
      <c r="M246" s="27">
        <f t="shared" si="110"/>
        <v>418.27</v>
      </c>
      <c r="N246" s="24">
        <f t="shared" si="111"/>
        <v>22.7178</v>
      </c>
      <c r="O246" s="27">
        <f t="shared" si="112"/>
        <v>159</v>
      </c>
      <c r="P246" s="27">
        <f t="shared" si="113"/>
        <v>0</v>
      </c>
      <c r="Q246" s="27">
        <f t="shared" si="99"/>
        <v>1177.669</v>
      </c>
      <c r="R246" s="24">
        <f t="shared" si="114"/>
        <v>0</v>
      </c>
      <c r="S246" s="24">
        <f t="shared" si="115"/>
        <v>259.63</v>
      </c>
      <c r="T246" s="27">
        <f t="shared" si="116"/>
        <v>104.57</v>
      </c>
      <c r="U246" s="24">
        <f t="shared" si="117"/>
        <v>9.74</v>
      </c>
      <c r="V246" s="27">
        <f t="shared" si="118"/>
        <v>159</v>
      </c>
      <c r="W246" s="27">
        <f t="shared" si="119"/>
        <v>0</v>
      </c>
      <c r="X246" s="24">
        <f t="shared" si="98"/>
        <v>532.94</v>
      </c>
      <c r="Y246" s="24">
        <f t="shared" si="120"/>
        <v>1710.609</v>
      </c>
      <c r="Z246" s="39"/>
      <c r="AA246" s="125" t="s">
        <v>31</v>
      </c>
      <c r="AB246" s="126">
        <f t="shared" si="106"/>
        <v>58.4172</v>
      </c>
      <c r="AC246" s="126">
        <f t="shared" si="100"/>
        <v>778.894</v>
      </c>
      <c r="AD246" s="126">
        <f t="shared" si="101"/>
        <v>522.84</v>
      </c>
      <c r="AE246" s="126">
        <f t="shared" si="102"/>
        <v>32.4578</v>
      </c>
      <c r="AF246" s="126">
        <f t="shared" si="103"/>
        <v>318</v>
      </c>
      <c r="AG246" s="126">
        <f t="shared" si="104"/>
        <v>0</v>
      </c>
      <c r="AH246" s="126">
        <f t="shared" si="105"/>
        <v>1710.609</v>
      </c>
      <c r="AI246" s="125" t="s">
        <v>1108</v>
      </c>
    </row>
    <row r="247" s="11" customFormat="1" ht="20" customHeight="1" spans="1:35">
      <c r="A247" s="23">
        <f t="shared" si="107"/>
        <v>244</v>
      </c>
      <c r="B247" s="39" t="s">
        <v>657</v>
      </c>
      <c r="C247" s="31" t="s">
        <v>658</v>
      </c>
      <c r="D247" s="39" t="s">
        <v>659</v>
      </c>
      <c r="E247" s="24">
        <v>3245.4</v>
      </c>
      <c r="F247" s="24">
        <f>VLOOKUP(C247,'[1]9月'!$B:$Q,16,0)</f>
        <v>3245.4</v>
      </c>
      <c r="G247" s="27">
        <v>5228.42</v>
      </c>
      <c r="H247" s="24">
        <v>3245.4</v>
      </c>
      <c r="I247" s="27">
        <v>3180</v>
      </c>
      <c r="J247" s="27"/>
      <c r="K247" s="34">
        <f t="shared" si="108"/>
        <v>58.4172</v>
      </c>
      <c r="L247" s="35">
        <f t="shared" si="109"/>
        <v>519.264</v>
      </c>
      <c r="M247" s="27">
        <f t="shared" si="110"/>
        <v>418.27</v>
      </c>
      <c r="N247" s="24">
        <f t="shared" si="111"/>
        <v>22.7178</v>
      </c>
      <c r="O247" s="27">
        <f t="shared" si="112"/>
        <v>159</v>
      </c>
      <c r="P247" s="27">
        <f t="shared" si="113"/>
        <v>0</v>
      </c>
      <c r="Q247" s="27">
        <f t="shared" si="99"/>
        <v>1177.669</v>
      </c>
      <c r="R247" s="24">
        <f t="shared" si="114"/>
        <v>0</v>
      </c>
      <c r="S247" s="24">
        <f t="shared" si="115"/>
        <v>259.63</v>
      </c>
      <c r="T247" s="27">
        <f t="shared" si="116"/>
        <v>104.57</v>
      </c>
      <c r="U247" s="24">
        <f t="shared" si="117"/>
        <v>9.74</v>
      </c>
      <c r="V247" s="27">
        <f t="shared" si="118"/>
        <v>159</v>
      </c>
      <c r="W247" s="27">
        <f t="shared" si="119"/>
        <v>0</v>
      </c>
      <c r="X247" s="24">
        <f t="shared" si="98"/>
        <v>532.94</v>
      </c>
      <c r="Y247" s="24">
        <f t="shared" si="120"/>
        <v>1710.609</v>
      </c>
      <c r="Z247" s="39"/>
      <c r="AA247" s="125" t="s">
        <v>27</v>
      </c>
      <c r="AB247" s="126">
        <f t="shared" si="106"/>
        <v>58.4172</v>
      </c>
      <c r="AC247" s="126">
        <f t="shared" si="100"/>
        <v>778.894</v>
      </c>
      <c r="AD247" s="126">
        <f t="shared" si="101"/>
        <v>522.84</v>
      </c>
      <c r="AE247" s="126">
        <f t="shared" si="102"/>
        <v>32.4578</v>
      </c>
      <c r="AF247" s="126">
        <f t="shared" si="103"/>
        <v>318</v>
      </c>
      <c r="AG247" s="126">
        <f t="shared" si="104"/>
        <v>0</v>
      </c>
      <c r="AH247" s="126">
        <f t="shared" si="105"/>
        <v>1710.609</v>
      </c>
      <c r="AI247" s="125" t="s">
        <v>1111</v>
      </c>
    </row>
    <row r="248" s="11" customFormat="1" ht="20" customHeight="1" spans="1:35">
      <c r="A248" s="23">
        <f t="shared" si="107"/>
        <v>245</v>
      </c>
      <c r="B248" s="39" t="s">
        <v>258</v>
      </c>
      <c r="C248" s="31" t="s">
        <v>660</v>
      </c>
      <c r="D248" s="39" t="s">
        <v>661</v>
      </c>
      <c r="E248" s="24">
        <v>3245.4</v>
      </c>
      <c r="F248" s="24">
        <f>VLOOKUP(C248,'[1]9月'!$B:$Q,16,0)</f>
        <v>3245.4</v>
      </c>
      <c r="G248" s="27">
        <v>5228.42</v>
      </c>
      <c r="H248" s="24">
        <v>3245.4</v>
      </c>
      <c r="I248" s="27">
        <v>3180</v>
      </c>
      <c r="J248" s="27"/>
      <c r="K248" s="34">
        <f t="shared" si="108"/>
        <v>58.4172</v>
      </c>
      <c r="L248" s="35">
        <f t="shared" si="109"/>
        <v>519.264</v>
      </c>
      <c r="M248" s="27">
        <f t="shared" si="110"/>
        <v>418.27</v>
      </c>
      <c r="N248" s="24">
        <f t="shared" si="111"/>
        <v>22.7178</v>
      </c>
      <c r="O248" s="27">
        <f t="shared" si="112"/>
        <v>159</v>
      </c>
      <c r="P248" s="27">
        <f t="shared" si="113"/>
        <v>0</v>
      </c>
      <c r="Q248" s="27">
        <f t="shared" si="99"/>
        <v>1177.669</v>
      </c>
      <c r="R248" s="24">
        <f t="shared" si="114"/>
        <v>0</v>
      </c>
      <c r="S248" s="24">
        <f t="shared" si="115"/>
        <v>259.63</v>
      </c>
      <c r="T248" s="27">
        <f t="shared" si="116"/>
        <v>104.57</v>
      </c>
      <c r="U248" s="24">
        <f t="shared" si="117"/>
        <v>9.74</v>
      </c>
      <c r="V248" s="27">
        <f t="shared" si="118"/>
        <v>159</v>
      </c>
      <c r="W248" s="27">
        <f t="shared" si="119"/>
        <v>0</v>
      </c>
      <c r="X248" s="24">
        <f t="shared" si="98"/>
        <v>532.94</v>
      </c>
      <c r="Y248" s="24">
        <f t="shared" si="120"/>
        <v>1710.609</v>
      </c>
      <c r="Z248" s="39"/>
      <c r="AA248" s="125" t="s">
        <v>36</v>
      </c>
      <c r="AB248" s="126">
        <f t="shared" si="106"/>
        <v>58.4172</v>
      </c>
      <c r="AC248" s="126">
        <f t="shared" si="100"/>
        <v>778.894</v>
      </c>
      <c r="AD248" s="126">
        <f t="shared" si="101"/>
        <v>522.84</v>
      </c>
      <c r="AE248" s="126">
        <f t="shared" si="102"/>
        <v>32.4578</v>
      </c>
      <c r="AF248" s="126">
        <f t="shared" si="103"/>
        <v>318</v>
      </c>
      <c r="AG248" s="126">
        <f t="shared" si="104"/>
        <v>0</v>
      </c>
      <c r="AH248" s="126">
        <f t="shared" si="105"/>
        <v>1710.609</v>
      </c>
      <c r="AI248" s="125" t="s">
        <v>1112</v>
      </c>
    </row>
    <row r="249" s="11" customFormat="1" ht="20" customHeight="1" spans="1:35">
      <c r="A249" s="23">
        <f t="shared" si="107"/>
        <v>246</v>
      </c>
      <c r="B249" s="39" t="s">
        <v>140</v>
      </c>
      <c r="C249" s="31" t="s">
        <v>662</v>
      </c>
      <c r="D249" s="39" t="s">
        <v>663</v>
      </c>
      <c r="E249" s="24">
        <v>3245.4</v>
      </c>
      <c r="F249" s="24">
        <f>VLOOKUP(C249,'[1]9月'!$B:$Q,16,0)</f>
        <v>3245.4</v>
      </c>
      <c r="G249" s="27">
        <v>5228.42</v>
      </c>
      <c r="H249" s="24">
        <v>3245.4</v>
      </c>
      <c r="I249" s="27">
        <v>1790</v>
      </c>
      <c r="J249" s="27"/>
      <c r="K249" s="34">
        <f t="shared" si="108"/>
        <v>58.4172</v>
      </c>
      <c r="L249" s="35">
        <f t="shared" si="109"/>
        <v>519.264</v>
      </c>
      <c r="M249" s="27">
        <f t="shared" si="110"/>
        <v>418.27</v>
      </c>
      <c r="N249" s="24">
        <f t="shared" si="111"/>
        <v>22.7178</v>
      </c>
      <c r="O249" s="27">
        <f t="shared" si="112"/>
        <v>89.5</v>
      </c>
      <c r="P249" s="27">
        <f t="shared" si="113"/>
        <v>0</v>
      </c>
      <c r="Q249" s="27">
        <f t="shared" si="99"/>
        <v>1108.169</v>
      </c>
      <c r="R249" s="24">
        <f t="shared" si="114"/>
        <v>0</v>
      </c>
      <c r="S249" s="24">
        <f t="shared" si="115"/>
        <v>259.63</v>
      </c>
      <c r="T249" s="27">
        <f t="shared" si="116"/>
        <v>104.57</v>
      </c>
      <c r="U249" s="24">
        <f t="shared" si="117"/>
        <v>9.74</v>
      </c>
      <c r="V249" s="27">
        <f t="shared" si="118"/>
        <v>89.5</v>
      </c>
      <c r="W249" s="27">
        <f t="shared" si="119"/>
        <v>0</v>
      </c>
      <c r="X249" s="24">
        <f t="shared" si="98"/>
        <v>463.44</v>
      </c>
      <c r="Y249" s="24">
        <f t="shared" si="120"/>
        <v>1571.609</v>
      </c>
      <c r="Z249" s="39"/>
      <c r="AA249" s="125" t="s">
        <v>17</v>
      </c>
      <c r="AB249" s="126">
        <f t="shared" si="106"/>
        <v>58.4172</v>
      </c>
      <c r="AC249" s="126">
        <f t="shared" si="100"/>
        <v>778.894</v>
      </c>
      <c r="AD249" s="126">
        <f t="shared" si="101"/>
        <v>522.84</v>
      </c>
      <c r="AE249" s="126">
        <f t="shared" si="102"/>
        <v>32.4578</v>
      </c>
      <c r="AF249" s="126">
        <f t="shared" si="103"/>
        <v>179</v>
      </c>
      <c r="AG249" s="126">
        <f t="shared" si="104"/>
        <v>0</v>
      </c>
      <c r="AH249" s="126">
        <f t="shared" si="105"/>
        <v>1571.609</v>
      </c>
      <c r="AI249" s="125" t="s">
        <v>1107</v>
      </c>
    </row>
    <row r="250" s="11" customFormat="1" ht="20" customHeight="1" spans="1:35">
      <c r="A250" s="23">
        <f t="shared" si="107"/>
        <v>247</v>
      </c>
      <c r="B250" s="39" t="s">
        <v>137</v>
      </c>
      <c r="C250" s="31" t="s">
        <v>664</v>
      </c>
      <c r="D250" s="39" t="s">
        <v>665</v>
      </c>
      <c r="E250" s="24">
        <v>3245.4</v>
      </c>
      <c r="F250" s="24">
        <f>VLOOKUP(C250,'[1]9月'!$B:$Q,16,0)</f>
        <v>3245.4</v>
      </c>
      <c r="G250" s="27">
        <v>5228.42</v>
      </c>
      <c r="H250" s="24">
        <v>3245.4</v>
      </c>
      <c r="I250" s="27">
        <v>3180</v>
      </c>
      <c r="J250" s="27"/>
      <c r="K250" s="34">
        <f t="shared" si="108"/>
        <v>58.4172</v>
      </c>
      <c r="L250" s="35">
        <f t="shared" si="109"/>
        <v>519.264</v>
      </c>
      <c r="M250" s="27">
        <f t="shared" si="110"/>
        <v>418.27</v>
      </c>
      <c r="N250" s="24">
        <f t="shared" si="111"/>
        <v>22.7178</v>
      </c>
      <c r="O250" s="27">
        <f t="shared" si="112"/>
        <v>159</v>
      </c>
      <c r="P250" s="27">
        <f t="shared" si="113"/>
        <v>0</v>
      </c>
      <c r="Q250" s="27">
        <f t="shared" si="99"/>
        <v>1177.669</v>
      </c>
      <c r="R250" s="24">
        <f t="shared" si="114"/>
        <v>0</v>
      </c>
      <c r="S250" s="24">
        <f t="shared" si="115"/>
        <v>259.63</v>
      </c>
      <c r="T250" s="27">
        <f t="shared" si="116"/>
        <v>104.57</v>
      </c>
      <c r="U250" s="24">
        <f t="shared" si="117"/>
        <v>9.74</v>
      </c>
      <c r="V250" s="27">
        <f t="shared" si="118"/>
        <v>159</v>
      </c>
      <c r="W250" s="27">
        <f t="shared" si="119"/>
        <v>0</v>
      </c>
      <c r="X250" s="24">
        <f t="shared" si="98"/>
        <v>532.94</v>
      </c>
      <c r="Y250" s="24">
        <f t="shared" si="120"/>
        <v>1710.609</v>
      </c>
      <c r="Z250" s="39"/>
      <c r="AA250" s="125" t="s">
        <v>30</v>
      </c>
      <c r="AB250" s="126">
        <f t="shared" si="106"/>
        <v>58.4172</v>
      </c>
      <c r="AC250" s="126">
        <f t="shared" si="100"/>
        <v>778.894</v>
      </c>
      <c r="AD250" s="126">
        <f t="shared" si="101"/>
        <v>522.84</v>
      </c>
      <c r="AE250" s="126">
        <f t="shared" si="102"/>
        <v>32.4578</v>
      </c>
      <c r="AF250" s="126">
        <f t="shared" si="103"/>
        <v>318</v>
      </c>
      <c r="AG250" s="126">
        <f t="shared" si="104"/>
        <v>0</v>
      </c>
      <c r="AH250" s="126">
        <f t="shared" si="105"/>
        <v>1710.609</v>
      </c>
      <c r="AI250" s="125" t="s">
        <v>1110</v>
      </c>
    </row>
    <row r="251" ht="20" customHeight="1" spans="1:35">
      <c r="A251" s="23">
        <f t="shared" si="107"/>
        <v>248</v>
      </c>
      <c r="B251" s="39" t="s">
        <v>140</v>
      </c>
      <c r="C251" s="31" t="s">
        <v>666</v>
      </c>
      <c r="D251" s="24" t="s">
        <v>667</v>
      </c>
      <c r="E251" s="24">
        <v>3342.69</v>
      </c>
      <c r="F251" s="24">
        <v>3342.69</v>
      </c>
      <c r="G251" s="27">
        <v>5228.42</v>
      </c>
      <c r="H251" s="24">
        <v>3342.69</v>
      </c>
      <c r="I251" s="27">
        <v>3180</v>
      </c>
      <c r="J251" s="27"/>
      <c r="K251" s="34">
        <f t="shared" si="108"/>
        <v>60.16842</v>
      </c>
      <c r="L251" s="35">
        <f t="shared" si="109"/>
        <v>534.8304</v>
      </c>
      <c r="M251" s="27">
        <f t="shared" si="110"/>
        <v>418.27</v>
      </c>
      <c r="N251" s="24">
        <f t="shared" si="111"/>
        <v>23.39883</v>
      </c>
      <c r="O251" s="27">
        <f t="shared" si="112"/>
        <v>159</v>
      </c>
      <c r="P251" s="27">
        <f t="shared" si="113"/>
        <v>0</v>
      </c>
      <c r="Q251" s="27">
        <f t="shared" si="99"/>
        <v>1195.66765</v>
      </c>
      <c r="R251" s="24">
        <f t="shared" si="114"/>
        <v>0</v>
      </c>
      <c r="S251" s="24">
        <f t="shared" si="115"/>
        <v>267.42</v>
      </c>
      <c r="T251" s="27">
        <f t="shared" si="116"/>
        <v>104.57</v>
      </c>
      <c r="U251" s="24">
        <f t="shared" si="117"/>
        <v>10.03</v>
      </c>
      <c r="V251" s="27">
        <f t="shared" si="118"/>
        <v>159</v>
      </c>
      <c r="W251" s="27">
        <f t="shared" si="119"/>
        <v>0</v>
      </c>
      <c r="X251" s="24">
        <f t="shared" si="98"/>
        <v>541.02</v>
      </c>
      <c r="Y251" s="24">
        <f t="shared" si="120"/>
        <v>1736.68765</v>
      </c>
      <c r="Z251" s="39"/>
      <c r="AA251" s="125" t="s">
        <v>17</v>
      </c>
      <c r="AB251" s="126">
        <f t="shared" si="106"/>
        <v>60.16842</v>
      </c>
      <c r="AC251" s="126">
        <f t="shared" si="100"/>
        <v>802.2504</v>
      </c>
      <c r="AD251" s="126">
        <f t="shared" si="101"/>
        <v>522.84</v>
      </c>
      <c r="AE251" s="126">
        <f t="shared" si="102"/>
        <v>33.42883</v>
      </c>
      <c r="AF251" s="126">
        <f t="shared" si="103"/>
        <v>318</v>
      </c>
      <c r="AG251" s="126">
        <f t="shared" si="104"/>
        <v>0</v>
      </c>
      <c r="AH251" s="126">
        <f t="shared" si="105"/>
        <v>1736.68765</v>
      </c>
      <c r="AI251" s="125" t="s">
        <v>1107</v>
      </c>
    </row>
    <row r="252" ht="20" customHeight="1" spans="1:35">
      <c r="A252" s="23">
        <f t="shared" si="107"/>
        <v>249</v>
      </c>
      <c r="B252" s="39" t="s">
        <v>140</v>
      </c>
      <c r="C252" s="31" t="s">
        <v>668</v>
      </c>
      <c r="D252" s="24" t="s">
        <v>669</v>
      </c>
      <c r="E252" s="24">
        <v>3245.4</v>
      </c>
      <c r="F252" s="24">
        <f>VLOOKUP(C252,'[1]9月'!$B:$Q,16,0)</f>
        <v>3245.4</v>
      </c>
      <c r="G252" s="27">
        <v>5228.42</v>
      </c>
      <c r="H252" s="24">
        <v>3245.4</v>
      </c>
      <c r="I252" s="27">
        <v>3180</v>
      </c>
      <c r="J252" s="27"/>
      <c r="K252" s="34">
        <f t="shared" si="108"/>
        <v>58.4172</v>
      </c>
      <c r="L252" s="35">
        <f t="shared" si="109"/>
        <v>519.264</v>
      </c>
      <c r="M252" s="27">
        <f t="shared" si="110"/>
        <v>418.27</v>
      </c>
      <c r="N252" s="24">
        <f t="shared" si="111"/>
        <v>22.7178</v>
      </c>
      <c r="O252" s="27">
        <f t="shared" si="112"/>
        <v>159</v>
      </c>
      <c r="P252" s="27">
        <f t="shared" si="113"/>
        <v>0</v>
      </c>
      <c r="Q252" s="27">
        <f t="shared" si="99"/>
        <v>1177.669</v>
      </c>
      <c r="R252" s="24">
        <f t="shared" si="114"/>
        <v>0</v>
      </c>
      <c r="S252" s="24">
        <f t="shared" si="115"/>
        <v>259.63</v>
      </c>
      <c r="T252" s="27">
        <f t="shared" si="116"/>
        <v>104.57</v>
      </c>
      <c r="U252" s="24">
        <f t="shared" si="117"/>
        <v>9.74</v>
      </c>
      <c r="V252" s="27">
        <f t="shared" si="118"/>
        <v>159</v>
      </c>
      <c r="W252" s="27">
        <f t="shared" si="119"/>
        <v>0</v>
      </c>
      <c r="X252" s="24">
        <f t="shared" si="98"/>
        <v>532.94</v>
      </c>
      <c r="Y252" s="24">
        <f t="shared" si="120"/>
        <v>1710.609</v>
      </c>
      <c r="Z252" s="39"/>
      <c r="AA252" s="125" t="s">
        <v>17</v>
      </c>
      <c r="AB252" s="126">
        <f t="shared" si="106"/>
        <v>58.4172</v>
      </c>
      <c r="AC252" s="126">
        <f t="shared" si="100"/>
        <v>778.894</v>
      </c>
      <c r="AD252" s="126">
        <f t="shared" si="101"/>
        <v>522.84</v>
      </c>
      <c r="AE252" s="126">
        <f t="shared" si="102"/>
        <v>32.4578</v>
      </c>
      <c r="AF252" s="126">
        <f t="shared" si="103"/>
        <v>318</v>
      </c>
      <c r="AG252" s="126">
        <f t="shared" si="104"/>
        <v>0</v>
      </c>
      <c r="AH252" s="126">
        <f t="shared" si="105"/>
        <v>1710.609</v>
      </c>
      <c r="AI252" s="125" t="s">
        <v>1107</v>
      </c>
    </row>
    <row r="253" ht="20" customHeight="1" spans="1:35">
      <c r="A253" s="23">
        <f t="shared" si="107"/>
        <v>250</v>
      </c>
      <c r="B253" s="39" t="s">
        <v>140</v>
      </c>
      <c r="C253" s="31" t="s">
        <v>670</v>
      </c>
      <c r="D253" s="24" t="s">
        <v>671</v>
      </c>
      <c r="E253" s="24">
        <v>3820</v>
      </c>
      <c r="F253" s="24">
        <f>VLOOKUP(C253,'[1]9月'!$B:$Q,16,0)</f>
        <v>3820</v>
      </c>
      <c r="G253" s="27">
        <v>5228.42</v>
      </c>
      <c r="H253" s="24">
        <v>3820</v>
      </c>
      <c r="I253" s="27">
        <v>4180</v>
      </c>
      <c r="J253" s="27"/>
      <c r="K253" s="34">
        <f t="shared" si="108"/>
        <v>68.76</v>
      </c>
      <c r="L253" s="35">
        <f t="shared" si="109"/>
        <v>611.2</v>
      </c>
      <c r="M253" s="27">
        <f t="shared" si="110"/>
        <v>418.27</v>
      </c>
      <c r="N253" s="24">
        <f t="shared" si="111"/>
        <v>26.74</v>
      </c>
      <c r="O253" s="27">
        <f t="shared" si="112"/>
        <v>209</v>
      </c>
      <c r="P253" s="27">
        <f t="shared" si="113"/>
        <v>0</v>
      </c>
      <c r="Q253" s="27">
        <f t="shared" si="99"/>
        <v>1333.97</v>
      </c>
      <c r="R253" s="24">
        <f t="shared" si="114"/>
        <v>0</v>
      </c>
      <c r="S253" s="24">
        <f t="shared" si="115"/>
        <v>305.6</v>
      </c>
      <c r="T253" s="27">
        <f t="shared" si="116"/>
        <v>104.57</v>
      </c>
      <c r="U253" s="24">
        <f t="shared" si="117"/>
        <v>11.46</v>
      </c>
      <c r="V253" s="27">
        <f t="shared" si="118"/>
        <v>209</v>
      </c>
      <c r="W253" s="27">
        <f t="shared" si="119"/>
        <v>0</v>
      </c>
      <c r="X253" s="24">
        <f t="shared" si="98"/>
        <v>630.63</v>
      </c>
      <c r="Y253" s="24">
        <f t="shared" si="120"/>
        <v>1964.6</v>
      </c>
      <c r="Z253" s="39"/>
      <c r="AA253" s="125" t="s">
        <v>17</v>
      </c>
      <c r="AB253" s="126">
        <f t="shared" si="106"/>
        <v>68.76</v>
      </c>
      <c r="AC253" s="126">
        <f t="shared" si="100"/>
        <v>916.8</v>
      </c>
      <c r="AD253" s="126">
        <f t="shared" si="101"/>
        <v>522.84</v>
      </c>
      <c r="AE253" s="126">
        <f t="shared" si="102"/>
        <v>38.2</v>
      </c>
      <c r="AF253" s="126">
        <f t="shared" si="103"/>
        <v>418</v>
      </c>
      <c r="AG253" s="126">
        <f t="shared" si="104"/>
        <v>0</v>
      </c>
      <c r="AH253" s="126">
        <f t="shared" si="105"/>
        <v>1964.6</v>
      </c>
      <c r="AI253" s="125" t="s">
        <v>1107</v>
      </c>
    </row>
    <row r="254" ht="20" customHeight="1" spans="1:35">
      <c r="A254" s="23">
        <f t="shared" si="107"/>
        <v>251</v>
      </c>
      <c r="B254" s="39" t="s">
        <v>140</v>
      </c>
      <c r="C254" s="31" t="s">
        <v>672</v>
      </c>
      <c r="D254" s="24" t="s">
        <v>673</v>
      </c>
      <c r="E254" s="24">
        <v>3245.4</v>
      </c>
      <c r="F254" s="24">
        <f>VLOOKUP(C254,'[1]9月'!$B:$Q,16,0)</f>
        <v>3245.4</v>
      </c>
      <c r="G254" s="27">
        <v>5228.42</v>
      </c>
      <c r="H254" s="24">
        <v>3245.4</v>
      </c>
      <c r="I254" s="27">
        <v>3180</v>
      </c>
      <c r="J254" s="27"/>
      <c r="K254" s="34">
        <f t="shared" si="108"/>
        <v>58.4172</v>
      </c>
      <c r="L254" s="35">
        <f t="shared" si="109"/>
        <v>519.264</v>
      </c>
      <c r="M254" s="27">
        <f t="shared" si="110"/>
        <v>418.27</v>
      </c>
      <c r="N254" s="24">
        <f t="shared" si="111"/>
        <v>22.7178</v>
      </c>
      <c r="O254" s="27">
        <f t="shared" si="112"/>
        <v>159</v>
      </c>
      <c r="P254" s="27">
        <f t="shared" si="113"/>
        <v>0</v>
      </c>
      <c r="Q254" s="27">
        <f t="shared" si="99"/>
        <v>1177.669</v>
      </c>
      <c r="R254" s="24">
        <f t="shared" si="114"/>
        <v>0</v>
      </c>
      <c r="S254" s="24">
        <f t="shared" si="115"/>
        <v>259.63</v>
      </c>
      <c r="T254" s="27">
        <f t="shared" si="116"/>
        <v>104.57</v>
      </c>
      <c r="U254" s="24">
        <f t="shared" si="117"/>
        <v>9.74</v>
      </c>
      <c r="V254" s="27">
        <f t="shared" si="118"/>
        <v>159</v>
      </c>
      <c r="W254" s="27">
        <f t="shared" si="119"/>
        <v>0</v>
      </c>
      <c r="X254" s="24">
        <f t="shared" si="98"/>
        <v>532.94</v>
      </c>
      <c r="Y254" s="24">
        <f t="shared" si="120"/>
        <v>1710.609</v>
      </c>
      <c r="Z254" s="39"/>
      <c r="AA254" s="125" t="s">
        <v>17</v>
      </c>
      <c r="AB254" s="126">
        <f t="shared" si="106"/>
        <v>58.4172</v>
      </c>
      <c r="AC254" s="126">
        <f t="shared" si="100"/>
        <v>778.894</v>
      </c>
      <c r="AD254" s="126">
        <f t="shared" si="101"/>
        <v>522.84</v>
      </c>
      <c r="AE254" s="126">
        <f t="shared" si="102"/>
        <v>32.4578</v>
      </c>
      <c r="AF254" s="126">
        <f t="shared" si="103"/>
        <v>318</v>
      </c>
      <c r="AG254" s="126">
        <f t="shared" si="104"/>
        <v>0</v>
      </c>
      <c r="AH254" s="126">
        <f t="shared" si="105"/>
        <v>1710.609</v>
      </c>
      <c r="AI254" s="125" t="s">
        <v>1107</v>
      </c>
    </row>
    <row r="255" ht="20" customHeight="1" spans="1:35">
      <c r="A255" s="23">
        <f t="shared" ref="A255:A318" si="121">ROW()-3</f>
        <v>252</v>
      </c>
      <c r="B255" s="39" t="s">
        <v>172</v>
      </c>
      <c r="C255" s="31" t="s">
        <v>674</v>
      </c>
      <c r="D255" s="24" t="s">
        <v>675</v>
      </c>
      <c r="E255" s="24">
        <v>3820</v>
      </c>
      <c r="F255" s="24">
        <f>VLOOKUP(C255,'[1]9月'!$B:$Q,16,0)</f>
        <v>3820</v>
      </c>
      <c r="G255" s="27">
        <v>5228.42</v>
      </c>
      <c r="H255" s="24">
        <v>3820</v>
      </c>
      <c r="I255" s="27">
        <v>4180</v>
      </c>
      <c r="J255" s="27"/>
      <c r="K255" s="34">
        <f t="shared" ref="K255:K318" si="122">E255*0.018</f>
        <v>68.76</v>
      </c>
      <c r="L255" s="35">
        <f t="shared" ref="L255:L318" si="123">F255*0.16</f>
        <v>611.2</v>
      </c>
      <c r="M255" s="27">
        <f t="shared" ref="M255:M318" si="124">ROUND(G255*0.08,2)</f>
        <v>418.27</v>
      </c>
      <c r="N255" s="24">
        <f t="shared" ref="N255:N318" si="125">H255*0.007</f>
        <v>26.74</v>
      </c>
      <c r="O255" s="27">
        <f t="shared" ref="O255:O318" si="126">I255*5%</f>
        <v>209</v>
      </c>
      <c r="P255" s="27">
        <f t="shared" ref="P255:P318" si="127">J255*50%</f>
        <v>0</v>
      </c>
      <c r="Q255" s="27">
        <f t="shared" si="99"/>
        <v>1333.97</v>
      </c>
      <c r="R255" s="24">
        <f t="shared" ref="R255:R318" si="128">E255*0</f>
        <v>0</v>
      </c>
      <c r="S255" s="24">
        <f t="shared" ref="S255:S318" si="129">ROUND(F255*0.08,2)</f>
        <v>305.6</v>
      </c>
      <c r="T255" s="27">
        <f t="shared" ref="T255:T318" si="130">ROUND(G255*0.02,2)</f>
        <v>104.57</v>
      </c>
      <c r="U255" s="24">
        <f t="shared" ref="U255:U318" si="131">ROUND(H255*0.003,2)</f>
        <v>11.46</v>
      </c>
      <c r="V255" s="27">
        <f t="shared" ref="V255:V318" si="132">I255*5%</f>
        <v>209</v>
      </c>
      <c r="W255" s="27">
        <f t="shared" ref="W255:W318" si="133">J255*50%</f>
        <v>0</v>
      </c>
      <c r="X255" s="24">
        <f t="shared" si="98"/>
        <v>630.63</v>
      </c>
      <c r="Y255" s="24">
        <f t="shared" ref="Y255:Y318" si="134">Q255+X255</f>
        <v>1964.6</v>
      </c>
      <c r="Z255" s="39"/>
      <c r="AA255" s="125" t="s">
        <v>17</v>
      </c>
      <c r="AB255" s="126">
        <f t="shared" si="106"/>
        <v>68.76</v>
      </c>
      <c r="AC255" s="126">
        <f t="shared" si="100"/>
        <v>916.8</v>
      </c>
      <c r="AD255" s="126">
        <f t="shared" si="101"/>
        <v>522.84</v>
      </c>
      <c r="AE255" s="126">
        <f t="shared" si="102"/>
        <v>38.2</v>
      </c>
      <c r="AF255" s="126">
        <f t="shared" si="103"/>
        <v>418</v>
      </c>
      <c r="AG255" s="126">
        <f t="shared" si="104"/>
        <v>0</v>
      </c>
      <c r="AH255" s="126">
        <f t="shared" si="105"/>
        <v>1964.6</v>
      </c>
      <c r="AI255" s="125" t="s">
        <v>1107</v>
      </c>
    </row>
    <row r="256" ht="20" customHeight="1" spans="1:35">
      <c r="A256" s="23">
        <f t="shared" si="121"/>
        <v>253</v>
      </c>
      <c r="B256" s="39" t="s">
        <v>146</v>
      </c>
      <c r="C256" s="31" t="s">
        <v>676</v>
      </c>
      <c r="D256" s="24" t="s">
        <v>677</v>
      </c>
      <c r="E256" s="24">
        <v>3245.4</v>
      </c>
      <c r="F256" s="24">
        <f>VLOOKUP(C256,'[1]9月'!$B:$Q,16,0)</f>
        <v>3245.4</v>
      </c>
      <c r="G256" s="27">
        <v>5228.42</v>
      </c>
      <c r="H256" s="24">
        <v>3245.4</v>
      </c>
      <c r="I256" s="27">
        <v>3180</v>
      </c>
      <c r="J256" s="27"/>
      <c r="K256" s="34">
        <f t="shared" si="122"/>
        <v>58.4172</v>
      </c>
      <c r="L256" s="35">
        <f t="shared" si="123"/>
        <v>519.264</v>
      </c>
      <c r="M256" s="27">
        <f t="shared" si="124"/>
        <v>418.27</v>
      </c>
      <c r="N256" s="24">
        <f t="shared" si="125"/>
        <v>22.7178</v>
      </c>
      <c r="O256" s="27">
        <f t="shared" si="126"/>
        <v>159</v>
      </c>
      <c r="P256" s="27">
        <f t="shared" si="127"/>
        <v>0</v>
      </c>
      <c r="Q256" s="27">
        <f t="shared" si="99"/>
        <v>1177.669</v>
      </c>
      <c r="R256" s="24">
        <f t="shared" si="128"/>
        <v>0</v>
      </c>
      <c r="S256" s="24">
        <f t="shared" si="129"/>
        <v>259.63</v>
      </c>
      <c r="T256" s="27">
        <f t="shared" si="130"/>
        <v>104.57</v>
      </c>
      <c r="U256" s="24">
        <f t="shared" si="131"/>
        <v>9.74</v>
      </c>
      <c r="V256" s="27">
        <f t="shared" si="132"/>
        <v>159</v>
      </c>
      <c r="W256" s="27">
        <f t="shared" si="133"/>
        <v>0</v>
      </c>
      <c r="X256" s="24">
        <f t="shared" si="98"/>
        <v>532.94</v>
      </c>
      <c r="Y256" s="24">
        <f t="shared" si="134"/>
        <v>1710.609</v>
      </c>
      <c r="Z256" s="39"/>
      <c r="AA256" s="125" t="s">
        <v>30</v>
      </c>
      <c r="AB256" s="126">
        <f t="shared" si="106"/>
        <v>58.4172</v>
      </c>
      <c r="AC256" s="126">
        <f t="shared" si="100"/>
        <v>778.894</v>
      </c>
      <c r="AD256" s="126">
        <f t="shared" si="101"/>
        <v>522.84</v>
      </c>
      <c r="AE256" s="126">
        <f t="shared" si="102"/>
        <v>32.4578</v>
      </c>
      <c r="AF256" s="126">
        <f t="shared" si="103"/>
        <v>318</v>
      </c>
      <c r="AG256" s="126">
        <f t="shared" si="104"/>
        <v>0</v>
      </c>
      <c r="AH256" s="126">
        <f t="shared" si="105"/>
        <v>1710.609</v>
      </c>
      <c r="AI256" s="125" t="s">
        <v>1110</v>
      </c>
    </row>
    <row r="257" ht="20" customHeight="1" spans="1:35">
      <c r="A257" s="23">
        <f t="shared" si="121"/>
        <v>254</v>
      </c>
      <c r="B257" s="39" t="s">
        <v>146</v>
      </c>
      <c r="C257" s="31" t="s">
        <v>678</v>
      </c>
      <c r="D257" s="24" t="s">
        <v>679</v>
      </c>
      <c r="E257" s="24">
        <v>3245.4</v>
      </c>
      <c r="F257" s="24">
        <f>VLOOKUP(C257,'[1]9月'!$B:$Q,16,0)</f>
        <v>3245.4</v>
      </c>
      <c r="G257" s="27">
        <v>5228.42</v>
      </c>
      <c r="H257" s="24">
        <v>3245.4</v>
      </c>
      <c r="I257" s="27">
        <v>3180</v>
      </c>
      <c r="J257" s="27"/>
      <c r="K257" s="34">
        <f t="shared" si="122"/>
        <v>58.4172</v>
      </c>
      <c r="L257" s="35">
        <f t="shared" si="123"/>
        <v>519.264</v>
      </c>
      <c r="M257" s="27">
        <f t="shared" si="124"/>
        <v>418.27</v>
      </c>
      <c r="N257" s="24">
        <f t="shared" si="125"/>
        <v>22.7178</v>
      </c>
      <c r="O257" s="27">
        <f t="shared" si="126"/>
        <v>159</v>
      </c>
      <c r="P257" s="27">
        <f t="shared" si="127"/>
        <v>0</v>
      </c>
      <c r="Q257" s="27">
        <f t="shared" si="99"/>
        <v>1177.669</v>
      </c>
      <c r="R257" s="24">
        <f t="shared" si="128"/>
        <v>0</v>
      </c>
      <c r="S257" s="24">
        <f t="shared" si="129"/>
        <v>259.63</v>
      </c>
      <c r="T257" s="27">
        <f t="shared" si="130"/>
        <v>104.57</v>
      </c>
      <c r="U257" s="24">
        <f t="shared" si="131"/>
        <v>9.74</v>
      </c>
      <c r="V257" s="27">
        <f t="shared" si="132"/>
        <v>159</v>
      </c>
      <c r="W257" s="27">
        <f t="shared" si="133"/>
        <v>0</v>
      </c>
      <c r="X257" s="24">
        <f t="shared" si="98"/>
        <v>532.94</v>
      </c>
      <c r="Y257" s="24">
        <f t="shared" si="134"/>
        <v>1710.609</v>
      </c>
      <c r="Z257" s="39"/>
      <c r="AA257" s="125" t="s">
        <v>30</v>
      </c>
      <c r="AB257" s="126">
        <f t="shared" si="106"/>
        <v>58.4172</v>
      </c>
      <c r="AC257" s="126">
        <f t="shared" si="100"/>
        <v>778.894</v>
      </c>
      <c r="AD257" s="126">
        <f t="shared" si="101"/>
        <v>522.84</v>
      </c>
      <c r="AE257" s="126">
        <f t="shared" si="102"/>
        <v>32.4578</v>
      </c>
      <c r="AF257" s="126">
        <f t="shared" si="103"/>
        <v>318</v>
      </c>
      <c r="AG257" s="126">
        <f t="shared" si="104"/>
        <v>0</v>
      </c>
      <c r="AH257" s="126">
        <f t="shared" si="105"/>
        <v>1710.609</v>
      </c>
      <c r="AI257" s="125" t="s">
        <v>1110</v>
      </c>
    </row>
    <row r="258" ht="20" customHeight="1" spans="1:35">
      <c r="A258" s="23">
        <f t="shared" si="121"/>
        <v>255</v>
      </c>
      <c r="B258" s="39" t="s">
        <v>137</v>
      </c>
      <c r="C258" s="31" t="s">
        <v>680</v>
      </c>
      <c r="D258" s="24" t="s">
        <v>681</v>
      </c>
      <c r="E258" s="24">
        <v>3245.4</v>
      </c>
      <c r="F258" s="24">
        <f>VLOOKUP(C258,'[1]9月'!$B:$Q,16,0)</f>
        <v>3245.4</v>
      </c>
      <c r="G258" s="27">
        <v>5228.42</v>
      </c>
      <c r="H258" s="24">
        <v>3245.4</v>
      </c>
      <c r="I258" s="27">
        <v>3180</v>
      </c>
      <c r="J258" s="27"/>
      <c r="K258" s="34">
        <f t="shared" si="122"/>
        <v>58.4172</v>
      </c>
      <c r="L258" s="35">
        <f t="shared" si="123"/>
        <v>519.264</v>
      </c>
      <c r="M258" s="27">
        <f t="shared" si="124"/>
        <v>418.27</v>
      </c>
      <c r="N258" s="24">
        <f t="shared" si="125"/>
        <v>22.7178</v>
      </c>
      <c r="O258" s="27">
        <f t="shared" si="126"/>
        <v>159</v>
      </c>
      <c r="P258" s="27">
        <f t="shared" si="127"/>
        <v>0</v>
      </c>
      <c r="Q258" s="27">
        <f t="shared" si="99"/>
        <v>1177.669</v>
      </c>
      <c r="R258" s="24">
        <f t="shared" si="128"/>
        <v>0</v>
      </c>
      <c r="S258" s="24">
        <f t="shared" si="129"/>
        <v>259.63</v>
      </c>
      <c r="T258" s="27">
        <f t="shared" si="130"/>
        <v>104.57</v>
      </c>
      <c r="U258" s="24">
        <f t="shared" si="131"/>
        <v>9.74</v>
      </c>
      <c r="V258" s="27">
        <f t="shared" si="132"/>
        <v>159</v>
      </c>
      <c r="W258" s="27">
        <f t="shared" si="133"/>
        <v>0</v>
      </c>
      <c r="X258" s="24">
        <f t="shared" si="98"/>
        <v>532.94</v>
      </c>
      <c r="Y258" s="24">
        <f t="shared" si="134"/>
        <v>1710.609</v>
      </c>
      <c r="Z258" s="39"/>
      <c r="AA258" s="125" t="s">
        <v>30</v>
      </c>
      <c r="AB258" s="126">
        <f t="shared" si="106"/>
        <v>58.4172</v>
      </c>
      <c r="AC258" s="126">
        <f t="shared" si="100"/>
        <v>778.894</v>
      </c>
      <c r="AD258" s="126">
        <f t="shared" si="101"/>
        <v>522.84</v>
      </c>
      <c r="AE258" s="126">
        <f t="shared" si="102"/>
        <v>32.4578</v>
      </c>
      <c r="AF258" s="126">
        <f t="shared" si="103"/>
        <v>318</v>
      </c>
      <c r="AG258" s="126">
        <f t="shared" si="104"/>
        <v>0</v>
      </c>
      <c r="AH258" s="126">
        <f t="shared" si="105"/>
        <v>1710.609</v>
      </c>
      <c r="AI258" s="125" t="s">
        <v>1110</v>
      </c>
    </row>
    <row r="259" ht="20" customHeight="1" spans="1:35">
      <c r="A259" s="23">
        <f t="shared" si="121"/>
        <v>256</v>
      </c>
      <c r="B259" s="39" t="s">
        <v>76</v>
      </c>
      <c r="C259" s="31" t="s">
        <v>682</v>
      </c>
      <c r="D259" s="24" t="s">
        <v>683</v>
      </c>
      <c r="E259" s="24">
        <v>3245.4</v>
      </c>
      <c r="F259" s="24">
        <f>VLOOKUP(C259,'[1]9月'!$B:$Q,16,0)</f>
        <v>3245.4</v>
      </c>
      <c r="G259" s="27">
        <v>5228.42</v>
      </c>
      <c r="H259" s="24">
        <v>3245.4</v>
      </c>
      <c r="I259" s="27">
        <v>3180</v>
      </c>
      <c r="J259" s="27"/>
      <c r="K259" s="34">
        <f t="shared" si="122"/>
        <v>58.4172</v>
      </c>
      <c r="L259" s="35">
        <f t="shared" si="123"/>
        <v>519.264</v>
      </c>
      <c r="M259" s="27">
        <f t="shared" si="124"/>
        <v>418.27</v>
      </c>
      <c r="N259" s="24">
        <f t="shared" si="125"/>
        <v>22.7178</v>
      </c>
      <c r="O259" s="27">
        <f t="shared" si="126"/>
        <v>159</v>
      </c>
      <c r="P259" s="27">
        <f t="shared" si="127"/>
        <v>0</v>
      </c>
      <c r="Q259" s="27">
        <f t="shared" si="99"/>
        <v>1177.669</v>
      </c>
      <c r="R259" s="24">
        <f t="shared" si="128"/>
        <v>0</v>
      </c>
      <c r="S259" s="24">
        <f t="shared" si="129"/>
        <v>259.63</v>
      </c>
      <c r="T259" s="27">
        <f t="shared" si="130"/>
        <v>104.57</v>
      </c>
      <c r="U259" s="24">
        <f t="shared" si="131"/>
        <v>9.74</v>
      </c>
      <c r="V259" s="27">
        <f t="shared" si="132"/>
        <v>159</v>
      </c>
      <c r="W259" s="27">
        <f t="shared" si="133"/>
        <v>0</v>
      </c>
      <c r="X259" s="24">
        <f t="shared" si="98"/>
        <v>532.94</v>
      </c>
      <c r="Y259" s="24">
        <f t="shared" si="134"/>
        <v>1710.609</v>
      </c>
      <c r="Z259" s="39"/>
      <c r="AA259" s="125" t="s">
        <v>31</v>
      </c>
      <c r="AB259" s="126">
        <f t="shared" si="106"/>
        <v>58.4172</v>
      </c>
      <c r="AC259" s="126">
        <f t="shared" si="100"/>
        <v>778.894</v>
      </c>
      <c r="AD259" s="126">
        <f t="shared" si="101"/>
        <v>522.84</v>
      </c>
      <c r="AE259" s="126">
        <f t="shared" si="102"/>
        <v>32.4578</v>
      </c>
      <c r="AF259" s="126">
        <f t="shared" si="103"/>
        <v>318</v>
      </c>
      <c r="AG259" s="126">
        <f t="shared" si="104"/>
        <v>0</v>
      </c>
      <c r="AH259" s="126">
        <f t="shared" si="105"/>
        <v>1710.609</v>
      </c>
      <c r="AI259" s="125" t="s">
        <v>1108</v>
      </c>
    </row>
    <row r="260" ht="20" customHeight="1" spans="1:35">
      <c r="A260" s="23">
        <f t="shared" si="121"/>
        <v>257</v>
      </c>
      <c r="B260" s="39" t="s">
        <v>258</v>
      </c>
      <c r="C260" s="31" t="s">
        <v>684</v>
      </c>
      <c r="D260" s="24" t="s">
        <v>685</v>
      </c>
      <c r="E260" s="24">
        <v>3245.4</v>
      </c>
      <c r="F260" s="24">
        <f>VLOOKUP(C260,'[1]9月'!$B:$Q,16,0)</f>
        <v>3245.4</v>
      </c>
      <c r="G260" s="27">
        <v>5228.42</v>
      </c>
      <c r="H260" s="24">
        <v>3245.4</v>
      </c>
      <c r="I260" s="27">
        <v>4180</v>
      </c>
      <c r="J260" s="27"/>
      <c r="K260" s="34">
        <f t="shared" si="122"/>
        <v>58.4172</v>
      </c>
      <c r="L260" s="35">
        <f t="shared" si="123"/>
        <v>519.264</v>
      </c>
      <c r="M260" s="27">
        <f t="shared" si="124"/>
        <v>418.27</v>
      </c>
      <c r="N260" s="24">
        <f t="shared" si="125"/>
        <v>22.7178</v>
      </c>
      <c r="O260" s="27">
        <f t="shared" si="126"/>
        <v>209</v>
      </c>
      <c r="P260" s="27">
        <f t="shared" si="127"/>
        <v>0</v>
      </c>
      <c r="Q260" s="27">
        <f t="shared" si="99"/>
        <v>1227.669</v>
      </c>
      <c r="R260" s="24">
        <f t="shared" si="128"/>
        <v>0</v>
      </c>
      <c r="S260" s="24">
        <f t="shared" si="129"/>
        <v>259.63</v>
      </c>
      <c r="T260" s="27">
        <f t="shared" si="130"/>
        <v>104.57</v>
      </c>
      <c r="U260" s="24">
        <f t="shared" si="131"/>
        <v>9.74</v>
      </c>
      <c r="V260" s="27">
        <f t="shared" si="132"/>
        <v>209</v>
      </c>
      <c r="W260" s="27">
        <f t="shared" si="133"/>
        <v>0</v>
      </c>
      <c r="X260" s="24">
        <f t="shared" ref="X260:X323" si="135">SUM(R260:W260)</f>
        <v>582.94</v>
      </c>
      <c r="Y260" s="24">
        <f t="shared" si="134"/>
        <v>1810.609</v>
      </c>
      <c r="Z260" s="39"/>
      <c r="AA260" s="125" t="s">
        <v>39</v>
      </c>
      <c r="AB260" s="126">
        <f t="shared" si="106"/>
        <v>58.4172</v>
      </c>
      <c r="AC260" s="126">
        <f t="shared" si="100"/>
        <v>778.894</v>
      </c>
      <c r="AD260" s="126">
        <f t="shared" si="101"/>
        <v>522.84</v>
      </c>
      <c r="AE260" s="126">
        <f t="shared" si="102"/>
        <v>32.4578</v>
      </c>
      <c r="AF260" s="126">
        <f t="shared" si="103"/>
        <v>418</v>
      </c>
      <c r="AG260" s="126">
        <f t="shared" si="104"/>
        <v>0</v>
      </c>
      <c r="AH260" s="126">
        <f t="shared" si="105"/>
        <v>1810.609</v>
      </c>
      <c r="AI260" s="125" t="s">
        <v>1112</v>
      </c>
    </row>
    <row r="261" ht="20" customHeight="1" spans="1:35">
      <c r="A261" s="23">
        <f t="shared" si="121"/>
        <v>258</v>
      </c>
      <c r="B261" s="39" t="s">
        <v>76</v>
      </c>
      <c r="C261" s="31" t="s">
        <v>686</v>
      </c>
      <c r="D261" s="266" t="s">
        <v>687</v>
      </c>
      <c r="E261" s="24">
        <v>3245.4</v>
      </c>
      <c r="F261" s="24">
        <f>VLOOKUP(C261,'[1]9月'!$B:$Q,16,0)</f>
        <v>3245.4</v>
      </c>
      <c r="G261" s="27">
        <v>5228.42</v>
      </c>
      <c r="H261" s="24">
        <v>3245.4</v>
      </c>
      <c r="I261" s="27">
        <v>4180</v>
      </c>
      <c r="J261" s="27"/>
      <c r="K261" s="34">
        <f t="shared" si="122"/>
        <v>58.4172</v>
      </c>
      <c r="L261" s="35">
        <f t="shared" si="123"/>
        <v>519.264</v>
      </c>
      <c r="M261" s="27">
        <f t="shared" si="124"/>
        <v>418.27</v>
      </c>
      <c r="N261" s="24">
        <f t="shared" si="125"/>
        <v>22.7178</v>
      </c>
      <c r="O261" s="27">
        <f t="shared" si="126"/>
        <v>209</v>
      </c>
      <c r="P261" s="27">
        <f t="shared" si="127"/>
        <v>0</v>
      </c>
      <c r="Q261" s="27">
        <f t="shared" ref="Q261:Q324" si="136">SUM(K261:P261)</f>
        <v>1227.669</v>
      </c>
      <c r="R261" s="24">
        <f t="shared" si="128"/>
        <v>0</v>
      </c>
      <c r="S261" s="24">
        <f t="shared" si="129"/>
        <v>259.63</v>
      </c>
      <c r="T261" s="27">
        <f t="shared" si="130"/>
        <v>104.57</v>
      </c>
      <c r="U261" s="24">
        <f t="shared" si="131"/>
        <v>9.74</v>
      </c>
      <c r="V261" s="27">
        <f t="shared" si="132"/>
        <v>209</v>
      </c>
      <c r="W261" s="27">
        <f t="shared" si="133"/>
        <v>0</v>
      </c>
      <c r="X261" s="24">
        <f t="shared" si="135"/>
        <v>582.94</v>
      </c>
      <c r="Y261" s="24">
        <f t="shared" si="134"/>
        <v>1810.609</v>
      </c>
      <c r="Z261" s="39"/>
      <c r="AA261" s="125" t="s">
        <v>31</v>
      </c>
      <c r="AB261" s="126">
        <f t="shared" si="106"/>
        <v>58.4172</v>
      </c>
      <c r="AC261" s="126">
        <f t="shared" ref="AC261:AC324" si="137">L261+S261</f>
        <v>778.894</v>
      </c>
      <c r="AD261" s="126">
        <f t="shared" ref="AD261:AD324" si="138">M261+T261</f>
        <v>522.84</v>
      </c>
      <c r="AE261" s="126">
        <f t="shared" ref="AE261:AE324" si="139">N261+U261</f>
        <v>32.4578</v>
      </c>
      <c r="AF261" s="126">
        <f t="shared" ref="AF261:AF324" si="140">O261+V261</f>
        <v>418</v>
      </c>
      <c r="AG261" s="126">
        <f t="shared" ref="AG261:AG324" si="141">P261+W261</f>
        <v>0</v>
      </c>
      <c r="AH261" s="126">
        <f t="shared" ref="AH261:AH324" si="142">Q261+X261</f>
        <v>1810.609</v>
      </c>
      <c r="AI261" s="125" t="s">
        <v>1108</v>
      </c>
    </row>
    <row r="262" ht="20" customHeight="1" spans="1:35">
      <c r="A262" s="23">
        <f t="shared" si="121"/>
        <v>259</v>
      </c>
      <c r="B262" s="39" t="s">
        <v>688</v>
      </c>
      <c r="C262" s="31" t="s">
        <v>689</v>
      </c>
      <c r="D262" s="24" t="s">
        <v>690</v>
      </c>
      <c r="E262" s="24">
        <v>3245.4</v>
      </c>
      <c r="F262" s="24">
        <f>VLOOKUP(C262,'[1]9月'!$B:$Q,16,0)</f>
        <v>3245.4</v>
      </c>
      <c r="G262" s="27">
        <v>5228.42</v>
      </c>
      <c r="H262" s="24">
        <v>3245.4</v>
      </c>
      <c r="I262" s="27">
        <v>1790</v>
      </c>
      <c r="J262" s="27"/>
      <c r="K262" s="34">
        <f t="shared" si="122"/>
        <v>58.4172</v>
      </c>
      <c r="L262" s="35">
        <f t="shared" si="123"/>
        <v>519.264</v>
      </c>
      <c r="M262" s="27">
        <f t="shared" si="124"/>
        <v>418.27</v>
      </c>
      <c r="N262" s="24">
        <f t="shared" si="125"/>
        <v>22.7178</v>
      </c>
      <c r="O262" s="27">
        <f t="shared" si="126"/>
        <v>89.5</v>
      </c>
      <c r="P262" s="27">
        <f t="shared" si="127"/>
        <v>0</v>
      </c>
      <c r="Q262" s="27">
        <f t="shared" si="136"/>
        <v>1108.169</v>
      </c>
      <c r="R262" s="24">
        <f t="shared" si="128"/>
        <v>0</v>
      </c>
      <c r="S262" s="24">
        <f t="shared" si="129"/>
        <v>259.63</v>
      </c>
      <c r="T262" s="27">
        <f t="shared" si="130"/>
        <v>104.57</v>
      </c>
      <c r="U262" s="24">
        <f t="shared" si="131"/>
        <v>9.74</v>
      </c>
      <c r="V262" s="27">
        <f t="shared" si="132"/>
        <v>89.5</v>
      </c>
      <c r="W262" s="27">
        <f t="shared" si="133"/>
        <v>0</v>
      </c>
      <c r="X262" s="24">
        <f t="shared" si="135"/>
        <v>463.44</v>
      </c>
      <c r="Y262" s="24">
        <f t="shared" si="134"/>
        <v>1571.609</v>
      </c>
      <c r="Z262" s="39"/>
      <c r="AA262" s="125" t="s">
        <v>25</v>
      </c>
      <c r="AB262" s="126">
        <f t="shared" ref="AB262:AB325" si="143">K262+R262</f>
        <v>58.4172</v>
      </c>
      <c r="AC262" s="126">
        <f t="shared" si="137"/>
        <v>778.894</v>
      </c>
      <c r="AD262" s="126">
        <f t="shared" si="138"/>
        <v>522.84</v>
      </c>
      <c r="AE262" s="126">
        <f t="shared" si="139"/>
        <v>32.4578</v>
      </c>
      <c r="AF262" s="126">
        <f t="shared" si="140"/>
        <v>179</v>
      </c>
      <c r="AG262" s="126">
        <f t="shared" si="141"/>
        <v>0</v>
      </c>
      <c r="AH262" s="126">
        <f t="shared" si="142"/>
        <v>1571.609</v>
      </c>
      <c r="AI262" s="125" t="s">
        <v>1111</v>
      </c>
    </row>
    <row r="263" ht="20" customHeight="1" spans="1:35">
      <c r="A263" s="23">
        <f t="shared" si="121"/>
        <v>260</v>
      </c>
      <c r="B263" s="39" t="s">
        <v>688</v>
      </c>
      <c r="C263" s="31" t="s">
        <v>691</v>
      </c>
      <c r="D263" s="24" t="s">
        <v>692</v>
      </c>
      <c r="E263" s="24">
        <v>3245.4</v>
      </c>
      <c r="F263" s="24">
        <f>VLOOKUP(C263,'[1]9月'!$B:$Q,16,0)</f>
        <v>3245.4</v>
      </c>
      <c r="G263" s="27">
        <v>5228.42</v>
      </c>
      <c r="H263" s="24">
        <v>3245.4</v>
      </c>
      <c r="I263" s="27">
        <v>1790</v>
      </c>
      <c r="J263" s="27"/>
      <c r="K263" s="34">
        <f t="shared" si="122"/>
        <v>58.4172</v>
      </c>
      <c r="L263" s="35">
        <f t="shared" si="123"/>
        <v>519.264</v>
      </c>
      <c r="M263" s="27">
        <f t="shared" si="124"/>
        <v>418.27</v>
      </c>
      <c r="N263" s="24">
        <f t="shared" si="125"/>
        <v>22.7178</v>
      </c>
      <c r="O263" s="27">
        <f t="shared" si="126"/>
        <v>89.5</v>
      </c>
      <c r="P263" s="27">
        <f t="shared" si="127"/>
        <v>0</v>
      </c>
      <c r="Q263" s="27">
        <f t="shared" si="136"/>
        <v>1108.169</v>
      </c>
      <c r="R263" s="24">
        <f t="shared" si="128"/>
        <v>0</v>
      </c>
      <c r="S263" s="24">
        <f t="shared" si="129"/>
        <v>259.63</v>
      </c>
      <c r="T263" s="27">
        <f t="shared" si="130"/>
        <v>104.57</v>
      </c>
      <c r="U263" s="24">
        <f t="shared" si="131"/>
        <v>9.74</v>
      </c>
      <c r="V263" s="27">
        <f t="shared" si="132"/>
        <v>89.5</v>
      </c>
      <c r="W263" s="27">
        <f t="shared" si="133"/>
        <v>0</v>
      </c>
      <c r="X263" s="24">
        <f t="shared" si="135"/>
        <v>463.44</v>
      </c>
      <c r="Y263" s="24">
        <f t="shared" si="134"/>
        <v>1571.609</v>
      </c>
      <c r="Z263" s="39"/>
      <c r="AA263" s="125" t="s">
        <v>25</v>
      </c>
      <c r="AB263" s="126">
        <f t="shared" si="143"/>
        <v>58.4172</v>
      </c>
      <c r="AC263" s="126">
        <f t="shared" si="137"/>
        <v>778.894</v>
      </c>
      <c r="AD263" s="126">
        <f t="shared" si="138"/>
        <v>522.84</v>
      </c>
      <c r="AE263" s="126">
        <f t="shared" si="139"/>
        <v>32.4578</v>
      </c>
      <c r="AF263" s="126">
        <f t="shared" si="140"/>
        <v>179</v>
      </c>
      <c r="AG263" s="126">
        <f t="shared" si="141"/>
        <v>0</v>
      </c>
      <c r="AH263" s="126">
        <f t="shared" si="142"/>
        <v>1571.609</v>
      </c>
      <c r="AI263" s="125" t="s">
        <v>1111</v>
      </c>
    </row>
    <row r="264" ht="20" customHeight="1" spans="1:35">
      <c r="A264" s="23">
        <f t="shared" si="121"/>
        <v>261</v>
      </c>
      <c r="B264" s="39" t="s">
        <v>688</v>
      </c>
      <c r="C264" s="31" t="s">
        <v>693</v>
      </c>
      <c r="D264" s="24" t="s">
        <v>694</v>
      </c>
      <c r="E264" s="24">
        <v>3245.4</v>
      </c>
      <c r="F264" s="24">
        <f>VLOOKUP(C264,'[1]9月'!$B:$Q,16,0)</f>
        <v>3245.4</v>
      </c>
      <c r="G264" s="27">
        <v>5228.42</v>
      </c>
      <c r="H264" s="24">
        <v>3245.4</v>
      </c>
      <c r="I264" s="27">
        <v>3180</v>
      </c>
      <c r="J264" s="27"/>
      <c r="K264" s="34">
        <f t="shared" si="122"/>
        <v>58.4172</v>
      </c>
      <c r="L264" s="35">
        <f t="shared" si="123"/>
        <v>519.264</v>
      </c>
      <c r="M264" s="27">
        <f t="shared" si="124"/>
        <v>418.27</v>
      </c>
      <c r="N264" s="24">
        <f t="shared" si="125"/>
        <v>22.7178</v>
      </c>
      <c r="O264" s="27">
        <f t="shared" si="126"/>
        <v>159</v>
      </c>
      <c r="P264" s="27">
        <f t="shared" si="127"/>
        <v>0</v>
      </c>
      <c r="Q264" s="27">
        <f t="shared" si="136"/>
        <v>1177.669</v>
      </c>
      <c r="R264" s="24">
        <f t="shared" si="128"/>
        <v>0</v>
      </c>
      <c r="S264" s="24">
        <f t="shared" si="129"/>
        <v>259.63</v>
      </c>
      <c r="T264" s="27">
        <f t="shared" si="130"/>
        <v>104.57</v>
      </c>
      <c r="U264" s="24">
        <f t="shared" si="131"/>
        <v>9.74</v>
      </c>
      <c r="V264" s="27">
        <f t="shared" si="132"/>
        <v>159</v>
      </c>
      <c r="W264" s="27">
        <f t="shared" si="133"/>
        <v>0</v>
      </c>
      <c r="X264" s="24">
        <f t="shared" si="135"/>
        <v>532.94</v>
      </c>
      <c r="Y264" s="24">
        <f t="shared" si="134"/>
        <v>1710.609</v>
      </c>
      <c r="Z264" s="39"/>
      <c r="AA264" s="125" t="s">
        <v>25</v>
      </c>
      <c r="AB264" s="126">
        <f t="shared" si="143"/>
        <v>58.4172</v>
      </c>
      <c r="AC264" s="126">
        <f t="shared" si="137"/>
        <v>778.894</v>
      </c>
      <c r="AD264" s="126">
        <f t="shared" si="138"/>
        <v>522.84</v>
      </c>
      <c r="AE264" s="126">
        <f t="shared" si="139"/>
        <v>32.4578</v>
      </c>
      <c r="AF264" s="126">
        <f t="shared" si="140"/>
        <v>318</v>
      </c>
      <c r="AG264" s="126">
        <f t="shared" si="141"/>
        <v>0</v>
      </c>
      <c r="AH264" s="126">
        <f t="shared" si="142"/>
        <v>1710.609</v>
      </c>
      <c r="AI264" s="125" t="s">
        <v>1111</v>
      </c>
    </row>
    <row r="265" ht="20" customHeight="1" spans="1:35">
      <c r="A265" s="23">
        <f t="shared" si="121"/>
        <v>262</v>
      </c>
      <c r="B265" s="39" t="s">
        <v>688</v>
      </c>
      <c r="C265" s="31" t="s">
        <v>695</v>
      </c>
      <c r="D265" s="24" t="s">
        <v>696</v>
      </c>
      <c r="E265" s="24">
        <v>3245.4</v>
      </c>
      <c r="F265" s="24">
        <f>VLOOKUP(C265,'[1]9月'!$B:$Q,16,0)</f>
        <v>3245.4</v>
      </c>
      <c r="G265" s="27">
        <v>5228.42</v>
      </c>
      <c r="H265" s="24">
        <v>3245.4</v>
      </c>
      <c r="I265" s="27">
        <v>1790</v>
      </c>
      <c r="J265" s="27"/>
      <c r="K265" s="34">
        <f t="shared" si="122"/>
        <v>58.4172</v>
      </c>
      <c r="L265" s="35">
        <f t="shared" si="123"/>
        <v>519.264</v>
      </c>
      <c r="M265" s="27">
        <f t="shared" si="124"/>
        <v>418.27</v>
      </c>
      <c r="N265" s="24">
        <f t="shared" si="125"/>
        <v>22.7178</v>
      </c>
      <c r="O265" s="27">
        <f t="shared" si="126"/>
        <v>89.5</v>
      </c>
      <c r="P265" s="27">
        <f t="shared" si="127"/>
        <v>0</v>
      </c>
      <c r="Q265" s="27">
        <f t="shared" si="136"/>
        <v>1108.169</v>
      </c>
      <c r="R265" s="24">
        <f t="shared" si="128"/>
        <v>0</v>
      </c>
      <c r="S265" s="24">
        <f t="shared" si="129"/>
        <v>259.63</v>
      </c>
      <c r="T265" s="27">
        <f t="shared" si="130"/>
        <v>104.57</v>
      </c>
      <c r="U265" s="24">
        <f t="shared" si="131"/>
        <v>9.74</v>
      </c>
      <c r="V265" s="27">
        <f t="shared" si="132"/>
        <v>89.5</v>
      </c>
      <c r="W265" s="27">
        <f t="shared" si="133"/>
        <v>0</v>
      </c>
      <c r="X265" s="24">
        <f t="shared" si="135"/>
        <v>463.44</v>
      </c>
      <c r="Y265" s="24">
        <f t="shared" si="134"/>
        <v>1571.609</v>
      </c>
      <c r="Z265" s="39"/>
      <c r="AA265" s="125" t="s">
        <v>25</v>
      </c>
      <c r="AB265" s="126">
        <f t="shared" si="143"/>
        <v>58.4172</v>
      </c>
      <c r="AC265" s="126">
        <f t="shared" si="137"/>
        <v>778.894</v>
      </c>
      <c r="AD265" s="126">
        <f t="shared" si="138"/>
        <v>522.84</v>
      </c>
      <c r="AE265" s="126">
        <f t="shared" si="139"/>
        <v>32.4578</v>
      </c>
      <c r="AF265" s="126">
        <f t="shared" si="140"/>
        <v>179</v>
      </c>
      <c r="AG265" s="126">
        <f t="shared" si="141"/>
        <v>0</v>
      </c>
      <c r="AH265" s="126">
        <f t="shared" si="142"/>
        <v>1571.609</v>
      </c>
      <c r="AI265" s="125" t="s">
        <v>1111</v>
      </c>
    </row>
    <row r="266" ht="20" customHeight="1" spans="1:35">
      <c r="A266" s="23">
        <f t="shared" si="121"/>
        <v>263</v>
      </c>
      <c r="B266" s="39" t="s">
        <v>688</v>
      </c>
      <c r="C266" s="31" t="s">
        <v>697</v>
      </c>
      <c r="D266" s="24" t="s">
        <v>698</v>
      </c>
      <c r="E266" s="24">
        <v>3245.4</v>
      </c>
      <c r="F266" s="24">
        <f>VLOOKUP(C266,'[1]9月'!$B:$Q,16,0)</f>
        <v>3245.4</v>
      </c>
      <c r="G266" s="27">
        <v>5228.42</v>
      </c>
      <c r="H266" s="24">
        <v>3245.4</v>
      </c>
      <c r="I266" s="27">
        <v>3180</v>
      </c>
      <c r="J266" s="27"/>
      <c r="K266" s="34">
        <f t="shared" si="122"/>
        <v>58.4172</v>
      </c>
      <c r="L266" s="35">
        <f t="shared" si="123"/>
        <v>519.264</v>
      </c>
      <c r="M266" s="27">
        <f t="shared" si="124"/>
        <v>418.27</v>
      </c>
      <c r="N266" s="24">
        <f t="shared" si="125"/>
        <v>22.7178</v>
      </c>
      <c r="O266" s="27">
        <f t="shared" si="126"/>
        <v>159</v>
      </c>
      <c r="P266" s="27">
        <f t="shared" si="127"/>
        <v>0</v>
      </c>
      <c r="Q266" s="27">
        <f t="shared" si="136"/>
        <v>1177.669</v>
      </c>
      <c r="R266" s="24">
        <f t="shared" si="128"/>
        <v>0</v>
      </c>
      <c r="S266" s="24">
        <f t="shared" si="129"/>
        <v>259.63</v>
      </c>
      <c r="T266" s="27">
        <f t="shared" si="130"/>
        <v>104.57</v>
      </c>
      <c r="U266" s="24">
        <f t="shared" si="131"/>
        <v>9.74</v>
      </c>
      <c r="V266" s="27">
        <f t="shared" si="132"/>
        <v>159</v>
      </c>
      <c r="W266" s="27">
        <f t="shared" si="133"/>
        <v>0</v>
      </c>
      <c r="X266" s="24">
        <f t="shared" si="135"/>
        <v>532.94</v>
      </c>
      <c r="Y266" s="24">
        <f t="shared" si="134"/>
        <v>1710.609</v>
      </c>
      <c r="Z266" s="39"/>
      <c r="AA266" s="125" t="s">
        <v>25</v>
      </c>
      <c r="AB266" s="126">
        <f t="shared" si="143"/>
        <v>58.4172</v>
      </c>
      <c r="AC266" s="126">
        <f t="shared" si="137"/>
        <v>778.894</v>
      </c>
      <c r="AD266" s="126">
        <f t="shared" si="138"/>
        <v>522.84</v>
      </c>
      <c r="AE266" s="126">
        <f t="shared" si="139"/>
        <v>32.4578</v>
      </c>
      <c r="AF266" s="126">
        <f t="shared" si="140"/>
        <v>318</v>
      </c>
      <c r="AG266" s="126">
        <f t="shared" si="141"/>
        <v>0</v>
      </c>
      <c r="AH266" s="126">
        <f t="shared" si="142"/>
        <v>1710.609</v>
      </c>
      <c r="AI266" s="125" t="s">
        <v>1111</v>
      </c>
    </row>
    <row r="267" ht="20" customHeight="1" spans="1:35">
      <c r="A267" s="23">
        <f t="shared" si="121"/>
        <v>264</v>
      </c>
      <c r="B267" s="39" t="s">
        <v>688</v>
      </c>
      <c r="C267" s="31" t="s">
        <v>699</v>
      </c>
      <c r="D267" s="24" t="s">
        <v>700</v>
      </c>
      <c r="E267" s="24">
        <v>3245.4</v>
      </c>
      <c r="F267" s="24">
        <f>VLOOKUP(C267,'[1]9月'!$B:$Q,16,0)</f>
        <v>3245.4</v>
      </c>
      <c r="G267" s="27">
        <v>5228.42</v>
      </c>
      <c r="H267" s="24">
        <v>3245.4</v>
      </c>
      <c r="I267" s="27">
        <v>1790</v>
      </c>
      <c r="J267" s="27"/>
      <c r="K267" s="34">
        <f t="shared" si="122"/>
        <v>58.4172</v>
      </c>
      <c r="L267" s="35">
        <f t="shared" si="123"/>
        <v>519.264</v>
      </c>
      <c r="M267" s="27">
        <f t="shared" si="124"/>
        <v>418.27</v>
      </c>
      <c r="N267" s="24">
        <f t="shared" si="125"/>
        <v>22.7178</v>
      </c>
      <c r="O267" s="27">
        <f t="shared" si="126"/>
        <v>89.5</v>
      </c>
      <c r="P267" s="27">
        <f t="shared" si="127"/>
        <v>0</v>
      </c>
      <c r="Q267" s="27">
        <f t="shared" si="136"/>
        <v>1108.169</v>
      </c>
      <c r="R267" s="24">
        <f t="shared" si="128"/>
        <v>0</v>
      </c>
      <c r="S267" s="24">
        <f t="shared" si="129"/>
        <v>259.63</v>
      </c>
      <c r="T267" s="27">
        <f t="shared" si="130"/>
        <v>104.57</v>
      </c>
      <c r="U267" s="24">
        <f t="shared" si="131"/>
        <v>9.74</v>
      </c>
      <c r="V267" s="27">
        <f t="shared" si="132"/>
        <v>89.5</v>
      </c>
      <c r="W267" s="27">
        <f t="shared" si="133"/>
        <v>0</v>
      </c>
      <c r="X267" s="24">
        <f t="shared" si="135"/>
        <v>463.44</v>
      </c>
      <c r="Y267" s="24">
        <f t="shared" si="134"/>
        <v>1571.609</v>
      </c>
      <c r="Z267" s="39"/>
      <c r="AA267" s="125" t="s">
        <v>25</v>
      </c>
      <c r="AB267" s="126">
        <f t="shared" si="143"/>
        <v>58.4172</v>
      </c>
      <c r="AC267" s="126">
        <f t="shared" si="137"/>
        <v>778.894</v>
      </c>
      <c r="AD267" s="126">
        <f t="shared" si="138"/>
        <v>522.84</v>
      </c>
      <c r="AE267" s="126">
        <f t="shared" si="139"/>
        <v>32.4578</v>
      </c>
      <c r="AF267" s="126">
        <f t="shared" si="140"/>
        <v>179</v>
      </c>
      <c r="AG267" s="126">
        <f t="shared" si="141"/>
        <v>0</v>
      </c>
      <c r="AH267" s="126">
        <f t="shared" si="142"/>
        <v>1571.609</v>
      </c>
      <c r="AI267" s="125" t="s">
        <v>1111</v>
      </c>
    </row>
    <row r="268" ht="20" customHeight="1" spans="1:35">
      <c r="A268" s="23">
        <f t="shared" si="121"/>
        <v>265</v>
      </c>
      <c r="B268" s="39" t="s">
        <v>258</v>
      </c>
      <c r="C268" s="31" t="s">
        <v>703</v>
      </c>
      <c r="D268" s="24" t="s">
        <v>704</v>
      </c>
      <c r="E268" s="24">
        <v>3245.4</v>
      </c>
      <c r="F268" s="24">
        <f>VLOOKUP(C268,'[1]9月'!$B:$Q,16,0)</f>
        <v>3245.4</v>
      </c>
      <c r="G268" s="27">
        <v>5228.42</v>
      </c>
      <c r="H268" s="24">
        <v>3245.4</v>
      </c>
      <c r="I268" s="27">
        <v>3180</v>
      </c>
      <c r="J268" s="27"/>
      <c r="K268" s="34">
        <f t="shared" si="122"/>
        <v>58.4172</v>
      </c>
      <c r="L268" s="35">
        <f t="shared" si="123"/>
        <v>519.264</v>
      </c>
      <c r="M268" s="27">
        <f t="shared" si="124"/>
        <v>418.27</v>
      </c>
      <c r="N268" s="24">
        <f t="shared" si="125"/>
        <v>22.7178</v>
      </c>
      <c r="O268" s="27">
        <f t="shared" si="126"/>
        <v>159</v>
      </c>
      <c r="P268" s="27">
        <f t="shared" si="127"/>
        <v>0</v>
      </c>
      <c r="Q268" s="27">
        <f t="shared" si="136"/>
        <v>1177.669</v>
      </c>
      <c r="R268" s="24">
        <f t="shared" si="128"/>
        <v>0</v>
      </c>
      <c r="S268" s="24">
        <f t="shared" si="129"/>
        <v>259.63</v>
      </c>
      <c r="T268" s="27">
        <f t="shared" si="130"/>
        <v>104.57</v>
      </c>
      <c r="U268" s="24">
        <f t="shared" si="131"/>
        <v>9.74</v>
      </c>
      <c r="V268" s="27">
        <f t="shared" si="132"/>
        <v>159</v>
      </c>
      <c r="W268" s="27">
        <f t="shared" si="133"/>
        <v>0</v>
      </c>
      <c r="X268" s="24">
        <f t="shared" si="135"/>
        <v>532.94</v>
      </c>
      <c r="Y268" s="24">
        <f t="shared" si="134"/>
        <v>1710.609</v>
      </c>
      <c r="Z268" s="39"/>
      <c r="AA268" s="125" t="s">
        <v>38</v>
      </c>
      <c r="AB268" s="126">
        <f t="shared" si="143"/>
        <v>58.4172</v>
      </c>
      <c r="AC268" s="126">
        <f t="shared" si="137"/>
        <v>778.894</v>
      </c>
      <c r="AD268" s="126">
        <f t="shared" si="138"/>
        <v>522.84</v>
      </c>
      <c r="AE268" s="126">
        <f t="shared" si="139"/>
        <v>32.4578</v>
      </c>
      <c r="AF268" s="126">
        <f t="shared" si="140"/>
        <v>318</v>
      </c>
      <c r="AG268" s="126">
        <f t="shared" si="141"/>
        <v>0</v>
      </c>
      <c r="AH268" s="126">
        <f t="shared" si="142"/>
        <v>1710.609</v>
      </c>
      <c r="AI268" s="125" t="s">
        <v>1112</v>
      </c>
    </row>
    <row r="269" ht="20" customHeight="1" spans="1:35">
      <c r="A269" s="23">
        <f t="shared" si="121"/>
        <v>266</v>
      </c>
      <c r="B269" s="39" t="s">
        <v>657</v>
      </c>
      <c r="C269" s="70" t="s">
        <v>705</v>
      </c>
      <c r="D269" s="24" t="s">
        <v>706</v>
      </c>
      <c r="E269" s="24">
        <v>3245.4</v>
      </c>
      <c r="F269" s="24">
        <f>VLOOKUP(C269,'[1]9月'!$B:$Q,16,0)</f>
        <v>3245.4</v>
      </c>
      <c r="G269" s="27">
        <v>5228.42</v>
      </c>
      <c r="H269" s="24">
        <v>3245.4</v>
      </c>
      <c r="I269" s="27">
        <v>1790</v>
      </c>
      <c r="J269" s="27"/>
      <c r="K269" s="34">
        <f t="shared" si="122"/>
        <v>58.4172</v>
      </c>
      <c r="L269" s="35">
        <f t="shared" si="123"/>
        <v>519.264</v>
      </c>
      <c r="M269" s="27">
        <f t="shared" si="124"/>
        <v>418.27</v>
      </c>
      <c r="N269" s="24">
        <f t="shared" si="125"/>
        <v>22.7178</v>
      </c>
      <c r="O269" s="27">
        <f t="shared" si="126"/>
        <v>89.5</v>
      </c>
      <c r="P269" s="27">
        <f t="shared" si="127"/>
        <v>0</v>
      </c>
      <c r="Q269" s="27">
        <f t="shared" si="136"/>
        <v>1108.169</v>
      </c>
      <c r="R269" s="24">
        <f t="shared" si="128"/>
        <v>0</v>
      </c>
      <c r="S269" s="24">
        <f t="shared" si="129"/>
        <v>259.63</v>
      </c>
      <c r="T269" s="27">
        <f t="shared" si="130"/>
        <v>104.57</v>
      </c>
      <c r="U269" s="24">
        <f t="shared" si="131"/>
        <v>9.74</v>
      </c>
      <c r="V269" s="27">
        <f t="shared" si="132"/>
        <v>89.5</v>
      </c>
      <c r="W269" s="27">
        <f t="shared" si="133"/>
        <v>0</v>
      </c>
      <c r="X269" s="24">
        <f t="shared" si="135"/>
        <v>463.44</v>
      </c>
      <c r="Y269" s="24">
        <f t="shared" si="134"/>
        <v>1571.609</v>
      </c>
      <c r="Z269" s="39"/>
      <c r="AA269" s="125" t="s">
        <v>27</v>
      </c>
      <c r="AB269" s="126">
        <f t="shared" si="143"/>
        <v>58.4172</v>
      </c>
      <c r="AC269" s="126">
        <f t="shared" si="137"/>
        <v>778.894</v>
      </c>
      <c r="AD269" s="126">
        <f t="shared" si="138"/>
        <v>522.84</v>
      </c>
      <c r="AE269" s="126">
        <f t="shared" si="139"/>
        <v>32.4578</v>
      </c>
      <c r="AF269" s="126">
        <f t="shared" si="140"/>
        <v>179</v>
      </c>
      <c r="AG269" s="126">
        <f t="shared" si="141"/>
        <v>0</v>
      </c>
      <c r="AH269" s="126">
        <f t="shared" si="142"/>
        <v>1571.609</v>
      </c>
      <c r="AI269" s="125" t="s">
        <v>1111</v>
      </c>
    </row>
    <row r="270" ht="20" customHeight="1" spans="1:35">
      <c r="A270" s="23">
        <f t="shared" si="121"/>
        <v>267</v>
      </c>
      <c r="B270" s="39" t="s">
        <v>657</v>
      </c>
      <c r="C270" s="31" t="s">
        <v>707</v>
      </c>
      <c r="D270" s="24" t="s">
        <v>708</v>
      </c>
      <c r="E270" s="24">
        <v>3245.4</v>
      </c>
      <c r="F270" s="24">
        <f>VLOOKUP(C270,'[1]9月'!$B:$Q,16,0)</f>
        <v>3245.4</v>
      </c>
      <c r="G270" s="27">
        <v>5228.42</v>
      </c>
      <c r="H270" s="24">
        <v>3245.4</v>
      </c>
      <c r="I270" s="27">
        <v>1790</v>
      </c>
      <c r="J270" s="27"/>
      <c r="K270" s="34">
        <f t="shared" si="122"/>
        <v>58.4172</v>
      </c>
      <c r="L270" s="35">
        <f t="shared" si="123"/>
        <v>519.264</v>
      </c>
      <c r="M270" s="27">
        <f t="shared" si="124"/>
        <v>418.27</v>
      </c>
      <c r="N270" s="24">
        <f t="shared" si="125"/>
        <v>22.7178</v>
      </c>
      <c r="O270" s="27">
        <f t="shared" si="126"/>
        <v>89.5</v>
      </c>
      <c r="P270" s="27">
        <f t="shared" si="127"/>
        <v>0</v>
      </c>
      <c r="Q270" s="27">
        <f t="shared" si="136"/>
        <v>1108.169</v>
      </c>
      <c r="R270" s="24">
        <f t="shared" si="128"/>
        <v>0</v>
      </c>
      <c r="S270" s="24">
        <f t="shared" si="129"/>
        <v>259.63</v>
      </c>
      <c r="T270" s="27">
        <f t="shared" si="130"/>
        <v>104.57</v>
      </c>
      <c r="U270" s="24">
        <f t="shared" si="131"/>
        <v>9.74</v>
      </c>
      <c r="V270" s="27">
        <f t="shared" si="132"/>
        <v>89.5</v>
      </c>
      <c r="W270" s="27">
        <f t="shared" si="133"/>
        <v>0</v>
      </c>
      <c r="X270" s="24">
        <f t="shared" si="135"/>
        <v>463.44</v>
      </c>
      <c r="Y270" s="24">
        <f t="shared" si="134"/>
        <v>1571.609</v>
      </c>
      <c r="Z270" s="39"/>
      <c r="AA270" s="125" t="s">
        <v>27</v>
      </c>
      <c r="AB270" s="126">
        <f t="shared" si="143"/>
        <v>58.4172</v>
      </c>
      <c r="AC270" s="126">
        <f t="shared" si="137"/>
        <v>778.894</v>
      </c>
      <c r="AD270" s="126">
        <f t="shared" si="138"/>
        <v>522.84</v>
      </c>
      <c r="AE270" s="126">
        <f t="shared" si="139"/>
        <v>32.4578</v>
      </c>
      <c r="AF270" s="126">
        <f t="shared" si="140"/>
        <v>179</v>
      </c>
      <c r="AG270" s="126">
        <f t="shared" si="141"/>
        <v>0</v>
      </c>
      <c r="AH270" s="126">
        <f t="shared" si="142"/>
        <v>1571.609</v>
      </c>
      <c r="AI270" s="125" t="s">
        <v>1111</v>
      </c>
    </row>
    <row r="271" ht="20" customHeight="1" spans="1:35">
      <c r="A271" s="23">
        <f t="shared" si="121"/>
        <v>268</v>
      </c>
      <c r="B271" s="39" t="s">
        <v>711</v>
      </c>
      <c r="C271" s="31" t="s">
        <v>712</v>
      </c>
      <c r="D271" s="24" t="s">
        <v>713</v>
      </c>
      <c r="E271" s="24">
        <v>3245.4</v>
      </c>
      <c r="F271" s="24">
        <f>VLOOKUP(C271,'[1]9月'!$B:$Q,16,0)</f>
        <v>3245.4</v>
      </c>
      <c r="G271" s="27">
        <v>5228.42</v>
      </c>
      <c r="H271" s="24">
        <v>3245.4</v>
      </c>
      <c r="I271" s="27">
        <v>1790</v>
      </c>
      <c r="J271" s="27"/>
      <c r="K271" s="34">
        <f t="shared" si="122"/>
        <v>58.4172</v>
      </c>
      <c r="L271" s="35">
        <f t="shared" si="123"/>
        <v>519.264</v>
      </c>
      <c r="M271" s="27">
        <f t="shared" si="124"/>
        <v>418.27</v>
      </c>
      <c r="N271" s="24">
        <f t="shared" si="125"/>
        <v>22.7178</v>
      </c>
      <c r="O271" s="27">
        <f t="shared" si="126"/>
        <v>89.5</v>
      </c>
      <c r="P271" s="27">
        <f t="shared" si="127"/>
        <v>0</v>
      </c>
      <c r="Q271" s="27">
        <f t="shared" si="136"/>
        <v>1108.169</v>
      </c>
      <c r="R271" s="24">
        <f t="shared" si="128"/>
        <v>0</v>
      </c>
      <c r="S271" s="24">
        <f t="shared" si="129"/>
        <v>259.63</v>
      </c>
      <c r="T271" s="27">
        <f t="shared" si="130"/>
        <v>104.57</v>
      </c>
      <c r="U271" s="24">
        <f t="shared" si="131"/>
        <v>9.74</v>
      </c>
      <c r="V271" s="27">
        <f t="shared" si="132"/>
        <v>89.5</v>
      </c>
      <c r="W271" s="27">
        <f t="shared" si="133"/>
        <v>0</v>
      </c>
      <c r="X271" s="24">
        <f t="shared" si="135"/>
        <v>463.44</v>
      </c>
      <c r="Y271" s="24">
        <f t="shared" si="134"/>
        <v>1571.609</v>
      </c>
      <c r="Z271" s="39"/>
      <c r="AA271" s="125" t="s">
        <v>28</v>
      </c>
      <c r="AB271" s="126">
        <f t="shared" si="143"/>
        <v>58.4172</v>
      </c>
      <c r="AC271" s="126">
        <f t="shared" si="137"/>
        <v>778.894</v>
      </c>
      <c r="AD271" s="126">
        <f t="shared" si="138"/>
        <v>522.84</v>
      </c>
      <c r="AE271" s="126">
        <f t="shared" si="139"/>
        <v>32.4578</v>
      </c>
      <c r="AF271" s="126">
        <f t="shared" si="140"/>
        <v>179</v>
      </c>
      <c r="AG271" s="126">
        <f t="shared" si="141"/>
        <v>0</v>
      </c>
      <c r="AH271" s="126">
        <f t="shared" si="142"/>
        <v>1571.609</v>
      </c>
      <c r="AI271" s="125" t="s">
        <v>1111</v>
      </c>
    </row>
    <row r="272" ht="20" customHeight="1" spans="1:35">
      <c r="A272" s="23">
        <f t="shared" si="121"/>
        <v>269</v>
      </c>
      <c r="B272" s="39" t="s">
        <v>711</v>
      </c>
      <c r="C272" s="31" t="s">
        <v>714</v>
      </c>
      <c r="D272" s="24" t="s">
        <v>715</v>
      </c>
      <c r="E272" s="24">
        <v>3245.4</v>
      </c>
      <c r="F272" s="24">
        <f>VLOOKUP(C272,'[1]9月'!$B:$Q,16,0)</f>
        <v>3245.4</v>
      </c>
      <c r="G272" s="27">
        <v>5228.42</v>
      </c>
      <c r="H272" s="24">
        <v>3245.4</v>
      </c>
      <c r="I272" s="27">
        <v>1790</v>
      </c>
      <c r="J272" s="27"/>
      <c r="K272" s="34">
        <f t="shared" si="122"/>
        <v>58.4172</v>
      </c>
      <c r="L272" s="35">
        <f t="shared" si="123"/>
        <v>519.264</v>
      </c>
      <c r="M272" s="27">
        <f t="shared" si="124"/>
        <v>418.27</v>
      </c>
      <c r="N272" s="24">
        <f t="shared" si="125"/>
        <v>22.7178</v>
      </c>
      <c r="O272" s="27">
        <f t="shared" si="126"/>
        <v>89.5</v>
      </c>
      <c r="P272" s="27">
        <f t="shared" si="127"/>
        <v>0</v>
      </c>
      <c r="Q272" s="27">
        <f t="shared" si="136"/>
        <v>1108.169</v>
      </c>
      <c r="R272" s="24">
        <f t="shared" si="128"/>
        <v>0</v>
      </c>
      <c r="S272" s="24">
        <f t="shared" si="129"/>
        <v>259.63</v>
      </c>
      <c r="T272" s="27">
        <f t="shared" si="130"/>
        <v>104.57</v>
      </c>
      <c r="U272" s="24">
        <f t="shared" si="131"/>
        <v>9.74</v>
      </c>
      <c r="V272" s="27">
        <f t="shared" si="132"/>
        <v>89.5</v>
      </c>
      <c r="W272" s="27">
        <f t="shared" si="133"/>
        <v>0</v>
      </c>
      <c r="X272" s="24">
        <f t="shared" si="135"/>
        <v>463.44</v>
      </c>
      <c r="Y272" s="24">
        <f t="shared" si="134"/>
        <v>1571.609</v>
      </c>
      <c r="Z272" s="39"/>
      <c r="AA272" s="125" t="s">
        <v>28</v>
      </c>
      <c r="AB272" s="126">
        <f t="shared" si="143"/>
        <v>58.4172</v>
      </c>
      <c r="AC272" s="126">
        <f t="shared" si="137"/>
        <v>778.894</v>
      </c>
      <c r="AD272" s="126">
        <f t="shared" si="138"/>
        <v>522.84</v>
      </c>
      <c r="AE272" s="126">
        <f t="shared" si="139"/>
        <v>32.4578</v>
      </c>
      <c r="AF272" s="126">
        <f t="shared" si="140"/>
        <v>179</v>
      </c>
      <c r="AG272" s="126">
        <f t="shared" si="141"/>
        <v>0</v>
      </c>
      <c r="AH272" s="126">
        <f t="shared" si="142"/>
        <v>1571.609</v>
      </c>
      <c r="AI272" s="125" t="s">
        <v>1111</v>
      </c>
    </row>
    <row r="273" ht="20" customHeight="1" spans="1:35">
      <c r="A273" s="23">
        <f t="shared" si="121"/>
        <v>270</v>
      </c>
      <c r="B273" s="39" t="s">
        <v>711</v>
      </c>
      <c r="C273" s="31" t="s">
        <v>716</v>
      </c>
      <c r="D273" s="24" t="s">
        <v>717</v>
      </c>
      <c r="E273" s="24">
        <v>3245.4</v>
      </c>
      <c r="F273" s="24">
        <f>VLOOKUP(C273,'[1]9月'!$B:$Q,16,0)</f>
        <v>3245.4</v>
      </c>
      <c r="G273" s="27">
        <v>5228.42</v>
      </c>
      <c r="H273" s="24">
        <v>3245.4</v>
      </c>
      <c r="I273" s="27">
        <v>1790</v>
      </c>
      <c r="J273" s="27"/>
      <c r="K273" s="34">
        <f t="shared" si="122"/>
        <v>58.4172</v>
      </c>
      <c r="L273" s="35">
        <f t="shared" si="123"/>
        <v>519.264</v>
      </c>
      <c r="M273" s="27">
        <f t="shared" si="124"/>
        <v>418.27</v>
      </c>
      <c r="N273" s="24">
        <f t="shared" si="125"/>
        <v>22.7178</v>
      </c>
      <c r="O273" s="27">
        <f t="shared" si="126"/>
        <v>89.5</v>
      </c>
      <c r="P273" s="27">
        <f t="shared" si="127"/>
        <v>0</v>
      </c>
      <c r="Q273" s="27">
        <f t="shared" si="136"/>
        <v>1108.169</v>
      </c>
      <c r="R273" s="24">
        <f t="shared" si="128"/>
        <v>0</v>
      </c>
      <c r="S273" s="24">
        <f t="shared" si="129"/>
        <v>259.63</v>
      </c>
      <c r="T273" s="27">
        <f t="shared" si="130"/>
        <v>104.57</v>
      </c>
      <c r="U273" s="24">
        <f t="shared" si="131"/>
        <v>9.74</v>
      </c>
      <c r="V273" s="27">
        <f t="shared" si="132"/>
        <v>89.5</v>
      </c>
      <c r="W273" s="27">
        <f t="shared" si="133"/>
        <v>0</v>
      </c>
      <c r="X273" s="24">
        <f t="shared" si="135"/>
        <v>463.44</v>
      </c>
      <c r="Y273" s="24">
        <f t="shared" si="134"/>
        <v>1571.609</v>
      </c>
      <c r="Z273" s="39"/>
      <c r="AA273" s="125" t="s">
        <v>28</v>
      </c>
      <c r="AB273" s="126">
        <f t="shared" si="143"/>
        <v>58.4172</v>
      </c>
      <c r="AC273" s="126">
        <f t="shared" si="137"/>
        <v>778.894</v>
      </c>
      <c r="AD273" s="126">
        <f t="shared" si="138"/>
        <v>522.84</v>
      </c>
      <c r="AE273" s="126">
        <f t="shared" si="139"/>
        <v>32.4578</v>
      </c>
      <c r="AF273" s="126">
        <f t="shared" si="140"/>
        <v>179</v>
      </c>
      <c r="AG273" s="126">
        <f t="shared" si="141"/>
        <v>0</v>
      </c>
      <c r="AH273" s="126">
        <f t="shared" si="142"/>
        <v>1571.609</v>
      </c>
      <c r="AI273" s="125" t="s">
        <v>1111</v>
      </c>
    </row>
    <row r="274" ht="20" customHeight="1" spans="1:35">
      <c r="A274" s="23">
        <f t="shared" si="121"/>
        <v>271</v>
      </c>
      <c r="B274" s="39" t="s">
        <v>711</v>
      </c>
      <c r="C274" s="31" t="s">
        <v>718</v>
      </c>
      <c r="D274" s="24" t="s">
        <v>719</v>
      </c>
      <c r="E274" s="24">
        <v>3245.4</v>
      </c>
      <c r="F274" s="24">
        <f>VLOOKUP(C274,'[1]9月'!$B:$Q,16,0)</f>
        <v>3245.4</v>
      </c>
      <c r="G274" s="27">
        <v>5228.42</v>
      </c>
      <c r="H274" s="24">
        <v>3245.4</v>
      </c>
      <c r="I274" s="27">
        <v>1790</v>
      </c>
      <c r="J274" s="27"/>
      <c r="K274" s="34">
        <f t="shared" si="122"/>
        <v>58.4172</v>
      </c>
      <c r="L274" s="35">
        <f t="shared" si="123"/>
        <v>519.264</v>
      </c>
      <c r="M274" s="27">
        <f t="shared" si="124"/>
        <v>418.27</v>
      </c>
      <c r="N274" s="24">
        <f t="shared" si="125"/>
        <v>22.7178</v>
      </c>
      <c r="O274" s="27">
        <f t="shared" si="126"/>
        <v>89.5</v>
      </c>
      <c r="P274" s="27">
        <f t="shared" si="127"/>
        <v>0</v>
      </c>
      <c r="Q274" s="27">
        <f t="shared" si="136"/>
        <v>1108.169</v>
      </c>
      <c r="R274" s="24">
        <f t="shared" si="128"/>
        <v>0</v>
      </c>
      <c r="S274" s="24">
        <f t="shared" si="129"/>
        <v>259.63</v>
      </c>
      <c r="T274" s="27">
        <f t="shared" si="130"/>
        <v>104.57</v>
      </c>
      <c r="U274" s="24">
        <f t="shared" si="131"/>
        <v>9.74</v>
      </c>
      <c r="V274" s="27">
        <f t="shared" si="132"/>
        <v>89.5</v>
      </c>
      <c r="W274" s="27">
        <f t="shared" si="133"/>
        <v>0</v>
      </c>
      <c r="X274" s="24">
        <f t="shared" si="135"/>
        <v>463.44</v>
      </c>
      <c r="Y274" s="24">
        <f t="shared" si="134"/>
        <v>1571.609</v>
      </c>
      <c r="Z274" s="39"/>
      <c r="AA274" s="125" t="s">
        <v>28</v>
      </c>
      <c r="AB274" s="126">
        <f t="shared" si="143"/>
        <v>58.4172</v>
      </c>
      <c r="AC274" s="126">
        <f t="shared" si="137"/>
        <v>778.894</v>
      </c>
      <c r="AD274" s="126">
        <f t="shared" si="138"/>
        <v>522.84</v>
      </c>
      <c r="AE274" s="126">
        <f t="shared" si="139"/>
        <v>32.4578</v>
      </c>
      <c r="AF274" s="126">
        <f t="shared" si="140"/>
        <v>179</v>
      </c>
      <c r="AG274" s="126">
        <f t="shared" si="141"/>
        <v>0</v>
      </c>
      <c r="AH274" s="126">
        <f t="shared" si="142"/>
        <v>1571.609</v>
      </c>
      <c r="AI274" s="125" t="s">
        <v>1111</v>
      </c>
    </row>
    <row r="275" ht="20" customHeight="1" spans="1:35">
      <c r="A275" s="23">
        <f t="shared" si="121"/>
        <v>272</v>
      </c>
      <c r="B275" s="39" t="s">
        <v>711</v>
      </c>
      <c r="C275" s="31" t="s">
        <v>720</v>
      </c>
      <c r="D275" s="24" t="s">
        <v>721</v>
      </c>
      <c r="E275" s="24">
        <v>3245.4</v>
      </c>
      <c r="F275" s="24">
        <f>VLOOKUP(C275,'[1]9月'!$B:$Q,16,0)</f>
        <v>3245.4</v>
      </c>
      <c r="G275" s="27">
        <v>5228.42</v>
      </c>
      <c r="H275" s="24">
        <v>3245.4</v>
      </c>
      <c r="I275" s="27">
        <v>1790</v>
      </c>
      <c r="J275" s="27"/>
      <c r="K275" s="34">
        <f t="shared" si="122"/>
        <v>58.4172</v>
      </c>
      <c r="L275" s="35">
        <f t="shared" si="123"/>
        <v>519.264</v>
      </c>
      <c r="M275" s="27">
        <f t="shared" si="124"/>
        <v>418.27</v>
      </c>
      <c r="N275" s="24">
        <f t="shared" si="125"/>
        <v>22.7178</v>
      </c>
      <c r="O275" s="27">
        <f t="shared" si="126"/>
        <v>89.5</v>
      </c>
      <c r="P275" s="27">
        <f t="shared" si="127"/>
        <v>0</v>
      </c>
      <c r="Q275" s="27">
        <f t="shared" si="136"/>
        <v>1108.169</v>
      </c>
      <c r="R275" s="24">
        <f t="shared" si="128"/>
        <v>0</v>
      </c>
      <c r="S275" s="24">
        <f t="shared" si="129"/>
        <v>259.63</v>
      </c>
      <c r="T275" s="27">
        <f t="shared" si="130"/>
        <v>104.57</v>
      </c>
      <c r="U275" s="24">
        <f t="shared" si="131"/>
        <v>9.74</v>
      </c>
      <c r="V275" s="27">
        <f t="shared" si="132"/>
        <v>89.5</v>
      </c>
      <c r="W275" s="27">
        <f t="shared" si="133"/>
        <v>0</v>
      </c>
      <c r="X275" s="24">
        <f t="shared" si="135"/>
        <v>463.44</v>
      </c>
      <c r="Y275" s="24">
        <f t="shared" si="134"/>
        <v>1571.609</v>
      </c>
      <c r="Z275" s="39"/>
      <c r="AA275" s="125" t="s">
        <v>28</v>
      </c>
      <c r="AB275" s="126">
        <f t="shared" si="143"/>
        <v>58.4172</v>
      </c>
      <c r="AC275" s="126">
        <f t="shared" si="137"/>
        <v>778.894</v>
      </c>
      <c r="AD275" s="126">
        <f t="shared" si="138"/>
        <v>522.84</v>
      </c>
      <c r="AE275" s="126">
        <f t="shared" si="139"/>
        <v>32.4578</v>
      </c>
      <c r="AF275" s="126">
        <f t="shared" si="140"/>
        <v>179</v>
      </c>
      <c r="AG275" s="126">
        <f t="shared" si="141"/>
        <v>0</v>
      </c>
      <c r="AH275" s="126">
        <f t="shared" si="142"/>
        <v>1571.609</v>
      </c>
      <c r="AI275" s="125" t="s">
        <v>1111</v>
      </c>
    </row>
    <row r="276" ht="19" customHeight="1" spans="1:35">
      <c r="A276" s="160">
        <f t="shared" si="121"/>
        <v>273</v>
      </c>
      <c r="B276" s="63" t="s">
        <v>711</v>
      </c>
      <c r="C276" s="161" t="s">
        <v>722</v>
      </c>
      <c r="D276" s="63" t="s">
        <v>723</v>
      </c>
      <c r="E276" s="63">
        <v>3245.4</v>
      </c>
      <c r="F276" s="63">
        <f>VLOOKUP(C276,'[1]9月'!$B:$Q,16,0)</f>
        <v>3245.4</v>
      </c>
      <c r="G276" s="60">
        <v>5228.42</v>
      </c>
      <c r="H276" s="63">
        <v>3245.4</v>
      </c>
      <c r="I276" s="60">
        <v>1790</v>
      </c>
      <c r="J276" s="60"/>
      <c r="K276" s="61">
        <f t="shared" si="122"/>
        <v>58.4172</v>
      </c>
      <c r="L276" s="62">
        <f t="shared" si="123"/>
        <v>519.264</v>
      </c>
      <c r="M276" s="60">
        <f t="shared" si="124"/>
        <v>418.27</v>
      </c>
      <c r="N276" s="63">
        <f t="shared" si="125"/>
        <v>22.7178</v>
      </c>
      <c r="O276" s="60">
        <f t="shared" si="126"/>
        <v>89.5</v>
      </c>
      <c r="P276" s="60">
        <f t="shared" si="127"/>
        <v>0</v>
      </c>
      <c r="Q276" s="27">
        <f t="shared" si="136"/>
        <v>1108.169</v>
      </c>
      <c r="R276" s="63">
        <f t="shared" si="128"/>
        <v>0</v>
      </c>
      <c r="S276" s="63">
        <f t="shared" si="129"/>
        <v>259.63</v>
      </c>
      <c r="T276" s="60">
        <f t="shared" si="130"/>
        <v>104.57</v>
      </c>
      <c r="U276" s="63">
        <f t="shared" si="131"/>
        <v>9.74</v>
      </c>
      <c r="V276" s="60">
        <f t="shared" si="132"/>
        <v>89.5</v>
      </c>
      <c r="W276" s="60">
        <f t="shared" si="133"/>
        <v>0</v>
      </c>
      <c r="X276" s="24">
        <f t="shared" si="135"/>
        <v>463.44</v>
      </c>
      <c r="Y276" s="63">
        <f t="shared" si="134"/>
        <v>1571.609</v>
      </c>
      <c r="Z276" s="63"/>
      <c r="AA276" s="125" t="s">
        <v>28</v>
      </c>
      <c r="AB276" s="126">
        <f t="shared" si="143"/>
        <v>58.4172</v>
      </c>
      <c r="AC276" s="126">
        <f t="shared" si="137"/>
        <v>778.894</v>
      </c>
      <c r="AD276" s="126">
        <f t="shared" si="138"/>
        <v>522.84</v>
      </c>
      <c r="AE276" s="126">
        <f t="shared" si="139"/>
        <v>32.4578</v>
      </c>
      <c r="AF276" s="126">
        <f t="shared" si="140"/>
        <v>179</v>
      </c>
      <c r="AG276" s="126">
        <f t="shared" si="141"/>
        <v>0</v>
      </c>
      <c r="AH276" s="126">
        <f t="shared" si="142"/>
        <v>1571.609</v>
      </c>
      <c r="AI276" s="125" t="s">
        <v>1111</v>
      </c>
    </row>
    <row r="277" ht="20" customHeight="1" spans="1:35">
      <c r="A277" s="23">
        <f t="shared" si="121"/>
        <v>274</v>
      </c>
      <c r="B277" s="39" t="s">
        <v>711</v>
      </c>
      <c r="C277" s="31" t="s">
        <v>724</v>
      </c>
      <c r="D277" s="24" t="s">
        <v>725</v>
      </c>
      <c r="E277" s="24">
        <v>3245.4</v>
      </c>
      <c r="F277" s="24">
        <f>VLOOKUP(C277,'[1]9月'!$B:$Q,16,0)</f>
        <v>3245.4</v>
      </c>
      <c r="G277" s="27">
        <v>5228.42</v>
      </c>
      <c r="H277" s="24">
        <v>3245.4</v>
      </c>
      <c r="I277" s="27">
        <v>1790</v>
      </c>
      <c r="J277" s="27"/>
      <c r="K277" s="34">
        <f t="shared" si="122"/>
        <v>58.4172</v>
      </c>
      <c r="L277" s="35">
        <f t="shared" si="123"/>
        <v>519.264</v>
      </c>
      <c r="M277" s="27">
        <f t="shared" si="124"/>
        <v>418.27</v>
      </c>
      <c r="N277" s="24">
        <f t="shared" si="125"/>
        <v>22.7178</v>
      </c>
      <c r="O277" s="27">
        <f t="shared" si="126"/>
        <v>89.5</v>
      </c>
      <c r="P277" s="27">
        <f t="shared" si="127"/>
        <v>0</v>
      </c>
      <c r="Q277" s="27">
        <f t="shared" si="136"/>
        <v>1108.169</v>
      </c>
      <c r="R277" s="24">
        <f t="shared" si="128"/>
        <v>0</v>
      </c>
      <c r="S277" s="24">
        <f t="shared" si="129"/>
        <v>259.63</v>
      </c>
      <c r="T277" s="27">
        <f t="shared" si="130"/>
        <v>104.57</v>
      </c>
      <c r="U277" s="24">
        <f t="shared" si="131"/>
        <v>9.74</v>
      </c>
      <c r="V277" s="27">
        <f t="shared" si="132"/>
        <v>89.5</v>
      </c>
      <c r="W277" s="27">
        <f t="shared" si="133"/>
        <v>0</v>
      </c>
      <c r="X277" s="24">
        <f t="shared" si="135"/>
        <v>463.44</v>
      </c>
      <c r="Y277" s="24">
        <f t="shared" si="134"/>
        <v>1571.609</v>
      </c>
      <c r="Z277" s="39"/>
      <c r="AA277" s="125" t="s">
        <v>28</v>
      </c>
      <c r="AB277" s="126">
        <f t="shared" si="143"/>
        <v>58.4172</v>
      </c>
      <c r="AC277" s="126">
        <f t="shared" si="137"/>
        <v>778.894</v>
      </c>
      <c r="AD277" s="126">
        <f t="shared" si="138"/>
        <v>522.84</v>
      </c>
      <c r="AE277" s="126">
        <f t="shared" si="139"/>
        <v>32.4578</v>
      </c>
      <c r="AF277" s="126">
        <f t="shared" si="140"/>
        <v>179</v>
      </c>
      <c r="AG277" s="126">
        <f t="shared" si="141"/>
        <v>0</v>
      </c>
      <c r="AH277" s="126">
        <f t="shared" si="142"/>
        <v>1571.609</v>
      </c>
      <c r="AI277" s="125" t="s">
        <v>1111</v>
      </c>
    </row>
    <row r="278" ht="20" customHeight="1" spans="1:35">
      <c r="A278" s="23">
        <f t="shared" si="121"/>
        <v>275</v>
      </c>
      <c r="B278" s="39" t="s">
        <v>711</v>
      </c>
      <c r="C278" s="31" t="s">
        <v>726</v>
      </c>
      <c r="D278" s="24" t="s">
        <v>727</v>
      </c>
      <c r="E278" s="24">
        <v>3245.4</v>
      </c>
      <c r="F278" s="24">
        <f>VLOOKUP(C278,'[1]9月'!$B:$Q,16,0)</f>
        <v>3245.4</v>
      </c>
      <c r="G278" s="27">
        <v>5228.42</v>
      </c>
      <c r="H278" s="24">
        <v>3245.4</v>
      </c>
      <c r="I278" s="27">
        <v>1790</v>
      </c>
      <c r="J278" s="27"/>
      <c r="K278" s="34">
        <f t="shared" si="122"/>
        <v>58.4172</v>
      </c>
      <c r="L278" s="35">
        <f t="shared" si="123"/>
        <v>519.264</v>
      </c>
      <c r="M278" s="27">
        <f t="shared" si="124"/>
        <v>418.27</v>
      </c>
      <c r="N278" s="24">
        <f t="shared" si="125"/>
        <v>22.7178</v>
      </c>
      <c r="O278" s="27">
        <f t="shared" si="126"/>
        <v>89.5</v>
      </c>
      <c r="P278" s="27">
        <f t="shared" si="127"/>
        <v>0</v>
      </c>
      <c r="Q278" s="27">
        <f t="shared" si="136"/>
        <v>1108.169</v>
      </c>
      <c r="R278" s="24">
        <f t="shared" si="128"/>
        <v>0</v>
      </c>
      <c r="S278" s="24">
        <f t="shared" si="129"/>
        <v>259.63</v>
      </c>
      <c r="T278" s="27">
        <f t="shared" si="130"/>
        <v>104.57</v>
      </c>
      <c r="U278" s="24">
        <f t="shared" si="131"/>
        <v>9.74</v>
      </c>
      <c r="V278" s="27">
        <f t="shared" si="132"/>
        <v>89.5</v>
      </c>
      <c r="W278" s="27">
        <f t="shared" si="133"/>
        <v>0</v>
      </c>
      <c r="X278" s="24">
        <f t="shared" si="135"/>
        <v>463.44</v>
      </c>
      <c r="Y278" s="24">
        <f t="shared" si="134"/>
        <v>1571.609</v>
      </c>
      <c r="Z278" s="39"/>
      <c r="AA278" s="125" t="s">
        <v>28</v>
      </c>
      <c r="AB278" s="126">
        <f t="shared" si="143"/>
        <v>58.4172</v>
      </c>
      <c r="AC278" s="126">
        <f t="shared" si="137"/>
        <v>778.894</v>
      </c>
      <c r="AD278" s="126">
        <f t="shared" si="138"/>
        <v>522.84</v>
      </c>
      <c r="AE278" s="126">
        <f t="shared" si="139"/>
        <v>32.4578</v>
      </c>
      <c r="AF278" s="126">
        <f t="shared" si="140"/>
        <v>179</v>
      </c>
      <c r="AG278" s="126">
        <f t="shared" si="141"/>
        <v>0</v>
      </c>
      <c r="AH278" s="126">
        <f t="shared" si="142"/>
        <v>1571.609</v>
      </c>
      <c r="AI278" s="125" t="s">
        <v>1111</v>
      </c>
    </row>
    <row r="279" ht="20" customHeight="1" spans="1:35">
      <c r="A279" s="23">
        <f t="shared" si="121"/>
        <v>276</v>
      </c>
      <c r="B279" s="39" t="s">
        <v>711</v>
      </c>
      <c r="C279" s="31" t="s">
        <v>728</v>
      </c>
      <c r="D279" s="24" t="s">
        <v>729</v>
      </c>
      <c r="E279" s="24">
        <v>3245.4</v>
      </c>
      <c r="F279" s="24">
        <f>VLOOKUP(C279,'[1]9月'!$B:$Q,16,0)</f>
        <v>3245.4</v>
      </c>
      <c r="G279" s="27">
        <v>5228.42</v>
      </c>
      <c r="H279" s="24">
        <v>3245.4</v>
      </c>
      <c r="I279" s="27">
        <v>1790</v>
      </c>
      <c r="J279" s="27"/>
      <c r="K279" s="34">
        <f t="shared" si="122"/>
        <v>58.4172</v>
      </c>
      <c r="L279" s="35">
        <f t="shared" si="123"/>
        <v>519.264</v>
      </c>
      <c r="M279" s="27">
        <f t="shared" si="124"/>
        <v>418.27</v>
      </c>
      <c r="N279" s="24">
        <f t="shared" si="125"/>
        <v>22.7178</v>
      </c>
      <c r="O279" s="27">
        <f t="shared" si="126"/>
        <v>89.5</v>
      </c>
      <c r="P279" s="27">
        <f t="shared" si="127"/>
        <v>0</v>
      </c>
      <c r="Q279" s="27">
        <f t="shared" si="136"/>
        <v>1108.169</v>
      </c>
      <c r="R279" s="24">
        <f t="shared" si="128"/>
        <v>0</v>
      </c>
      <c r="S279" s="24">
        <f t="shared" si="129"/>
        <v>259.63</v>
      </c>
      <c r="T279" s="27">
        <f t="shared" si="130"/>
        <v>104.57</v>
      </c>
      <c r="U279" s="24">
        <f t="shared" si="131"/>
        <v>9.74</v>
      </c>
      <c r="V279" s="27">
        <f t="shared" si="132"/>
        <v>89.5</v>
      </c>
      <c r="W279" s="27">
        <f t="shared" si="133"/>
        <v>0</v>
      </c>
      <c r="X279" s="24">
        <f t="shared" si="135"/>
        <v>463.44</v>
      </c>
      <c r="Y279" s="24">
        <f t="shared" si="134"/>
        <v>1571.609</v>
      </c>
      <c r="Z279" s="39"/>
      <c r="AA279" s="125" t="s">
        <v>28</v>
      </c>
      <c r="AB279" s="126">
        <f t="shared" si="143"/>
        <v>58.4172</v>
      </c>
      <c r="AC279" s="126">
        <f t="shared" si="137"/>
        <v>778.894</v>
      </c>
      <c r="AD279" s="126">
        <f t="shared" si="138"/>
        <v>522.84</v>
      </c>
      <c r="AE279" s="126">
        <f t="shared" si="139"/>
        <v>32.4578</v>
      </c>
      <c r="AF279" s="126">
        <f t="shared" si="140"/>
        <v>179</v>
      </c>
      <c r="AG279" s="126">
        <f t="shared" si="141"/>
        <v>0</v>
      </c>
      <c r="AH279" s="126">
        <f t="shared" si="142"/>
        <v>1571.609</v>
      </c>
      <c r="AI279" s="125" t="s">
        <v>1111</v>
      </c>
    </row>
    <row r="280" ht="20" customHeight="1" spans="1:35">
      <c r="A280" s="23">
        <f t="shared" si="121"/>
        <v>277</v>
      </c>
      <c r="B280" s="39" t="s">
        <v>143</v>
      </c>
      <c r="C280" s="31" t="s">
        <v>730</v>
      </c>
      <c r="D280" s="24" t="s">
        <v>731</v>
      </c>
      <c r="E280" s="24">
        <v>3245.4</v>
      </c>
      <c r="F280" s="24">
        <f>VLOOKUP(C280,'[1]9月'!$B:$Q,16,0)</f>
        <v>3245.4</v>
      </c>
      <c r="G280" s="27">
        <v>5228.42</v>
      </c>
      <c r="H280" s="24">
        <v>3245.4</v>
      </c>
      <c r="I280" s="27">
        <v>3180</v>
      </c>
      <c r="J280" s="27"/>
      <c r="K280" s="34">
        <f t="shared" si="122"/>
        <v>58.4172</v>
      </c>
      <c r="L280" s="35">
        <f t="shared" si="123"/>
        <v>519.264</v>
      </c>
      <c r="M280" s="27">
        <f t="shared" si="124"/>
        <v>418.27</v>
      </c>
      <c r="N280" s="24">
        <f t="shared" si="125"/>
        <v>22.7178</v>
      </c>
      <c r="O280" s="27">
        <f t="shared" si="126"/>
        <v>159</v>
      </c>
      <c r="P280" s="27">
        <f t="shared" si="127"/>
        <v>0</v>
      </c>
      <c r="Q280" s="27">
        <f t="shared" si="136"/>
        <v>1177.669</v>
      </c>
      <c r="R280" s="24">
        <f t="shared" si="128"/>
        <v>0</v>
      </c>
      <c r="S280" s="24">
        <f t="shared" si="129"/>
        <v>259.63</v>
      </c>
      <c r="T280" s="27">
        <f t="shared" si="130"/>
        <v>104.57</v>
      </c>
      <c r="U280" s="24">
        <f t="shared" si="131"/>
        <v>9.74</v>
      </c>
      <c r="V280" s="27">
        <f t="shared" si="132"/>
        <v>159</v>
      </c>
      <c r="W280" s="27">
        <f t="shared" si="133"/>
        <v>0</v>
      </c>
      <c r="X280" s="24">
        <f t="shared" si="135"/>
        <v>532.94</v>
      </c>
      <c r="Y280" s="24">
        <f t="shared" si="134"/>
        <v>1710.609</v>
      </c>
      <c r="Z280" s="39"/>
      <c r="AA280" s="125" t="s">
        <v>29</v>
      </c>
      <c r="AB280" s="126">
        <f t="shared" si="143"/>
        <v>58.4172</v>
      </c>
      <c r="AC280" s="126">
        <f t="shared" si="137"/>
        <v>778.894</v>
      </c>
      <c r="AD280" s="126">
        <f t="shared" si="138"/>
        <v>522.84</v>
      </c>
      <c r="AE280" s="126">
        <f t="shared" si="139"/>
        <v>32.4578</v>
      </c>
      <c r="AF280" s="126">
        <f t="shared" si="140"/>
        <v>318</v>
      </c>
      <c r="AG280" s="126">
        <f t="shared" si="141"/>
        <v>0</v>
      </c>
      <c r="AH280" s="126">
        <f t="shared" si="142"/>
        <v>1710.609</v>
      </c>
      <c r="AI280" s="125" t="s">
        <v>1111</v>
      </c>
    </row>
    <row r="281" ht="20" customHeight="1" spans="1:35">
      <c r="A281" s="23">
        <f t="shared" si="121"/>
        <v>278</v>
      </c>
      <c r="B281" s="39" t="s">
        <v>711</v>
      </c>
      <c r="C281" s="31" t="s">
        <v>732</v>
      </c>
      <c r="D281" s="24" t="s">
        <v>733</v>
      </c>
      <c r="E281" s="24">
        <v>3245.4</v>
      </c>
      <c r="F281" s="24">
        <f>VLOOKUP(C281,'[1]9月'!$B:$Q,16,0)</f>
        <v>3245.4</v>
      </c>
      <c r="G281" s="27">
        <v>5228.42</v>
      </c>
      <c r="H281" s="24">
        <v>3245.4</v>
      </c>
      <c r="I281" s="27">
        <v>1790</v>
      </c>
      <c r="J281" s="27"/>
      <c r="K281" s="34">
        <f t="shared" si="122"/>
        <v>58.4172</v>
      </c>
      <c r="L281" s="35">
        <f t="shared" si="123"/>
        <v>519.264</v>
      </c>
      <c r="M281" s="27">
        <f t="shared" si="124"/>
        <v>418.27</v>
      </c>
      <c r="N281" s="24">
        <f t="shared" si="125"/>
        <v>22.7178</v>
      </c>
      <c r="O281" s="27">
        <f t="shared" si="126"/>
        <v>89.5</v>
      </c>
      <c r="P281" s="27">
        <f t="shared" si="127"/>
        <v>0</v>
      </c>
      <c r="Q281" s="27">
        <f t="shared" si="136"/>
        <v>1108.169</v>
      </c>
      <c r="R281" s="24">
        <f t="shared" si="128"/>
        <v>0</v>
      </c>
      <c r="S281" s="24">
        <f t="shared" si="129"/>
        <v>259.63</v>
      </c>
      <c r="T281" s="27">
        <f t="shared" si="130"/>
        <v>104.57</v>
      </c>
      <c r="U281" s="24">
        <f t="shared" si="131"/>
        <v>9.74</v>
      </c>
      <c r="V281" s="27">
        <f t="shared" si="132"/>
        <v>89.5</v>
      </c>
      <c r="W281" s="27">
        <f t="shared" si="133"/>
        <v>0</v>
      </c>
      <c r="X281" s="24">
        <f t="shared" si="135"/>
        <v>463.44</v>
      </c>
      <c r="Y281" s="24">
        <f t="shared" si="134"/>
        <v>1571.609</v>
      </c>
      <c r="Z281" s="39"/>
      <c r="AA281" s="125" t="s">
        <v>28</v>
      </c>
      <c r="AB281" s="126">
        <f t="shared" si="143"/>
        <v>58.4172</v>
      </c>
      <c r="AC281" s="126">
        <f t="shared" si="137"/>
        <v>778.894</v>
      </c>
      <c r="AD281" s="126">
        <f t="shared" si="138"/>
        <v>522.84</v>
      </c>
      <c r="AE281" s="126">
        <f t="shared" si="139"/>
        <v>32.4578</v>
      </c>
      <c r="AF281" s="126">
        <f t="shared" si="140"/>
        <v>179</v>
      </c>
      <c r="AG281" s="126">
        <f t="shared" si="141"/>
        <v>0</v>
      </c>
      <c r="AH281" s="126">
        <f t="shared" si="142"/>
        <v>1571.609</v>
      </c>
      <c r="AI281" s="125" t="s">
        <v>1111</v>
      </c>
    </row>
    <row r="282" ht="20" customHeight="1" spans="1:35">
      <c r="A282" s="23">
        <f t="shared" si="121"/>
        <v>279</v>
      </c>
      <c r="B282" s="39" t="s">
        <v>711</v>
      </c>
      <c r="C282" s="31" t="s">
        <v>734</v>
      </c>
      <c r="D282" s="24" t="s">
        <v>735</v>
      </c>
      <c r="E282" s="24">
        <v>3245.4</v>
      </c>
      <c r="F282" s="24">
        <f>VLOOKUP(C282,'[1]9月'!$B:$Q,16,0)</f>
        <v>3245.4</v>
      </c>
      <c r="G282" s="27">
        <v>5228.42</v>
      </c>
      <c r="H282" s="24">
        <v>3245.4</v>
      </c>
      <c r="I282" s="27">
        <v>1790</v>
      </c>
      <c r="J282" s="27"/>
      <c r="K282" s="34">
        <f t="shared" si="122"/>
        <v>58.4172</v>
      </c>
      <c r="L282" s="35">
        <f t="shared" si="123"/>
        <v>519.264</v>
      </c>
      <c r="M282" s="27">
        <f t="shared" si="124"/>
        <v>418.27</v>
      </c>
      <c r="N282" s="24">
        <f t="shared" si="125"/>
        <v>22.7178</v>
      </c>
      <c r="O282" s="27">
        <f t="shared" si="126"/>
        <v>89.5</v>
      </c>
      <c r="P282" s="27">
        <f t="shared" si="127"/>
        <v>0</v>
      </c>
      <c r="Q282" s="27">
        <f t="shared" si="136"/>
        <v>1108.169</v>
      </c>
      <c r="R282" s="24">
        <f t="shared" si="128"/>
        <v>0</v>
      </c>
      <c r="S282" s="24">
        <f t="shared" si="129"/>
        <v>259.63</v>
      </c>
      <c r="T282" s="27">
        <f t="shared" si="130"/>
        <v>104.57</v>
      </c>
      <c r="U282" s="24">
        <f t="shared" si="131"/>
        <v>9.74</v>
      </c>
      <c r="V282" s="27">
        <f t="shared" si="132"/>
        <v>89.5</v>
      </c>
      <c r="W282" s="27">
        <f t="shared" si="133"/>
        <v>0</v>
      </c>
      <c r="X282" s="24">
        <f t="shared" si="135"/>
        <v>463.44</v>
      </c>
      <c r="Y282" s="24">
        <f t="shared" si="134"/>
        <v>1571.609</v>
      </c>
      <c r="Z282" s="39"/>
      <c r="AA282" s="125" t="s">
        <v>28</v>
      </c>
      <c r="AB282" s="126">
        <f t="shared" si="143"/>
        <v>58.4172</v>
      </c>
      <c r="AC282" s="126">
        <f t="shared" si="137"/>
        <v>778.894</v>
      </c>
      <c r="AD282" s="126">
        <f t="shared" si="138"/>
        <v>522.84</v>
      </c>
      <c r="AE282" s="126">
        <f t="shared" si="139"/>
        <v>32.4578</v>
      </c>
      <c r="AF282" s="126">
        <f t="shared" si="140"/>
        <v>179</v>
      </c>
      <c r="AG282" s="126">
        <f t="shared" si="141"/>
        <v>0</v>
      </c>
      <c r="AH282" s="126">
        <f t="shared" si="142"/>
        <v>1571.609</v>
      </c>
      <c r="AI282" s="125" t="s">
        <v>1111</v>
      </c>
    </row>
    <row r="283" ht="20" customHeight="1" spans="1:35">
      <c r="A283" s="23">
        <f t="shared" si="121"/>
        <v>280</v>
      </c>
      <c r="B283" s="39" t="s">
        <v>711</v>
      </c>
      <c r="C283" s="31" t="s">
        <v>736</v>
      </c>
      <c r="D283" s="24" t="s">
        <v>737</v>
      </c>
      <c r="E283" s="24">
        <v>3245.4</v>
      </c>
      <c r="F283" s="24">
        <f>VLOOKUP(C283,'[1]9月'!$B:$Q,16,0)</f>
        <v>3245.4</v>
      </c>
      <c r="G283" s="27">
        <v>5228.42</v>
      </c>
      <c r="H283" s="24">
        <v>3245.4</v>
      </c>
      <c r="I283" s="27">
        <v>1790</v>
      </c>
      <c r="J283" s="27"/>
      <c r="K283" s="34">
        <f t="shared" si="122"/>
        <v>58.4172</v>
      </c>
      <c r="L283" s="35">
        <f t="shared" si="123"/>
        <v>519.264</v>
      </c>
      <c r="M283" s="27">
        <f t="shared" si="124"/>
        <v>418.27</v>
      </c>
      <c r="N283" s="24">
        <f t="shared" si="125"/>
        <v>22.7178</v>
      </c>
      <c r="O283" s="27">
        <f t="shared" si="126"/>
        <v>89.5</v>
      </c>
      <c r="P283" s="27">
        <f t="shared" si="127"/>
        <v>0</v>
      </c>
      <c r="Q283" s="27">
        <f t="shared" si="136"/>
        <v>1108.169</v>
      </c>
      <c r="R283" s="24">
        <f t="shared" si="128"/>
        <v>0</v>
      </c>
      <c r="S283" s="24">
        <f t="shared" si="129"/>
        <v>259.63</v>
      </c>
      <c r="T283" s="27">
        <f t="shared" si="130"/>
        <v>104.57</v>
      </c>
      <c r="U283" s="24">
        <f t="shared" si="131"/>
        <v>9.74</v>
      </c>
      <c r="V283" s="27">
        <f t="shared" si="132"/>
        <v>89.5</v>
      </c>
      <c r="W283" s="27">
        <f t="shared" si="133"/>
        <v>0</v>
      </c>
      <c r="X283" s="24">
        <f t="shared" si="135"/>
        <v>463.44</v>
      </c>
      <c r="Y283" s="24">
        <f t="shared" si="134"/>
        <v>1571.609</v>
      </c>
      <c r="Z283" s="39"/>
      <c r="AA283" s="125" t="s">
        <v>28</v>
      </c>
      <c r="AB283" s="126">
        <f t="shared" si="143"/>
        <v>58.4172</v>
      </c>
      <c r="AC283" s="126">
        <f t="shared" si="137"/>
        <v>778.894</v>
      </c>
      <c r="AD283" s="126">
        <f t="shared" si="138"/>
        <v>522.84</v>
      </c>
      <c r="AE283" s="126">
        <f t="shared" si="139"/>
        <v>32.4578</v>
      </c>
      <c r="AF283" s="126">
        <f t="shared" si="140"/>
        <v>179</v>
      </c>
      <c r="AG283" s="126">
        <f t="shared" si="141"/>
        <v>0</v>
      </c>
      <c r="AH283" s="126">
        <f t="shared" si="142"/>
        <v>1571.609</v>
      </c>
      <c r="AI283" s="125" t="s">
        <v>1111</v>
      </c>
    </row>
    <row r="284" ht="20" customHeight="1" spans="1:35">
      <c r="A284" s="23">
        <f t="shared" si="121"/>
        <v>281</v>
      </c>
      <c r="B284" s="39" t="s">
        <v>711</v>
      </c>
      <c r="C284" s="31" t="s">
        <v>738</v>
      </c>
      <c r="D284" s="24" t="s">
        <v>739</v>
      </c>
      <c r="E284" s="24">
        <v>3245.4</v>
      </c>
      <c r="F284" s="24">
        <f>VLOOKUP(C284,'[1]9月'!$B:$Q,16,0)</f>
        <v>3245.4</v>
      </c>
      <c r="G284" s="27">
        <v>5228.42</v>
      </c>
      <c r="H284" s="24">
        <v>3245.4</v>
      </c>
      <c r="I284" s="27">
        <v>1790</v>
      </c>
      <c r="J284" s="27"/>
      <c r="K284" s="34">
        <f t="shared" si="122"/>
        <v>58.4172</v>
      </c>
      <c r="L284" s="35">
        <f t="shared" si="123"/>
        <v>519.264</v>
      </c>
      <c r="M284" s="27">
        <f t="shared" si="124"/>
        <v>418.27</v>
      </c>
      <c r="N284" s="24">
        <f t="shared" si="125"/>
        <v>22.7178</v>
      </c>
      <c r="O284" s="27">
        <f t="shared" si="126"/>
        <v>89.5</v>
      </c>
      <c r="P284" s="27">
        <f t="shared" si="127"/>
        <v>0</v>
      </c>
      <c r="Q284" s="27">
        <f t="shared" si="136"/>
        <v>1108.169</v>
      </c>
      <c r="R284" s="24">
        <f t="shared" si="128"/>
        <v>0</v>
      </c>
      <c r="S284" s="24">
        <f t="shared" si="129"/>
        <v>259.63</v>
      </c>
      <c r="T284" s="27">
        <f t="shared" si="130"/>
        <v>104.57</v>
      </c>
      <c r="U284" s="24">
        <f t="shared" si="131"/>
        <v>9.74</v>
      </c>
      <c r="V284" s="27">
        <f t="shared" si="132"/>
        <v>89.5</v>
      </c>
      <c r="W284" s="27">
        <f t="shared" si="133"/>
        <v>0</v>
      </c>
      <c r="X284" s="24">
        <f t="shared" si="135"/>
        <v>463.44</v>
      </c>
      <c r="Y284" s="24">
        <f t="shared" si="134"/>
        <v>1571.609</v>
      </c>
      <c r="Z284" s="39"/>
      <c r="AA284" s="125" t="s">
        <v>28</v>
      </c>
      <c r="AB284" s="126">
        <f t="shared" si="143"/>
        <v>58.4172</v>
      </c>
      <c r="AC284" s="126">
        <f t="shared" si="137"/>
        <v>778.894</v>
      </c>
      <c r="AD284" s="126">
        <f t="shared" si="138"/>
        <v>522.84</v>
      </c>
      <c r="AE284" s="126">
        <f t="shared" si="139"/>
        <v>32.4578</v>
      </c>
      <c r="AF284" s="126">
        <f t="shared" si="140"/>
        <v>179</v>
      </c>
      <c r="AG284" s="126">
        <f t="shared" si="141"/>
        <v>0</v>
      </c>
      <c r="AH284" s="126">
        <f t="shared" si="142"/>
        <v>1571.609</v>
      </c>
      <c r="AI284" s="125" t="s">
        <v>1111</v>
      </c>
    </row>
    <row r="285" ht="20" customHeight="1" spans="1:35">
      <c r="A285" s="23">
        <f t="shared" si="121"/>
        <v>282</v>
      </c>
      <c r="B285" s="39" t="s">
        <v>711</v>
      </c>
      <c r="C285" s="31" t="s">
        <v>740</v>
      </c>
      <c r="D285" s="24" t="s">
        <v>741</v>
      </c>
      <c r="E285" s="24">
        <v>3245.4</v>
      </c>
      <c r="F285" s="24">
        <f>VLOOKUP(C285,'[1]9月'!$B:$Q,16,0)</f>
        <v>3245.4</v>
      </c>
      <c r="G285" s="27">
        <v>5228.42</v>
      </c>
      <c r="H285" s="24">
        <v>3245.4</v>
      </c>
      <c r="I285" s="27">
        <v>1790</v>
      </c>
      <c r="J285" s="27"/>
      <c r="K285" s="34">
        <f t="shared" si="122"/>
        <v>58.4172</v>
      </c>
      <c r="L285" s="35">
        <f t="shared" si="123"/>
        <v>519.264</v>
      </c>
      <c r="M285" s="27">
        <f t="shared" si="124"/>
        <v>418.27</v>
      </c>
      <c r="N285" s="24">
        <f t="shared" si="125"/>
        <v>22.7178</v>
      </c>
      <c r="O285" s="27">
        <f t="shared" si="126"/>
        <v>89.5</v>
      </c>
      <c r="P285" s="27">
        <f t="shared" si="127"/>
        <v>0</v>
      </c>
      <c r="Q285" s="27">
        <f t="shared" si="136"/>
        <v>1108.169</v>
      </c>
      <c r="R285" s="24">
        <f t="shared" si="128"/>
        <v>0</v>
      </c>
      <c r="S285" s="24">
        <f t="shared" si="129"/>
        <v>259.63</v>
      </c>
      <c r="T285" s="27">
        <f t="shared" si="130"/>
        <v>104.57</v>
      </c>
      <c r="U285" s="24">
        <f t="shared" si="131"/>
        <v>9.74</v>
      </c>
      <c r="V285" s="27">
        <f t="shared" si="132"/>
        <v>89.5</v>
      </c>
      <c r="W285" s="27">
        <f t="shared" si="133"/>
        <v>0</v>
      </c>
      <c r="X285" s="24">
        <f t="shared" si="135"/>
        <v>463.44</v>
      </c>
      <c r="Y285" s="24">
        <f t="shared" si="134"/>
        <v>1571.609</v>
      </c>
      <c r="Z285" s="39"/>
      <c r="AA285" s="125" t="s">
        <v>28</v>
      </c>
      <c r="AB285" s="126">
        <f t="shared" si="143"/>
        <v>58.4172</v>
      </c>
      <c r="AC285" s="126">
        <f t="shared" si="137"/>
        <v>778.894</v>
      </c>
      <c r="AD285" s="126">
        <f t="shared" si="138"/>
        <v>522.84</v>
      </c>
      <c r="AE285" s="126">
        <f t="shared" si="139"/>
        <v>32.4578</v>
      </c>
      <c r="AF285" s="126">
        <f t="shared" si="140"/>
        <v>179</v>
      </c>
      <c r="AG285" s="126">
        <f t="shared" si="141"/>
        <v>0</v>
      </c>
      <c r="AH285" s="126">
        <f t="shared" si="142"/>
        <v>1571.609</v>
      </c>
      <c r="AI285" s="125" t="s">
        <v>1111</v>
      </c>
    </row>
    <row r="286" ht="20" customHeight="1" spans="1:35">
      <c r="A286" s="23">
        <f t="shared" si="121"/>
        <v>283</v>
      </c>
      <c r="B286" s="39" t="s">
        <v>711</v>
      </c>
      <c r="C286" s="31" t="s">
        <v>743</v>
      </c>
      <c r="D286" s="24" t="s">
        <v>744</v>
      </c>
      <c r="E286" s="24">
        <v>3245.4</v>
      </c>
      <c r="F286" s="24">
        <f>VLOOKUP(C286,'[1]9月'!$B:$Q,16,0)</f>
        <v>3245.4</v>
      </c>
      <c r="G286" s="27">
        <v>5228.42</v>
      </c>
      <c r="H286" s="24">
        <v>3245.4</v>
      </c>
      <c r="I286" s="27">
        <v>1790</v>
      </c>
      <c r="J286" s="27"/>
      <c r="K286" s="34">
        <f t="shared" si="122"/>
        <v>58.4172</v>
      </c>
      <c r="L286" s="35">
        <f t="shared" si="123"/>
        <v>519.264</v>
      </c>
      <c r="M286" s="27">
        <f t="shared" si="124"/>
        <v>418.27</v>
      </c>
      <c r="N286" s="24">
        <f t="shared" si="125"/>
        <v>22.7178</v>
      </c>
      <c r="O286" s="27">
        <f t="shared" si="126"/>
        <v>89.5</v>
      </c>
      <c r="P286" s="27">
        <f t="shared" si="127"/>
        <v>0</v>
      </c>
      <c r="Q286" s="27">
        <f t="shared" si="136"/>
        <v>1108.169</v>
      </c>
      <c r="R286" s="24">
        <f t="shared" si="128"/>
        <v>0</v>
      </c>
      <c r="S286" s="24">
        <f t="shared" si="129"/>
        <v>259.63</v>
      </c>
      <c r="T286" s="27">
        <f t="shared" si="130"/>
        <v>104.57</v>
      </c>
      <c r="U286" s="24">
        <f t="shared" si="131"/>
        <v>9.74</v>
      </c>
      <c r="V286" s="27">
        <f t="shared" si="132"/>
        <v>89.5</v>
      </c>
      <c r="W286" s="27">
        <f t="shared" si="133"/>
        <v>0</v>
      </c>
      <c r="X286" s="24">
        <f t="shared" si="135"/>
        <v>463.44</v>
      </c>
      <c r="Y286" s="24">
        <f t="shared" si="134"/>
        <v>1571.609</v>
      </c>
      <c r="Z286" s="39"/>
      <c r="AA286" s="125" t="s">
        <v>28</v>
      </c>
      <c r="AB286" s="126">
        <f t="shared" si="143"/>
        <v>58.4172</v>
      </c>
      <c r="AC286" s="126">
        <f t="shared" si="137"/>
        <v>778.894</v>
      </c>
      <c r="AD286" s="126">
        <f t="shared" si="138"/>
        <v>522.84</v>
      </c>
      <c r="AE286" s="126">
        <f t="shared" si="139"/>
        <v>32.4578</v>
      </c>
      <c r="AF286" s="126">
        <f t="shared" si="140"/>
        <v>179</v>
      </c>
      <c r="AG286" s="126">
        <f t="shared" si="141"/>
        <v>0</v>
      </c>
      <c r="AH286" s="126">
        <f t="shared" si="142"/>
        <v>1571.609</v>
      </c>
      <c r="AI286" s="125" t="s">
        <v>1111</v>
      </c>
    </row>
    <row r="287" ht="20" customHeight="1" spans="1:35">
      <c r="A287" s="23">
        <f t="shared" si="121"/>
        <v>284</v>
      </c>
      <c r="B287" s="39" t="s">
        <v>886</v>
      </c>
      <c r="C287" s="31" t="s">
        <v>746</v>
      </c>
      <c r="D287" s="24" t="s">
        <v>747</v>
      </c>
      <c r="E287" s="24">
        <v>3245.4</v>
      </c>
      <c r="F287" s="24">
        <f>VLOOKUP(C287,'[1]9月'!$B:$Q,16,0)</f>
        <v>3245.4</v>
      </c>
      <c r="G287" s="27">
        <v>5228.42</v>
      </c>
      <c r="H287" s="24">
        <v>3245.4</v>
      </c>
      <c r="I287" s="27">
        <v>0</v>
      </c>
      <c r="J287" s="27"/>
      <c r="K287" s="34">
        <f t="shared" si="122"/>
        <v>58.4172</v>
      </c>
      <c r="L287" s="35">
        <f t="shared" si="123"/>
        <v>519.264</v>
      </c>
      <c r="M287" s="27">
        <f t="shared" si="124"/>
        <v>418.27</v>
      </c>
      <c r="N287" s="24">
        <f t="shared" si="125"/>
        <v>22.7178</v>
      </c>
      <c r="O287" s="27">
        <f t="shared" si="126"/>
        <v>0</v>
      </c>
      <c r="P287" s="27">
        <f t="shared" si="127"/>
        <v>0</v>
      </c>
      <c r="Q287" s="27">
        <f t="shared" si="136"/>
        <v>1018.669</v>
      </c>
      <c r="R287" s="24">
        <f t="shared" si="128"/>
        <v>0</v>
      </c>
      <c r="S287" s="24">
        <f t="shared" si="129"/>
        <v>259.63</v>
      </c>
      <c r="T287" s="27">
        <f t="shared" si="130"/>
        <v>104.57</v>
      </c>
      <c r="U287" s="24">
        <f t="shared" si="131"/>
        <v>9.74</v>
      </c>
      <c r="V287" s="27">
        <f t="shared" si="132"/>
        <v>0</v>
      </c>
      <c r="W287" s="27">
        <f t="shared" si="133"/>
        <v>0</v>
      </c>
      <c r="X287" s="24">
        <f t="shared" si="135"/>
        <v>373.94</v>
      </c>
      <c r="Y287" s="24">
        <f t="shared" si="134"/>
        <v>1392.609</v>
      </c>
      <c r="Z287" s="39"/>
      <c r="AA287" s="125" t="s">
        <v>28</v>
      </c>
      <c r="AB287" s="126">
        <f t="shared" si="143"/>
        <v>58.4172</v>
      </c>
      <c r="AC287" s="126">
        <f t="shared" si="137"/>
        <v>778.894</v>
      </c>
      <c r="AD287" s="126">
        <f t="shared" si="138"/>
        <v>522.84</v>
      </c>
      <c r="AE287" s="126">
        <f t="shared" si="139"/>
        <v>32.4578</v>
      </c>
      <c r="AF287" s="126">
        <f t="shared" si="140"/>
        <v>0</v>
      </c>
      <c r="AG287" s="126">
        <f t="shared" si="141"/>
        <v>0</v>
      </c>
      <c r="AH287" s="126">
        <f t="shared" si="142"/>
        <v>1392.609</v>
      </c>
      <c r="AI287" s="125" t="s">
        <v>1111</v>
      </c>
    </row>
    <row r="288" ht="20" customHeight="1" spans="1:35">
      <c r="A288" s="23">
        <f t="shared" si="121"/>
        <v>285</v>
      </c>
      <c r="B288" s="39" t="s">
        <v>886</v>
      </c>
      <c r="C288" s="31" t="s">
        <v>749</v>
      </c>
      <c r="D288" s="24" t="s">
        <v>750</v>
      </c>
      <c r="E288" s="24">
        <v>3245.4</v>
      </c>
      <c r="F288" s="24">
        <f>VLOOKUP(C288,'[1]9月'!$B:$Q,16,0)</f>
        <v>3245.4</v>
      </c>
      <c r="G288" s="27">
        <v>5228.42</v>
      </c>
      <c r="H288" s="24">
        <v>3245.4</v>
      </c>
      <c r="I288" s="27">
        <v>0</v>
      </c>
      <c r="J288" s="27"/>
      <c r="K288" s="34">
        <f t="shared" si="122"/>
        <v>58.4172</v>
      </c>
      <c r="L288" s="35">
        <f t="shared" si="123"/>
        <v>519.264</v>
      </c>
      <c r="M288" s="27">
        <f t="shared" si="124"/>
        <v>418.27</v>
      </c>
      <c r="N288" s="24">
        <f t="shared" si="125"/>
        <v>22.7178</v>
      </c>
      <c r="O288" s="27">
        <f t="shared" si="126"/>
        <v>0</v>
      </c>
      <c r="P288" s="27">
        <f t="shared" si="127"/>
        <v>0</v>
      </c>
      <c r="Q288" s="27">
        <f t="shared" si="136"/>
        <v>1018.669</v>
      </c>
      <c r="R288" s="24">
        <f t="shared" si="128"/>
        <v>0</v>
      </c>
      <c r="S288" s="24">
        <f t="shared" si="129"/>
        <v>259.63</v>
      </c>
      <c r="T288" s="27">
        <f t="shared" si="130"/>
        <v>104.57</v>
      </c>
      <c r="U288" s="24">
        <f t="shared" si="131"/>
        <v>9.74</v>
      </c>
      <c r="V288" s="27">
        <f t="shared" si="132"/>
        <v>0</v>
      </c>
      <c r="W288" s="27">
        <f t="shared" si="133"/>
        <v>0</v>
      </c>
      <c r="X288" s="24">
        <f t="shared" si="135"/>
        <v>373.94</v>
      </c>
      <c r="Y288" s="24">
        <f t="shared" si="134"/>
        <v>1392.609</v>
      </c>
      <c r="Z288" s="39"/>
      <c r="AA288" s="125" t="s">
        <v>28</v>
      </c>
      <c r="AB288" s="126">
        <f t="shared" si="143"/>
        <v>58.4172</v>
      </c>
      <c r="AC288" s="126">
        <f t="shared" si="137"/>
        <v>778.894</v>
      </c>
      <c r="AD288" s="126">
        <f t="shared" si="138"/>
        <v>522.84</v>
      </c>
      <c r="AE288" s="126">
        <f t="shared" si="139"/>
        <v>32.4578</v>
      </c>
      <c r="AF288" s="126">
        <f t="shared" si="140"/>
        <v>0</v>
      </c>
      <c r="AG288" s="126">
        <f t="shared" si="141"/>
        <v>0</v>
      </c>
      <c r="AH288" s="126">
        <f t="shared" si="142"/>
        <v>1392.609</v>
      </c>
      <c r="AI288" s="125" t="s">
        <v>1111</v>
      </c>
    </row>
    <row r="289" ht="20" customHeight="1" spans="1:35">
      <c r="A289" s="23">
        <f t="shared" si="121"/>
        <v>286</v>
      </c>
      <c r="B289" s="39" t="s">
        <v>711</v>
      </c>
      <c r="C289" s="31" t="s">
        <v>752</v>
      </c>
      <c r="D289" s="24" t="s">
        <v>753</v>
      </c>
      <c r="E289" s="24">
        <v>3245.4</v>
      </c>
      <c r="F289" s="24">
        <f>VLOOKUP(C289,'[1]9月'!$B:$Q,16,0)</f>
        <v>3245.4</v>
      </c>
      <c r="G289" s="27">
        <v>5228.42</v>
      </c>
      <c r="H289" s="24">
        <v>3245.4</v>
      </c>
      <c r="I289" s="27">
        <v>1790</v>
      </c>
      <c r="J289" s="27"/>
      <c r="K289" s="34">
        <f t="shared" si="122"/>
        <v>58.4172</v>
      </c>
      <c r="L289" s="35">
        <f t="shared" si="123"/>
        <v>519.264</v>
      </c>
      <c r="M289" s="27">
        <f t="shared" si="124"/>
        <v>418.27</v>
      </c>
      <c r="N289" s="24">
        <f t="shared" si="125"/>
        <v>22.7178</v>
      </c>
      <c r="O289" s="27">
        <f t="shared" si="126"/>
        <v>89.5</v>
      </c>
      <c r="P289" s="27">
        <f t="shared" si="127"/>
        <v>0</v>
      </c>
      <c r="Q289" s="27">
        <f t="shared" si="136"/>
        <v>1108.169</v>
      </c>
      <c r="R289" s="24">
        <f t="shared" si="128"/>
        <v>0</v>
      </c>
      <c r="S289" s="24">
        <f t="shared" si="129"/>
        <v>259.63</v>
      </c>
      <c r="T289" s="27">
        <f t="shared" si="130"/>
        <v>104.57</v>
      </c>
      <c r="U289" s="24">
        <f t="shared" si="131"/>
        <v>9.74</v>
      </c>
      <c r="V289" s="27">
        <f t="shared" si="132"/>
        <v>89.5</v>
      </c>
      <c r="W289" s="27">
        <f t="shared" si="133"/>
        <v>0</v>
      </c>
      <c r="X289" s="24">
        <f t="shared" si="135"/>
        <v>463.44</v>
      </c>
      <c r="Y289" s="24">
        <f t="shared" si="134"/>
        <v>1571.609</v>
      </c>
      <c r="Z289" s="39"/>
      <c r="AA289" s="125" t="s">
        <v>28</v>
      </c>
      <c r="AB289" s="126">
        <f t="shared" si="143"/>
        <v>58.4172</v>
      </c>
      <c r="AC289" s="126">
        <f t="shared" si="137"/>
        <v>778.894</v>
      </c>
      <c r="AD289" s="126">
        <f t="shared" si="138"/>
        <v>522.84</v>
      </c>
      <c r="AE289" s="126">
        <f t="shared" si="139"/>
        <v>32.4578</v>
      </c>
      <c r="AF289" s="126">
        <f t="shared" si="140"/>
        <v>179</v>
      </c>
      <c r="AG289" s="126">
        <f t="shared" si="141"/>
        <v>0</v>
      </c>
      <c r="AH289" s="126">
        <f t="shared" si="142"/>
        <v>1571.609</v>
      </c>
      <c r="AI289" s="125" t="s">
        <v>1111</v>
      </c>
    </row>
    <row r="290" ht="20" customHeight="1" spans="1:35">
      <c r="A290" s="23">
        <f t="shared" si="121"/>
        <v>287</v>
      </c>
      <c r="B290" s="39" t="s">
        <v>711</v>
      </c>
      <c r="C290" s="31" t="s">
        <v>755</v>
      </c>
      <c r="D290" s="24" t="s">
        <v>756</v>
      </c>
      <c r="E290" s="24">
        <v>3245.4</v>
      </c>
      <c r="F290" s="24">
        <f>VLOOKUP(C290,'[1]9月'!$B:$Q,16,0)</f>
        <v>3245.4</v>
      </c>
      <c r="G290" s="27">
        <v>5228.42</v>
      </c>
      <c r="H290" s="24">
        <v>3245.4</v>
      </c>
      <c r="I290" s="27">
        <v>1790</v>
      </c>
      <c r="J290" s="27"/>
      <c r="K290" s="34">
        <f t="shared" si="122"/>
        <v>58.4172</v>
      </c>
      <c r="L290" s="35">
        <f t="shared" si="123"/>
        <v>519.264</v>
      </c>
      <c r="M290" s="27">
        <f t="shared" si="124"/>
        <v>418.27</v>
      </c>
      <c r="N290" s="24">
        <f t="shared" si="125"/>
        <v>22.7178</v>
      </c>
      <c r="O290" s="27">
        <f t="shared" si="126"/>
        <v>89.5</v>
      </c>
      <c r="P290" s="27">
        <f t="shared" si="127"/>
        <v>0</v>
      </c>
      <c r="Q290" s="27">
        <f t="shared" si="136"/>
        <v>1108.169</v>
      </c>
      <c r="R290" s="24">
        <f t="shared" si="128"/>
        <v>0</v>
      </c>
      <c r="S290" s="24">
        <f t="shared" si="129"/>
        <v>259.63</v>
      </c>
      <c r="T290" s="27">
        <f t="shared" si="130"/>
        <v>104.57</v>
      </c>
      <c r="U290" s="24">
        <f t="shared" si="131"/>
        <v>9.74</v>
      </c>
      <c r="V290" s="27">
        <f t="shared" si="132"/>
        <v>89.5</v>
      </c>
      <c r="W290" s="27">
        <f t="shared" si="133"/>
        <v>0</v>
      </c>
      <c r="X290" s="24">
        <f t="shared" si="135"/>
        <v>463.44</v>
      </c>
      <c r="Y290" s="24">
        <f t="shared" si="134"/>
        <v>1571.609</v>
      </c>
      <c r="Z290" s="39"/>
      <c r="AA290" s="125" t="s">
        <v>28</v>
      </c>
      <c r="AB290" s="126">
        <f t="shared" si="143"/>
        <v>58.4172</v>
      </c>
      <c r="AC290" s="126">
        <f t="shared" si="137"/>
        <v>778.894</v>
      </c>
      <c r="AD290" s="126">
        <f t="shared" si="138"/>
        <v>522.84</v>
      </c>
      <c r="AE290" s="126">
        <f t="shared" si="139"/>
        <v>32.4578</v>
      </c>
      <c r="AF290" s="126">
        <f t="shared" si="140"/>
        <v>179</v>
      </c>
      <c r="AG290" s="126">
        <f t="shared" si="141"/>
        <v>0</v>
      </c>
      <c r="AH290" s="126">
        <f t="shared" si="142"/>
        <v>1571.609</v>
      </c>
      <c r="AI290" s="125" t="s">
        <v>1111</v>
      </c>
    </row>
    <row r="291" ht="20" customHeight="1" spans="1:35">
      <c r="A291" s="23">
        <f t="shared" si="121"/>
        <v>288</v>
      </c>
      <c r="B291" s="39" t="s">
        <v>711</v>
      </c>
      <c r="C291" s="31" t="s">
        <v>758</v>
      </c>
      <c r="D291" s="24" t="s">
        <v>759</v>
      </c>
      <c r="E291" s="24">
        <v>3245.4</v>
      </c>
      <c r="F291" s="24">
        <f>VLOOKUP(C291,'[1]9月'!$B:$Q,16,0)</f>
        <v>3245.4</v>
      </c>
      <c r="G291" s="27">
        <v>5228.42</v>
      </c>
      <c r="H291" s="24">
        <v>3245.4</v>
      </c>
      <c r="I291" s="27">
        <v>1790</v>
      </c>
      <c r="J291" s="27"/>
      <c r="K291" s="34">
        <f t="shared" si="122"/>
        <v>58.4172</v>
      </c>
      <c r="L291" s="35">
        <f t="shared" si="123"/>
        <v>519.264</v>
      </c>
      <c r="M291" s="27">
        <f t="shared" si="124"/>
        <v>418.27</v>
      </c>
      <c r="N291" s="24">
        <f t="shared" si="125"/>
        <v>22.7178</v>
      </c>
      <c r="O291" s="27">
        <f t="shared" si="126"/>
        <v>89.5</v>
      </c>
      <c r="P291" s="27">
        <f t="shared" si="127"/>
        <v>0</v>
      </c>
      <c r="Q291" s="27">
        <f t="shared" si="136"/>
        <v>1108.169</v>
      </c>
      <c r="R291" s="24">
        <f t="shared" si="128"/>
        <v>0</v>
      </c>
      <c r="S291" s="24">
        <f t="shared" si="129"/>
        <v>259.63</v>
      </c>
      <c r="T291" s="27">
        <f t="shared" si="130"/>
        <v>104.57</v>
      </c>
      <c r="U291" s="24">
        <f t="shared" si="131"/>
        <v>9.74</v>
      </c>
      <c r="V291" s="27">
        <f t="shared" si="132"/>
        <v>89.5</v>
      </c>
      <c r="W291" s="27">
        <f t="shared" si="133"/>
        <v>0</v>
      </c>
      <c r="X291" s="24">
        <f t="shared" si="135"/>
        <v>463.44</v>
      </c>
      <c r="Y291" s="24">
        <f t="shared" si="134"/>
        <v>1571.609</v>
      </c>
      <c r="Z291" s="39"/>
      <c r="AA291" s="125" t="s">
        <v>28</v>
      </c>
      <c r="AB291" s="126">
        <f t="shared" si="143"/>
        <v>58.4172</v>
      </c>
      <c r="AC291" s="126">
        <f t="shared" si="137"/>
        <v>778.894</v>
      </c>
      <c r="AD291" s="126">
        <f t="shared" si="138"/>
        <v>522.84</v>
      </c>
      <c r="AE291" s="126">
        <f t="shared" si="139"/>
        <v>32.4578</v>
      </c>
      <c r="AF291" s="126">
        <f t="shared" si="140"/>
        <v>179</v>
      </c>
      <c r="AG291" s="126">
        <f t="shared" si="141"/>
        <v>0</v>
      </c>
      <c r="AH291" s="126">
        <f t="shared" si="142"/>
        <v>1571.609</v>
      </c>
      <c r="AI291" s="125" t="s">
        <v>1111</v>
      </c>
    </row>
    <row r="292" ht="20" customHeight="1" spans="1:35">
      <c r="A292" s="23">
        <f t="shared" si="121"/>
        <v>289</v>
      </c>
      <c r="B292" s="39" t="s">
        <v>711</v>
      </c>
      <c r="C292" s="31" t="s">
        <v>761</v>
      </c>
      <c r="D292" s="24" t="s">
        <v>762</v>
      </c>
      <c r="E292" s="24">
        <v>3245.4</v>
      </c>
      <c r="F292" s="24">
        <f>VLOOKUP(C292,'[1]9月'!$B:$Q,16,0)</f>
        <v>3245.4</v>
      </c>
      <c r="G292" s="27">
        <v>5228.42</v>
      </c>
      <c r="H292" s="24">
        <v>3245.4</v>
      </c>
      <c r="I292" s="27">
        <v>1790</v>
      </c>
      <c r="J292" s="27"/>
      <c r="K292" s="34">
        <f t="shared" si="122"/>
        <v>58.4172</v>
      </c>
      <c r="L292" s="35">
        <f t="shared" si="123"/>
        <v>519.264</v>
      </c>
      <c r="M292" s="27">
        <f t="shared" si="124"/>
        <v>418.27</v>
      </c>
      <c r="N292" s="24">
        <f t="shared" si="125"/>
        <v>22.7178</v>
      </c>
      <c r="O292" s="27">
        <f t="shared" si="126"/>
        <v>89.5</v>
      </c>
      <c r="P292" s="27">
        <f t="shared" si="127"/>
        <v>0</v>
      </c>
      <c r="Q292" s="27">
        <f t="shared" si="136"/>
        <v>1108.169</v>
      </c>
      <c r="R292" s="24">
        <f t="shared" si="128"/>
        <v>0</v>
      </c>
      <c r="S292" s="24">
        <f t="shared" si="129"/>
        <v>259.63</v>
      </c>
      <c r="T292" s="27">
        <f t="shared" si="130"/>
        <v>104.57</v>
      </c>
      <c r="U292" s="24">
        <f t="shared" si="131"/>
        <v>9.74</v>
      </c>
      <c r="V292" s="27">
        <f t="shared" si="132"/>
        <v>89.5</v>
      </c>
      <c r="W292" s="27">
        <f t="shared" si="133"/>
        <v>0</v>
      </c>
      <c r="X292" s="24">
        <f t="shared" si="135"/>
        <v>463.44</v>
      </c>
      <c r="Y292" s="24">
        <f t="shared" si="134"/>
        <v>1571.609</v>
      </c>
      <c r="Z292" s="39"/>
      <c r="AA292" s="125" t="s">
        <v>28</v>
      </c>
      <c r="AB292" s="126">
        <f t="shared" si="143"/>
        <v>58.4172</v>
      </c>
      <c r="AC292" s="126">
        <f t="shared" si="137"/>
        <v>778.894</v>
      </c>
      <c r="AD292" s="126">
        <f t="shared" si="138"/>
        <v>522.84</v>
      </c>
      <c r="AE292" s="126">
        <f t="shared" si="139"/>
        <v>32.4578</v>
      </c>
      <c r="AF292" s="126">
        <f t="shared" si="140"/>
        <v>179</v>
      </c>
      <c r="AG292" s="126">
        <f t="shared" si="141"/>
        <v>0</v>
      </c>
      <c r="AH292" s="126">
        <f t="shared" si="142"/>
        <v>1571.609</v>
      </c>
      <c r="AI292" s="125" t="s">
        <v>1111</v>
      </c>
    </row>
    <row r="293" ht="20" customHeight="1" spans="1:35">
      <c r="A293" s="23">
        <f t="shared" si="121"/>
        <v>290</v>
      </c>
      <c r="B293" s="39" t="s">
        <v>118</v>
      </c>
      <c r="C293" s="31" t="s">
        <v>764</v>
      </c>
      <c r="D293" s="24" t="s">
        <v>765</v>
      </c>
      <c r="E293" s="24">
        <v>3245.4</v>
      </c>
      <c r="F293" s="24">
        <f>VLOOKUP(C293,'[1]9月'!$B:$Q,16,0)</f>
        <v>3245.4</v>
      </c>
      <c r="G293" s="27">
        <v>5228.42</v>
      </c>
      <c r="H293" s="24">
        <v>3245.4</v>
      </c>
      <c r="I293" s="27">
        <v>3180</v>
      </c>
      <c r="J293" s="27"/>
      <c r="K293" s="34">
        <f t="shared" si="122"/>
        <v>58.4172</v>
      </c>
      <c r="L293" s="35">
        <f t="shared" si="123"/>
        <v>519.264</v>
      </c>
      <c r="M293" s="27">
        <f t="shared" si="124"/>
        <v>418.27</v>
      </c>
      <c r="N293" s="24">
        <f t="shared" si="125"/>
        <v>22.7178</v>
      </c>
      <c r="O293" s="27">
        <f t="shared" si="126"/>
        <v>159</v>
      </c>
      <c r="P293" s="27">
        <f t="shared" si="127"/>
        <v>0</v>
      </c>
      <c r="Q293" s="27">
        <f t="shared" si="136"/>
        <v>1177.669</v>
      </c>
      <c r="R293" s="24">
        <f t="shared" si="128"/>
        <v>0</v>
      </c>
      <c r="S293" s="24">
        <f t="shared" si="129"/>
        <v>259.63</v>
      </c>
      <c r="T293" s="27">
        <f t="shared" si="130"/>
        <v>104.57</v>
      </c>
      <c r="U293" s="24">
        <f t="shared" si="131"/>
        <v>9.74</v>
      </c>
      <c r="V293" s="27">
        <f t="shared" si="132"/>
        <v>159</v>
      </c>
      <c r="W293" s="27">
        <f t="shared" si="133"/>
        <v>0</v>
      </c>
      <c r="X293" s="24">
        <f t="shared" si="135"/>
        <v>532.94</v>
      </c>
      <c r="Y293" s="24">
        <f t="shared" si="134"/>
        <v>1710.609</v>
      </c>
      <c r="Z293" s="39"/>
      <c r="AA293" s="125" t="s">
        <v>14</v>
      </c>
      <c r="AB293" s="126">
        <f t="shared" si="143"/>
        <v>58.4172</v>
      </c>
      <c r="AC293" s="126">
        <f t="shared" si="137"/>
        <v>778.894</v>
      </c>
      <c r="AD293" s="126">
        <f t="shared" si="138"/>
        <v>522.84</v>
      </c>
      <c r="AE293" s="126">
        <f t="shared" si="139"/>
        <v>32.4578</v>
      </c>
      <c r="AF293" s="126">
        <f t="shared" si="140"/>
        <v>318</v>
      </c>
      <c r="AG293" s="126">
        <f t="shared" si="141"/>
        <v>0</v>
      </c>
      <c r="AH293" s="126">
        <f t="shared" si="142"/>
        <v>1710.609</v>
      </c>
      <c r="AI293" s="125" t="s">
        <v>1109</v>
      </c>
    </row>
    <row r="294" ht="20" customHeight="1" spans="1:35">
      <c r="A294" s="23">
        <f t="shared" si="121"/>
        <v>291</v>
      </c>
      <c r="B294" s="39" t="s">
        <v>657</v>
      </c>
      <c r="C294" s="31" t="s">
        <v>767</v>
      </c>
      <c r="D294" s="24" t="s">
        <v>768</v>
      </c>
      <c r="E294" s="24">
        <v>3245.4</v>
      </c>
      <c r="F294" s="24">
        <f>VLOOKUP(C294,'[1]9月'!$B:$Q,16,0)</f>
        <v>3245.4</v>
      </c>
      <c r="G294" s="27">
        <v>5228.42</v>
      </c>
      <c r="H294" s="24">
        <v>3245.4</v>
      </c>
      <c r="I294" s="27">
        <v>1790</v>
      </c>
      <c r="J294" s="27"/>
      <c r="K294" s="34">
        <f t="shared" si="122"/>
        <v>58.4172</v>
      </c>
      <c r="L294" s="35">
        <f t="shared" si="123"/>
        <v>519.264</v>
      </c>
      <c r="M294" s="27">
        <f t="shared" si="124"/>
        <v>418.27</v>
      </c>
      <c r="N294" s="24">
        <f t="shared" si="125"/>
        <v>22.7178</v>
      </c>
      <c r="O294" s="27">
        <f t="shared" si="126"/>
        <v>89.5</v>
      </c>
      <c r="P294" s="27">
        <f t="shared" si="127"/>
        <v>0</v>
      </c>
      <c r="Q294" s="27">
        <f t="shared" si="136"/>
        <v>1108.169</v>
      </c>
      <c r="R294" s="24">
        <f t="shared" si="128"/>
        <v>0</v>
      </c>
      <c r="S294" s="24">
        <f t="shared" si="129"/>
        <v>259.63</v>
      </c>
      <c r="T294" s="27">
        <f t="shared" si="130"/>
        <v>104.57</v>
      </c>
      <c r="U294" s="24">
        <f t="shared" si="131"/>
        <v>9.74</v>
      </c>
      <c r="V294" s="27">
        <f t="shared" si="132"/>
        <v>89.5</v>
      </c>
      <c r="W294" s="27">
        <f t="shared" si="133"/>
        <v>0</v>
      </c>
      <c r="X294" s="24">
        <f t="shared" si="135"/>
        <v>463.44</v>
      </c>
      <c r="Y294" s="24">
        <f t="shared" si="134"/>
        <v>1571.609</v>
      </c>
      <c r="Z294" s="39"/>
      <c r="AA294" s="125" t="s">
        <v>27</v>
      </c>
      <c r="AB294" s="126">
        <f t="shared" si="143"/>
        <v>58.4172</v>
      </c>
      <c r="AC294" s="126">
        <f t="shared" si="137"/>
        <v>778.894</v>
      </c>
      <c r="AD294" s="126">
        <f t="shared" si="138"/>
        <v>522.84</v>
      </c>
      <c r="AE294" s="126">
        <f t="shared" si="139"/>
        <v>32.4578</v>
      </c>
      <c r="AF294" s="126">
        <f t="shared" si="140"/>
        <v>179</v>
      </c>
      <c r="AG294" s="126">
        <f t="shared" si="141"/>
        <v>0</v>
      </c>
      <c r="AH294" s="126">
        <f t="shared" si="142"/>
        <v>1571.609</v>
      </c>
      <c r="AI294" s="125" t="s">
        <v>1111</v>
      </c>
    </row>
    <row r="295" ht="20" customHeight="1" spans="1:35">
      <c r="A295" s="23">
        <f t="shared" si="121"/>
        <v>292</v>
      </c>
      <c r="B295" s="39" t="s">
        <v>711</v>
      </c>
      <c r="C295" s="31" t="s">
        <v>770</v>
      </c>
      <c r="D295" s="24" t="s">
        <v>771</v>
      </c>
      <c r="E295" s="24">
        <v>3245.4</v>
      </c>
      <c r="F295" s="24">
        <f>VLOOKUP(C295,'[1]9月'!$B:$Q,16,0)</f>
        <v>3245.4</v>
      </c>
      <c r="G295" s="27">
        <v>5228.42</v>
      </c>
      <c r="H295" s="24">
        <v>3245.4</v>
      </c>
      <c r="I295" s="27">
        <v>1790</v>
      </c>
      <c r="J295" s="27"/>
      <c r="K295" s="34">
        <f t="shared" si="122"/>
        <v>58.4172</v>
      </c>
      <c r="L295" s="35">
        <f t="shared" si="123"/>
        <v>519.264</v>
      </c>
      <c r="M295" s="27">
        <f t="shared" si="124"/>
        <v>418.27</v>
      </c>
      <c r="N295" s="24">
        <f t="shared" si="125"/>
        <v>22.7178</v>
      </c>
      <c r="O295" s="27">
        <f t="shared" si="126"/>
        <v>89.5</v>
      </c>
      <c r="P295" s="27">
        <f t="shared" si="127"/>
        <v>0</v>
      </c>
      <c r="Q295" s="27">
        <f t="shared" si="136"/>
        <v>1108.169</v>
      </c>
      <c r="R295" s="24">
        <f t="shared" si="128"/>
        <v>0</v>
      </c>
      <c r="S295" s="24">
        <f t="shared" si="129"/>
        <v>259.63</v>
      </c>
      <c r="T295" s="27">
        <f t="shared" si="130"/>
        <v>104.57</v>
      </c>
      <c r="U295" s="24">
        <f t="shared" si="131"/>
        <v>9.74</v>
      </c>
      <c r="V295" s="27">
        <f t="shared" si="132"/>
        <v>89.5</v>
      </c>
      <c r="W295" s="27">
        <f t="shared" si="133"/>
        <v>0</v>
      </c>
      <c r="X295" s="24">
        <f t="shared" si="135"/>
        <v>463.44</v>
      </c>
      <c r="Y295" s="24">
        <f t="shared" si="134"/>
        <v>1571.609</v>
      </c>
      <c r="Z295" s="39"/>
      <c r="AA295" s="125" t="s">
        <v>28</v>
      </c>
      <c r="AB295" s="126">
        <f t="shared" si="143"/>
        <v>58.4172</v>
      </c>
      <c r="AC295" s="126">
        <f t="shared" si="137"/>
        <v>778.894</v>
      </c>
      <c r="AD295" s="126">
        <f t="shared" si="138"/>
        <v>522.84</v>
      </c>
      <c r="AE295" s="126">
        <f t="shared" si="139"/>
        <v>32.4578</v>
      </c>
      <c r="AF295" s="126">
        <f t="shared" si="140"/>
        <v>179</v>
      </c>
      <c r="AG295" s="126">
        <f t="shared" si="141"/>
        <v>0</v>
      </c>
      <c r="AH295" s="126">
        <f t="shared" si="142"/>
        <v>1571.609</v>
      </c>
      <c r="AI295" s="125" t="s">
        <v>1111</v>
      </c>
    </row>
    <row r="296" ht="20" customHeight="1" spans="1:35">
      <c r="A296" s="23">
        <f t="shared" si="121"/>
        <v>293</v>
      </c>
      <c r="B296" s="39" t="s">
        <v>711</v>
      </c>
      <c r="C296" s="31" t="s">
        <v>773</v>
      </c>
      <c r="D296" s="24" t="s">
        <v>774</v>
      </c>
      <c r="E296" s="24">
        <v>3245.4</v>
      </c>
      <c r="F296" s="24">
        <f>VLOOKUP(C296,'[1]9月'!$B:$Q,16,0)</f>
        <v>3245.4</v>
      </c>
      <c r="G296" s="27">
        <v>5228.42</v>
      </c>
      <c r="H296" s="24">
        <v>3245.4</v>
      </c>
      <c r="I296" s="27">
        <v>1790</v>
      </c>
      <c r="J296" s="27"/>
      <c r="K296" s="34">
        <f t="shared" si="122"/>
        <v>58.4172</v>
      </c>
      <c r="L296" s="35">
        <f t="shared" si="123"/>
        <v>519.264</v>
      </c>
      <c r="M296" s="27">
        <f t="shared" si="124"/>
        <v>418.27</v>
      </c>
      <c r="N296" s="24">
        <f t="shared" si="125"/>
        <v>22.7178</v>
      </c>
      <c r="O296" s="27">
        <f t="shared" si="126"/>
        <v>89.5</v>
      </c>
      <c r="P296" s="27">
        <f t="shared" si="127"/>
        <v>0</v>
      </c>
      <c r="Q296" s="27">
        <f t="shared" si="136"/>
        <v>1108.169</v>
      </c>
      <c r="R296" s="24">
        <f t="shared" si="128"/>
        <v>0</v>
      </c>
      <c r="S296" s="24">
        <f t="shared" si="129"/>
        <v>259.63</v>
      </c>
      <c r="T296" s="27">
        <f t="shared" si="130"/>
        <v>104.57</v>
      </c>
      <c r="U296" s="24">
        <f t="shared" si="131"/>
        <v>9.74</v>
      </c>
      <c r="V296" s="27">
        <f t="shared" si="132"/>
        <v>89.5</v>
      </c>
      <c r="W296" s="27">
        <f t="shared" si="133"/>
        <v>0</v>
      </c>
      <c r="X296" s="24">
        <f t="shared" si="135"/>
        <v>463.44</v>
      </c>
      <c r="Y296" s="24">
        <f t="shared" si="134"/>
        <v>1571.609</v>
      </c>
      <c r="Z296" s="39"/>
      <c r="AA296" s="125" t="s">
        <v>28</v>
      </c>
      <c r="AB296" s="126">
        <f t="shared" si="143"/>
        <v>58.4172</v>
      </c>
      <c r="AC296" s="126">
        <f t="shared" si="137"/>
        <v>778.894</v>
      </c>
      <c r="AD296" s="126">
        <f t="shared" si="138"/>
        <v>522.84</v>
      </c>
      <c r="AE296" s="126">
        <f t="shared" si="139"/>
        <v>32.4578</v>
      </c>
      <c r="AF296" s="126">
        <f t="shared" si="140"/>
        <v>179</v>
      </c>
      <c r="AG296" s="126">
        <f t="shared" si="141"/>
        <v>0</v>
      </c>
      <c r="AH296" s="126">
        <f t="shared" si="142"/>
        <v>1571.609</v>
      </c>
      <c r="AI296" s="125" t="s">
        <v>1111</v>
      </c>
    </row>
    <row r="297" ht="20" customHeight="1" spans="1:35">
      <c r="A297" s="23">
        <f t="shared" si="121"/>
        <v>294</v>
      </c>
      <c r="B297" s="39" t="s">
        <v>711</v>
      </c>
      <c r="C297" s="31" t="s">
        <v>776</v>
      </c>
      <c r="D297" s="24" t="s">
        <v>777</v>
      </c>
      <c r="E297" s="24">
        <v>3245.4</v>
      </c>
      <c r="F297" s="24">
        <f>VLOOKUP(C297,'[1]9月'!$B:$Q,16,0)</f>
        <v>3245.4</v>
      </c>
      <c r="G297" s="27">
        <v>5228.42</v>
      </c>
      <c r="H297" s="24">
        <v>3245.4</v>
      </c>
      <c r="I297" s="27">
        <v>1790</v>
      </c>
      <c r="J297" s="27"/>
      <c r="K297" s="34">
        <f t="shared" si="122"/>
        <v>58.4172</v>
      </c>
      <c r="L297" s="35">
        <f t="shared" si="123"/>
        <v>519.264</v>
      </c>
      <c r="M297" s="27">
        <f t="shared" si="124"/>
        <v>418.27</v>
      </c>
      <c r="N297" s="24">
        <f t="shared" si="125"/>
        <v>22.7178</v>
      </c>
      <c r="O297" s="27">
        <f t="shared" si="126"/>
        <v>89.5</v>
      </c>
      <c r="P297" s="27">
        <f t="shared" si="127"/>
        <v>0</v>
      </c>
      <c r="Q297" s="27">
        <f t="shared" si="136"/>
        <v>1108.169</v>
      </c>
      <c r="R297" s="24">
        <f t="shared" si="128"/>
        <v>0</v>
      </c>
      <c r="S297" s="24">
        <f t="shared" si="129"/>
        <v>259.63</v>
      </c>
      <c r="T297" s="27">
        <f t="shared" si="130"/>
        <v>104.57</v>
      </c>
      <c r="U297" s="24">
        <f t="shared" si="131"/>
        <v>9.74</v>
      </c>
      <c r="V297" s="27">
        <f t="shared" si="132"/>
        <v>89.5</v>
      </c>
      <c r="W297" s="27">
        <f t="shared" si="133"/>
        <v>0</v>
      </c>
      <c r="X297" s="24">
        <f t="shared" si="135"/>
        <v>463.44</v>
      </c>
      <c r="Y297" s="24">
        <f t="shared" si="134"/>
        <v>1571.609</v>
      </c>
      <c r="Z297" s="39"/>
      <c r="AA297" s="125" t="s">
        <v>28</v>
      </c>
      <c r="AB297" s="126">
        <f t="shared" si="143"/>
        <v>58.4172</v>
      </c>
      <c r="AC297" s="126">
        <f t="shared" si="137"/>
        <v>778.894</v>
      </c>
      <c r="AD297" s="126">
        <f t="shared" si="138"/>
        <v>522.84</v>
      </c>
      <c r="AE297" s="126">
        <f t="shared" si="139"/>
        <v>32.4578</v>
      </c>
      <c r="AF297" s="126">
        <f t="shared" si="140"/>
        <v>179</v>
      </c>
      <c r="AG297" s="126">
        <f t="shared" si="141"/>
        <v>0</v>
      </c>
      <c r="AH297" s="126">
        <f t="shared" si="142"/>
        <v>1571.609</v>
      </c>
      <c r="AI297" s="125" t="s">
        <v>1111</v>
      </c>
    </row>
    <row r="298" ht="20" customHeight="1" spans="1:35">
      <c r="A298" s="23">
        <f t="shared" si="121"/>
        <v>295</v>
      </c>
      <c r="B298" s="39" t="s">
        <v>711</v>
      </c>
      <c r="C298" s="71" t="s">
        <v>779</v>
      </c>
      <c r="D298" s="24" t="s">
        <v>780</v>
      </c>
      <c r="E298" s="24">
        <v>3245.4</v>
      </c>
      <c r="F298" s="24">
        <f>VLOOKUP(C298,'[1]9月'!$B:$Q,16,0)</f>
        <v>3245.4</v>
      </c>
      <c r="G298" s="27">
        <v>5228.42</v>
      </c>
      <c r="H298" s="24">
        <v>3245.4</v>
      </c>
      <c r="I298" s="27">
        <v>1790</v>
      </c>
      <c r="J298" s="27"/>
      <c r="K298" s="34">
        <f t="shared" si="122"/>
        <v>58.4172</v>
      </c>
      <c r="L298" s="35">
        <f t="shared" si="123"/>
        <v>519.264</v>
      </c>
      <c r="M298" s="27">
        <f t="shared" si="124"/>
        <v>418.27</v>
      </c>
      <c r="N298" s="24">
        <f t="shared" si="125"/>
        <v>22.7178</v>
      </c>
      <c r="O298" s="27">
        <f t="shared" si="126"/>
        <v>89.5</v>
      </c>
      <c r="P298" s="27">
        <f t="shared" si="127"/>
        <v>0</v>
      </c>
      <c r="Q298" s="27">
        <f t="shared" si="136"/>
        <v>1108.169</v>
      </c>
      <c r="R298" s="24">
        <f t="shared" si="128"/>
        <v>0</v>
      </c>
      <c r="S298" s="24">
        <f t="shared" si="129"/>
        <v>259.63</v>
      </c>
      <c r="T298" s="27">
        <f t="shared" si="130"/>
        <v>104.57</v>
      </c>
      <c r="U298" s="24">
        <f t="shared" si="131"/>
        <v>9.74</v>
      </c>
      <c r="V298" s="27">
        <f t="shared" si="132"/>
        <v>89.5</v>
      </c>
      <c r="W298" s="27">
        <f t="shared" si="133"/>
        <v>0</v>
      </c>
      <c r="X298" s="24">
        <f t="shared" si="135"/>
        <v>463.44</v>
      </c>
      <c r="Y298" s="24">
        <f t="shared" si="134"/>
        <v>1571.609</v>
      </c>
      <c r="Z298" s="39"/>
      <c r="AA298" s="125" t="s">
        <v>28</v>
      </c>
      <c r="AB298" s="126">
        <f t="shared" si="143"/>
        <v>58.4172</v>
      </c>
      <c r="AC298" s="126">
        <f t="shared" si="137"/>
        <v>778.894</v>
      </c>
      <c r="AD298" s="126">
        <f t="shared" si="138"/>
        <v>522.84</v>
      </c>
      <c r="AE298" s="126">
        <f t="shared" si="139"/>
        <v>32.4578</v>
      </c>
      <c r="AF298" s="126">
        <f t="shared" si="140"/>
        <v>179</v>
      </c>
      <c r="AG298" s="126">
        <f t="shared" si="141"/>
        <v>0</v>
      </c>
      <c r="AH298" s="126">
        <f t="shared" si="142"/>
        <v>1571.609</v>
      </c>
      <c r="AI298" s="125" t="s">
        <v>1111</v>
      </c>
    </row>
    <row r="299" ht="20" customHeight="1" spans="1:35">
      <c r="A299" s="23">
        <f t="shared" si="121"/>
        <v>296</v>
      </c>
      <c r="B299" s="39" t="s">
        <v>657</v>
      </c>
      <c r="C299" s="29" t="s">
        <v>781</v>
      </c>
      <c r="D299" s="28" t="s">
        <v>782</v>
      </c>
      <c r="E299" s="24">
        <v>3245.4</v>
      </c>
      <c r="F299" s="24">
        <f>VLOOKUP(C299,'[1]9月'!$B:$Q,16,0)</f>
        <v>3245.4</v>
      </c>
      <c r="G299" s="56">
        <v>5228.42</v>
      </c>
      <c r="H299" s="24">
        <v>3245.4</v>
      </c>
      <c r="I299" s="27">
        <v>1790</v>
      </c>
      <c r="J299" s="27"/>
      <c r="K299" s="34">
        <f t="shared" si="122"/>
        <v>58.4172</v>
      </c>
      <c r="L299" s="35">
        <f t="shared" si="123"/>
        <v>519.264</v>
      </c>
      <c r="M299" s="27">
        <f t="shared" si="124"/>
        <v>418.27</v>
      </c>
      <c r="N299" s="24">
        <f t="shared" si="125"/>
        <v>22.7178</v>
      </c>
      <c r="O299" s="27">
        <f t="shared" si="126"/>
        <v>89.5</v>
      </c>
      <c r="P299" s="27">
        <f t="shared" si="127"/>
        <v>0</v>
      </c>
      <c r="Q299" s="27">
        <f t="shared" si="136"/>
        <v>1108.169</v>
      </c>
      <c r="R299" s="24">
        <f t="shared" si="128"/>
        <v>0</v>
      </c>
      <c r="S299" s="24">
        <f t="shared" si="129"/>
        <v>259.63</v>
      </c>
      <c r="T299" s="27">
        <f t="shared" si="130"/>
        <v>104.57</v>
      </c>
      <c r="U299" s="24">
        <f t="shared" si="131"/>
        <v>9.74</v>
      </c>
      <c r="V299" s="27">
        <f t="shared" si="132"/>
        <v>89.5</v>
      </c>
      <c r="W299" s="27">
        <f t="shared" si="133"/>
        <v>0</v>
      </c>
      <c r="X299" s="24">
        <f t="shared" si="135"/>
        <v>463.44</v>
      </c>
      <c r="Y299" s="24">
        <f t="shared" si="134"/>
        <v>1571.609</v>
      </c>
      <c r="Z299" s="39"/>
      <c r="AA299" s="125" t="s">
        <v>27</v>
      </c>
      <c r="AB299" s="126">
        <f t="shared" si="143"/>
        <v>58.4172</v>
      </c>
      <c r="AC299" s="126">
        <f t="shared" si="137"/>
        <v>778.894</v>
      </c>
      <c r="AD299" s="126">
        <f t="shared" si="138"/>
        <v>522.84</v>
      </c>
      <c r="AE299" s="126">
        <f t="shared" si="139"/>
        <v>32.4578</v>
      </c>
      <c r="AF299" s="126">
        <f t="shared" si="140"/>
        <v>179</v>
      </c>
      <c r="AG299" s="126">
        <f t="shared" si="141"/>
        <v>0</v>
      </c>
      <c r="AH299" s="126">
        <f t="shared" si="142"/>
        <v>1571.609</v>
      </c>
      <c r="AI299" s="125" t="s">
        <v>1111</v>
      </c>
    </row>
    <row r="300" ht="20" customHeight="1" spans="1:35">
      <c r="A300" s="23">
        <f t="shared" si="121"/>
        <v>297</v>
      </c>
      <c r="B300" s="39" t="s">
        <v>711</v>
      </c>
      <c r="C300" s="29" t="s">
        <v>783</v>
      </c>
      <c r="D300" s="28" t="s">
        <v>784</v>
      </c>
      <c r="E300" s="24">
        <v>3245.4</v>
      </c>
      <c r="F300" s="24">
        <f>VLOOKUP(C300,'[1]9月'!$B:$Q,16,0)</f>
        <v>3245.4</v>
      </c>
      <c r="G300" s="56">
        <v>5228.42</v>
      </c>
      <c r="H300" s="24">
        <v>3245.4</v>
      </c>
      <c r="I300" s="27">
        <v>1790</v>
      </c>
      <c r="J300" s="27"/>
      <c r="K300" s="34">
        <f t="shared" si="122"/>
        <v>58.4172</v>
      </c>
      <c r="L300" s="35">
        <f t="shared" si="123"/>
        <v>519.264</v>
      </c>
      <c r="M300" s="27">
        <f t="shared" si="124"/>
        <v>418.27</v>
      </c>
      <c r="N300" s="24">
        <f t="shared" si="125"/>
        <v>22.7178</v>
      </c>
      <c r="O300" s="27">
        <f t="shared" si="126"/>
        <v>89.5</v>
      </c>
      <c r="P300" s="27">
        <f t="shared" si="127"/>
        <v>0</v>
      </c>
      <c r="Q300" s="27">
        <f t="shared" si="136"/>
        <v>1108.169</v>
      </c>
      <c r="R300" s="24">
        <f t="shared" si="128"/>
        <v>0</v>
      </c>
      <c r="S300" s="24">
        <f t="shared" si="129"/>
        <v>259.63</v>
      </c>
      <c r="T300" s="27">
        <f t="shared" si="130"/>
        <v>104.57</v>
      </c>
      <c r="U300" s="24">
        <f t="shared" si="131"/>
        <v>9.74</v>
      </c>
      <c r="V300" s="27">
        <f t="shared" si="132"/>
        <v>89.5</v>
      </c>
      <c r="W300" s="27">
        <f t="shared" si="133"/>
        <v>0</v>
      </c>
      <c r="X300" s="24">
        <f t="shared" si="135"/>
        <v>463.44</v>
      </c>
      <c r="Y300" s="24">
        <f t="shared" si="134"/>
        <v>1571.609</v>
      </c>
      <c r="Z300" s="39"/>
      <c r="AA300" s="125" t="s">
        <v>28</v>
      </c>
      <c r="AB300" s="126">
        <f t="shared" si="143"/>
        <v>58.4172</v>
      </c>
      <c r="AC300" s="126">
        <f t="shared" si="137"/>
        <v>778.894</v>
      </c>
      <c r="AD300" s="126">
        <f t="shared" si="138"/>
        <v>522.84</v>
      </c>
      <c r="AE300" s="126">
        <f t="shared" si="139"/>
        <v>32.4578</v>
      </c>
      <c r="AF300" s="126">
        <f t="shared" si="140"/>
        <v>179</v>
      </c>
      <c r="AG300" s="126">
        <f t="shared" si="141"/>
        <v>0</v>
      </c>
      <c r="AH300" s="126">
        <f t="shared" si="142"/>
        <v>1571.609</v>
      </c>
      <c r="AI300" s="125" t="s">
        <v>1111</v>
      </c>
    </row>
    <row r="301" ht="20" customHeight="1" spans="1:35">
      <c r="A301" s="23">
        <f t="shared" si="121"/>
        <v>298</v>
      </c>
      <c r="B301" s="39" t="s">
        <v>657</v>
      </c>
      <c r="C301" s="29" t="s">
        <v>785</v>
      </c>
      <c r="D301" s="28" t="s">
        <v>786</v>
      </c>
      <c r="E301" s="24">
        <v>3245.4</v>
      </c>
      <c r="F301" s="24">
        <f>VLOOKUP(C301,'[1]9月'!$B:$Q,16,0)</f>
        <v>3245.4</v>
      </c>
      <c r="G301" s="56">
        <v>5228.42</v>
      </c>
      <c r="H301" s="24">
        <v>3245.4</v>
      </c>
      <c r="I301" s="27">
        <v>1790</v>
      </c>
      <c r="J301" s="27"/>
      <c r="K301" s="34">
        <f t="shared" si="122"/>
        <v>58.4172</v>
      </c>
      <c r="L301" s="35">
        <f t="shared" si="123"/>
        <v>519.264</v>
      </c>
      <c r="M301" s="27">
        <f t="shared" si="124"/>
        <v>418.27</v>
      </c>
      <c r="N301" s="24">
        <f t="shared" si="125"/>
        <v>22.7178</v>
      </c>
      <c r="O301" s="27">
        <f t="shared" si="126"/>
        <v>89.5</v>
      </c>
      <c r="P301" s="27">
        <f t="shared" si="127"/>
        <v>0</v>
      </c>
      <c r="Q301" s="27">
        <f t="shared" si="136"/>
        <v>1108.169</v>
      </c>
      <c r="R301" s="24">
        <f t="shared" si="128"/>
        <v>0</v>
      </c>
      <c r="S301" s="24">
        <f t="shared" si="129"/>
        <v>259.63</v>
      </c>
      <c r="T301" s="27">
        <f t="shared" si="130"/>
        <v>104.57</v>
      </c>
      <c r="U301" s="24">
        <f t="shared" si="131"/>
        <v>9.74</v>
      </c>
      <c r="V301" s="27">
        <f t="shared" si="132"/>
        <v>89.5</v>
      </c>
      <c r="W301" s="27">
        <f t="shared" si="133"/>
        <v>0</v>
      </c>
      <c r="X301" s="24">
        <f t="shared" si="135"/>
        <v>463.44</v>
      </c>
      <c r="Y301" s="24">
        <f t="shared" si="134"/>
        <v>1571.609</v>
      </c>
      <c r="Z301" s="39"/>
      <c r="AA301" s="125" t="s">
        <v>27</v>
      </c>
      <c r="AB301" s="126">
        <f t="shared" si="143"/>
        <v>58.4172</v>
      </c>
      <c r="AC301" s="126">
        <f t="shared" si="137"/>
        <v>778.894</v>
      </c>
      <c r="AD301" s="126">
        <f t="shared" si="138"/>
        <v>522.84</v>
      </c>
      <c r="AE301" s="126">
        <f t="shared" si="139"/>
        <v>32.4578</v>
      </c>
      <c r="AF301" s="126">
        <f t="shared" si="140"/>
        <v>179</v>
      </c>
      <c r="AG301" s="126">
        <f t="shared" si="141"/>
        <v>0</v>
      </c>
      <c r="AH301" s="126">
        <f t="shared" si="142"/>
        <v>1571.609</v>
      </c>
      <c r="AI301" s="125" t="s">
        <v>1111</v>
      </c>
    </row>
    <row r="302" ht="20" customHeight="1" spans="1:35">
      <c r="A302" s="23">
        <f t="shared" si="121"/>
        <v>299</v>
      </c>
      <c r="B302" s="39" t="s">
        <v>140</v>
      </c>
      <c r="C302" s="72" t="s">
        <v>787</v>
      </c>
      <c r="D302" s="26" t="s">
        <v>788</v>
      </c>
      <c r="E302" s="24">
        <v>3245.4</v>
      </c>
      <c r="F302" s="24">
        <f>VLOOKUP(C302,'[1]9月'!$B:$Q,16,0)</f>
        <v>3245.4</v>
      </c>
      <c r="G302" s="56">
        <v>5228.42</v>
      </c>
      <c r="H302" s="24">
        <v>3245.4</v>
      </c>
      <c r="I302" s="27">
        <v>3180</v>
      </c>
      <c r="J302" s="27"/>
      <c r="K302" s="34">
        <f t="shared" si="122"/>
        <v>58.4172</v>
      </c>
      <c r="L302" s="35">
        <f t="shared" si="123"/>
        <v>519.264</v>
      </c>
      <c r="M302" s="27">
        <f t="shared" si="124"/>
        <v>418.27</v>
      </c>
      <c r="N302" s="24">
        <f t="shared" si="125"/>
        <v>22.7178</v>
      </c>
      <c r="O302" s="27">
        <f t="shared" si="126"/>
        <v>159</v>
      </c>
      <c r="P302" s="27">
        <f t="shared" si="127"/>
        <v>0</v>
      </c>
      <c r="Q302" s="27">
        <f t="shared" si="136"/>
        <v>1177.669</v>
      </c>
      <c r="R302" s="24">
        <f t="shared" si="128"/>
        <v>0</v>
      </c>
      <c r="S302" s="24">
        <f t="shared" si="129"/>
        <v>259.63</v>
      </c>
      <c r="T302" s="27">
        <f t="shared" si="130"/>
        <v>104.57</v>
      </c>
      <c r="U302" s="24">
        <f t="shared" si="131"/>
        <v>9.74</v>
      </c>
      <c r="V302" s="27">
        <f t="shared" si="132"/>
        <v>159</v>
      </c>
      <c r="W302" s="27">
        <f t="shared" si="133"/>
        <v>0</v>
      </c>
      <c r="X302" s="24">
        <f t="shared" si="135"/>
        <v>532.94</v>
      </c>
      <c r="Y302" s="24">
        <f t="shared" si="134"/>
        <v>1710.609</v>
      </c>
      <c r="Z302" s="39"/>
      <c r="AA302" s="125" t="s">
        <v>17</v>
      </c>
      <c r="AB302" s="126">
        <f t="shared" si="143"/>
        <v>58.4172</v>
      </c>
      <c r="AC302" s="126">
        <f t="shared" si="137"/>
        <v>778.894</v>
      </c>
      <c r="AD302" s="126">
        <f t="shared" si="138"/>
        <v>522.84</v>
      </c>
      <c r="AE302" s="126">
        <f t="shared" si="139"/>
        <v>32.4578</v>
      </c>
      <c r="AF302" s="126">
        <f t="shared" si="140"/>
        <v>318</v>
      </c>
      <c r="AG302" s="126">
        <f t="shared" si="141"/>
        <v>0</v>
      </c>
      <c r="AH302" s="126">
        <f t="shared" si="142"/>
        <v>1710.609</v>
      </c>
      <c r="AI302" s="125" t="s">
        <v>1107</v>
      </c>
    </row>
    <row r="303" ht="20" customHeight="1" spans="1:35">
      <c r="A303" s="23">
        <f t="shared" si="121"/>
        <v>300</v>
      </c>
      <c r="B303" s="39" t="s">
        <v>688</v>
      </c>
      <c r="C303" s="72" t="s">
        <v>791</v>
      </c>
      <c r="D303" s="26" t="s">
        <v>792</v>
      </c>
      <c r="E303" s="24">
        <v>3245.4</v>
      </c>
      <c r="F303" s="24">
        <v>3245.4</v>
      </c>
      <c r="G303" s="56">
        <v>5228.42</v>
      </c>
      <c r="H303" s="24">
        <v>3245.4</v>
      </c>
      <c r="I303" s="27">
        <v>0</v>
      </c>
      <c r="J303" s="27"/>
      <c r="K303" s="34">
        <f t="shared" si="122"/>
        <v>58.4172</v>
      </c>
      <c r="L303" s="35">
        <f t="shared" si="123"/>
        <v>519.264</v>
      </c>
      <c r="M303" s="27">
        <f t="shared" si="124"/>
        <v>418.27</v>
      </c>
      <c r="N303" s="24">
        <f t="shared" si="125"/>
        <v>22.7178</v>
      </c>
      <c r="O303" s="27">
        <f t="shared" si="126"/>
        <v>0</v>
      </c>
      <c r="P303" s="27">
        <f t="shared" si="127"/>
        <v>0</v>
      </c>
      <c r="Q303" s="27">
        <f t="shared" si="136"/>
        <v>1018.669</v>
      </c>
      <c r="R303" s="24">
        <f t="shared" si="128"/>
        <v>0</v>
      </c>
      <c r="S303" s="24">
        <f t="shared" si="129"/>
        <v>259.63</v>
      </c>
      <c r="T303" s="27">
        <f t="shared" si="130"/>
        <v>104.57</v>
      </c>
      <c r="U303" s="24">
        <f t="shared" si="131"/>
        <v>9.74</v>
      </c>
      <c r="V303" s="27">
        <f t="shared" si="132"/>
        <v>0</v>
      </c>
      <c r="W303" s="27">
        <f t="shared" si="133"/>
        <v>0</v>
      </c>
      <c r="X303" s="24">
        <f t="shared" si="135"/>
        <v>373.94</v>
      </c>
      <c r="Y303" s="24">
        <f t="shared" si="134"/>
        <v>1392.609</v>
      </c>
      <c r="Z303" s="39"/>
      <c r="AA303" s="125" t="s">
        <v>25</v>
      </c>
      <c r="AB303" s="126">
        <f t="shared" si="143"/>
        <v>58.4172</v>
      </c>
      <c r="AC303" s="126">
        <f t="shared" si="137"/>
        <v>778.894</v>
      </c>
      <c r="AD303" s="126">
        <f t="shared" si="138"/>
        <v>522.84</v>
      </c>
      <c r="AE303" s="126">
        <f t="shared" si="139"/>
        <v>32.4578</v>
      </c>
      <c r="AF303" s="126">
        <f t="shared" si="140"/>
        <v>0</v>
      </c>
      <c r="AG303" s="126">
        <f t="shared" si="141"/>
        <v>0</v>
      </c>
      <c r="AH303" s="126">
        <f t="shared" si="142"/>
        <v>1392.609</v>
      </c>
      <c r="AI303" s="125" t="s">
        <v>1111</v>
      </c>
    </row>
    <row r="304" ht="20" customHeight="1" spans="1:35">
      <c r="A304" s="23">
        <f t="shared" si="121"/>
        <v>301</v>
      </c>
      <c r="B304" s="39" t="s">
        <v>140</v>
      </c>
      <c r="C304" s="72" t="s">
        <v>795</v>
      </c>
      <c r="D304" s="26" t="s">
        <v>796</v>
      </c>
      <c r="E304" s="24">
        <v>3820</v>
      </c>
      <c r="F304" s="24">
        <v>3820</v>
      </c>
      <c r="G304" s="56">
        <v>5228.42</v>
      </c>
      <c r="H304" s="24">
        <v>3820</v>
      </c>
      <c r="I304" s="27">
        <v>4180</v>
      </c>
      <c r="J304" s="27"/>
      <c r="K304" s="34">
        <f t="shared" si="122"/>
        <v>68.76</v>
      </c>
      <c r="L304" s="35">
        <f t="shared" si="123"/>
        <v>611.2</v>
      </c>
      <c r="M304" s="27">
        <f t="shared" si="124"/>
        <v>418.27</v>
      </c>
      <c r="N304" s="24">
        <f t="shared" si="125"/>
        <v>26.74</v>
      </c>
      <c r="O304" s="27">
        <f t="shared" si="126"/>
        <v>209</v>
      </c>
      <c r="P304" s="27">
        <f t="shared" si="127"/>
        <v>0</v>
      </c>
      <c r="Q304" s="27">
        <f t="shared" si="136"/>
        <v>1333.97</v>
      </c>
      <c r="R304" s="24">
        <f t="shared" si="128"/>
        <v>0</v>
      </c>
      <c r="S304" s="24">
        <f t="shared" si="129"/>
        <v>305.6</v>
      </c>
      <c r="T304" s="27">
        <f t="shared" si="130"/>
        <v>104.57</v>
      </c>
      <c r="U304" s="24">
        <f t="shared" si="131"/>
        <v>11.46</v>
      </c>
      <c r="V304" s="27">
        <f t="shared" si="132"/>
        <v>209</v>
      </c>
      <c r="W304" s="27">
        <f t="shared" si="133"/>
        <v>0</v>
      </c>
      <c r="X304" s="24">
        <f t="shared" si="135"/>
        <v>630.63</v>
      </c>
      <c r="Y304" s="24">
        <f t="shared" si="134"/>
        <v>1964.6</v>
      </c>
      <c r="Z304" s="39"/>
      <c r="AA304" s="125" t="s">
        <v>17</v>
      </c>
      <c r="AB304" s="126">
        <f t="shared" si="143"/>
        <v>68.76</v>
      </c>
      <c r="AC304" s="126">
        <f t="shared" si="137"/>
        <v>916.8</v>
      </c>
      <c r="AD304" s="126">
        <f t="shared" si="138"/>
        <v>522.84</v>
      </c>
      <c r="AE304" s="126">
        <f t="shared" si="139"/>
        <v>38.2</v>
      </c>
      <c r="AF304" s="126">
        <f t="shared" si="140"/>
        <v>418</v>
      </c>
      <c r="AG304" s="126">
        <f t="shared" si="141"/>
        <v>0</v>
      </c>
      <c r="AH304" s="126">
        <f t="shared" si="142"/>
        <v>1964.6</v>
      </c>
      <c r="AI304" s="125" t="s">
        <v>1107</v>
      </c>
    </row>
    <row r="305" ht="20" customHeight="1" spans="1:35">
      <c r="A305" s="23">
        <f t="shared" si="121"/>
        <v>302</v>
      </c>
      <c r="B305" s="39" t="s">
        <v>657</v>
      </c>
      <c r="C305" s="73" t="s">
        <v>797</v>
      </c>
      <c r="D305" s="74" t="s">
        <v>798</v>
      </c>
      <c r="E305" s="24">
        <v>3245.4</v>
      </c>
      <c r="F305" s="24">
        <v>3245.4</v>
      </c>
      <c r="G305" s="56">
        <v>5228.42</v>
      </c>
      <c r="H305" s="24">
        <v>3245.4</v>
      </c>
      <c r="I305" s="27">
        <v>1790</v>
      </c>
      <c r="J305" s="27"/>
      <c r="K305" s="34">
        <f t="shared" si="122"/>
        <v>58.4172</v>
      </c>
      <c r="L305" s="35">
        <f t="shared" si="123"/>
        <v>519.264</v>
      </c>
      <c r="M305" s="27">
        <f t="shared" si="124"/>
        <v>418.27</v>
      </c>
      <c r="N305" s="24">
        <f t="shared" si="125"/>
        <v>22.7178</v>
      </c>
      <c r="O305" s="27">
        <f t="shared" si="126"/>
        <v>89.5</v>
      </c>
      <c r="P305" s="27">
        <f t="shared" si="127"/>
        <v>0</v>
      </c>
      <c r="Q305" s="27">
        <f t="shared" si="136"/>
        <v>1108.169</v>
      </c>
      <c r="R305" s="24">
        <f t="shared" si="128"/>
        <v>0</v>
      </c>
      <c r="S305" s="24">
        <f t="shared" si="129"/>
        <v>259.63</v>
      </c>
      <c r="T305" s="27">
        <f t="shared" si="130"/>
        <v>104.57</v>
      </c>
      <c r="U305" s="24">
        <f t="shared" si="131"/>
        <v>9.74</v>
      </c>
      <c r="V305" s="27">
        <f t="shared" si="132"/>
        <v>89.5</v>
      </c>
      <c r="W305" s="27">
        <f t="shared" si="133"/>
        <v>0</v>
      </c>
      <c r="X305" s="24">
        <f t="shared" si="135"/>
        <v>463.44</v>
      </c>
      <c r="Y305" s="24">
        <f t="shared" si="134"/>
        <v>1571.609</v>
      </c>
      <c r="Z305" s="39"/>
      <c r="AA305" s="125" t="s">
        <v>27</v>
      </c>
      <c r="AB305" s="126">
        <f t="shared" si="143"/>
        <v>58.4172</v>
      </c>
      <c r="AC305" s="126">
        <f t="shared" si="137"/>
        <v>778.894</v>
      </c>
      <c r="AD305" s="126">
        <f t="shared" si="138"/>
        <v>522.84</v>
      </c>
      <c r="AE305" s="126">
        <f t="shared" si="139"/>
        <v>32.4578</v>
      </c>
      <c r="AF305" s="126">
        <f t="shared" si="140"/>
        <v>179</v>
      </c>
      <c r="AG305" s="126">
        <f t="shared" si="141"/>
        <v>0</v>
      </c>
      <c r="AH305" s="126">
        <f t="shared" si="142"/>
        <v>1571.609</v>
      </c>
      <c r="AI305" s="125" t="s">
        <v>1111</v>
      </c>
    </row>
    <row r="306" ht="20" customHeight="1" spans="1:35">
      <c r="A306" s="23">
        <f t="shared" si="121"/>
        <v>303</v>
      </c>
      <c r="B306" s="39" t="s">
        <v>76</v>
      </c>
      <c r="C306" s="73" t="s">
        <v>799</v>
      </c>
      <c r="D306" s="272" t="s">
        <v>800</v>
      </c>
      <c r="E306" s="24">
        <v>3245.4</v>
      </c>
      <c r="F306" s="24">
        <v>3245.4</v>
      </c>
      <c r="G306" s="56">
        <v>5228.42</v>
      </c>
      <c r="H306" s="24">
        <v>3245.4</v>
      </c>
      <c r="I306" s="27">
        <v>3180</v>
      </c>
      <c r="J306" s="27"/>
      <c r="K306" s="34">
        <f t="shared" si="122"/>
        <v>58.4172</v>
      </c>
      <c r="L306" s="35">
        <f t="shared" si="123"/>
        <v>519.264</v>
      </c>
      <c r="M306" s="27">
        <f t="shared" si="124"/>
        <v>418.27</v>
      </c>
      <c r="N306" s="24">
        <f t="shared" si="125"/>
        <v>22.7178</v>
      </c>
      <c r="O306" s="27">
        <f t="shared" si="126"/>
        <v>159</v>
      </c>
      <c r="P306" s="27">
        <f t="shared" si="127"/>
        <v>0</v>
      </c>
      <c r="Q306" s="27">
        <f t="shared" si="136"/>
        <v>1177.669</v>
      </c>
      <c r="R306" s="24">
        <f t="shared" si="128"/>
        <v>0</v>
      </c>
      <c r="S306" s="24">
        <f t="shared" si="129"/>
        <v>259.63</v>
      </c>
      <c r="T306" s="27">
        <f t="shared" si="130"/>
        <v>104.57</v>
      </c>
      <c r="U306" s="24">
        <f t="shared" si="131"/>
        <v>9.74</v>
      </c>
      <c r="V306" s="27">
        <f t="shared" si="132"/>
        <v>159</v>
      </c>
      <c r="W306" s="27">
        <f t="shared" si="133"/>
        <v>0</v>
      </c>
      <c r="X306" s="24">
        <f t="shared" si="135"/>
        <v>532.94</v>
      </c>
      <c r="Y306" s="24">
        <f t="shared" si="134"/>
        <v>1710.609</v>
      </c>
      <c r="Z306" s="39"/>
      <c r="AA306" s="125" t="s">
        <v>31</v>
      </c>
      <c r="AB306" s="126">
        <f t="shared" si="143"/>
        <v>58.4172</v>
      </c>
      <c r="AC306" s="126">
        <f t="shared" si="137"/>
        <v>778.894</v>
      </c>
      <c r="AD306" s="126">
        <f t="shared" si="138"/>
        <v>522.84</v>
      </c>
      <c r="AE306" s="126">
        <f t="shared" si="139"/>
        <v>32.4578</v>
      </c>
      <c r="AF306" s="126">
        <f t="shared" si="140"/>
        <v>318</v>
      </c>
      <c r="AG306" s="126">
        <f t="shared" si="141"/>
        <v>0</v>
      </c>
      <c r="AH306" s="126">
        <f t="shared" si="142"/>
        <v>1710.609</v>
      </c>
      <c r="AI306" s="125" t="s">
        <v>1108</v>
      </c>
    </row>
    <row r="307" ht="20" customHeight="1" spans="1:35">
      <c r="A307" s="23">
        <f t="shared" si="121"/>
        <v>304</v>
      </c>
      <c r="B307" s="39" t="s">
        <v>711</v>
      </c>
      <c r="C307" s="29" t="s">
        <v>801</v>
      </c>
      <c r="D307" s="74" t="s">
        <v>802</v>
      </c>
      <c r="E307" s="24">
        <v>3245.4</v>
      </c>
      <c r="F307" s="24">
        <v>3245.4</v>
      </c>
      <c r="G307" s="56">
        <v>5228.42</v>
      </c>
      <c r="H307" s="24">
        <v>3245.4</v>
      </c>
      <c r="I307" s="27">
        <v>1790</v>
      </c>
      <c r="J307" s="27"/>
      <c r="K307" s="34">
        <f t="shared" si="122"/>
        <v>58.4172</v>
      </c>
      <c r="L307" s="35">
        <f t="shared" si="123"/>
        <v>519.264</v>
      </c>
      <c r="M307" s="27">
        <f t="shared" si="124"/>
        <v>418.27</v>
      </c>
      <c r="N307" s="24">
        <f t="shared" si="125"/>
        <v>22.7178</v>
      </c>
      <c r="O307" s="27">
        <f t="shared" si="126"/>
        <v>89.5</v>
      </c>
      <c r="P307" s="27">
        <f t="shared" si="127"/>
        <v>0</v>
      </c>
      <c r="Q307" s="27">
        <f t="shared" si="136"/>
        <v>1108.169</v>
      </c>
      <c r="R307" s="24">
        <f t="shared" si="128"/>
        <v>0</v>
      </c>
      <c r="S307" s="24">
        <f t="shared" si="129"/>
        <v>259.63</v>
      </c>
      <c r="T307" s="27">
        <f t="shared" si="130"/>
        <v>104.57</v>
      </c>
      <c r="U307" s="24">
        <f t="shared" si="131"/>
        <v>9.74</v>
      </c>
      <c r="V307" s="27">
        <f t="shared" si="132"/>
        <v>89.5</v>
      </c>
      <c r="W307" s="27">
        <f t="shared" si="133"/>
        <v>0</v>
      </c>
      <c r="X307" s="24">
        <f t="shared" si="135"/>
        <v>463.44</v>
      </c>
      <c r="Y307" s="24">
        <f t="shared" si="134"/>
        <v>1571.609</v>
      </c>
      <c r="Z307" s="39"/>
      <c r="AA307" s="125" t="s">
        <v>28</v>
      </c>
      <c r="AB307" s="126">
        <f t="shared" si="143"/>
        <v>58.4172</v>
      </c>
      <c r="AC307" s="126">
        <f t="shared" si="137"/>
        <v>778.894</v>
      </c>
      <c r="AD307" s="126">
        <f t="shared" si="138"/>
        <v>522.84</v>
      </c>
      <c r="AE307" s="126">
        <f t="shared" si="139"/>
        <v>32.4578</v>
      </c>
      <c r="AF307" s="126">
        <f t="shared" si="140"/>
        <v>179</v>
      </c>
      <c r="AG307" s="126">
        <f t="shared" si="141"/>
        <v>0</v>
      </c>
      <c r="AH307" s="126">
        <f t="shared" si="142"/>
        <v>1571.609</v>
      </c>
      <c r="AI307" s="125" t="s">
        <v>1111</v>
      </c>
    </row>
    <row r="308" ht="20" customHeight="1" spans="1:35">
      <c r="A308" s="23">
        <f t="shared" si="121"/>
        <v>305</v>
      </c>
      <c r="B308" s="39" t="s">
        <v>657</v>
      </c>
      <c r="C308" s="29" t="s">
        <v>803</v>
      </c>
      <c r="D308" s="74" t="s">
        <v>804</v>
      </c>
      <c r="E308" s="24">
        <v>3245.4</v>
      </c>
      <c r="F308" s="24">
        <v>3245.4</v>
      </c>
      <c r="G308" s="56">
        <v>5228.42</v>
      </c>
      <c r="H308" s="24">
        <v>3245.4</v>
      </c>
      <c r="I308" s="27">
        <v>1790</v>
      </c>
      <c r="J308" s="27"/>
      <c r="K308" s="34">
        <f t="shared" si="122"/>
        <v>58.4172</v>
      </c>
      <c r="L308" s="35">
        <f t="shared" si="123"/>
        <v>519.264</v>
      </c>
      <c r="M308" s="27">
        <f t="shared" si="124"/>
        <v>418.27</v>
      </c>
      <c r="N308" s="24">
        <f t="shared" si="125"/>
        <v>22.7178</v>
      </c>
      <c r="O308" s="27">
        <f t="shared" si="126"/>
        <v>89.5</v>
      </c>
      <c r="P308" s="27">
        <f t="shared" si="127"/>
        <v>0</v>
      </c>
      <c r="Q308" s="27">
        <f t="shared" si="136"/>
        <v>1108.169</v>
      </c>
      <c r="R308" s="24">
        <f t="shared" si="128"/>
        <v>0</v>
      </c>
      <c r="S308" s="24">
        <f t="shared" si="129"/>
        <v>259.63</v>
      </c>
      <c r="T308" s="27">
        <f t="shared" si="130"/>
        <v>104.57</v>
      </c>
      <c r="U308" s="24">
        <f t="shared" si="131"/>
        <v>9.74</v>
      </c>
      <c r="V308" s="27">
        <f t="shared" si="132"/>
        <v>89.5</v>
      </c>
      <c r="W308" s="27">
        <f t="shared" si="133"/>
        <v>0</v>
      </c>
      <c r="X308" s="24">
        <f t="shared" si="135"/>
        <v>463.44</v>
      </c>
      <c r="Y308" s="24">
        <f t="shared" si="134"/>
        <v>1571.609</v>
      </c>
      <c r="Z308" s="39"/>
      <c r="AA308" s="125" t="s">
        <v>27</v>
      </c>
      <c r="AB308" s="126">
        <f t="shared" si="143"/>
        <v>58.4172</v>
      </c>
      <c r="AC308" s="126">
        <f t="shared" si="137"/>
        <v>778.894</v>
      </c>
      <c r="AD308" s="126">
        <f t="shared" si="138"/>
        <v>522.84</v>
      </c>
      <c r="AE308" s="126">
        <f t="shared" si="139"/>
        <v>32.4578</v>
      </c>
      <c r="AF308" s="126">
        <f t="shared" si="140"/>
        <v>179</v>
      </c>
      <c r="AG308" s="126">
        <f t="shared" si="141"/>
        <v>0</v>
      </c>
      <c r="AH308" s="126">
        <f t="shared" si="142"/>
        <v>1571.609</v>
      </c>
      <c r="AI308" s="125" t="s">
        <v>1111</v>
      </c>
    </row>
    <row r="309" ht="20" customHeight="1" spans="1:35">
      <c r="A309" s="23">
        <f t="shared" si="121"/>
        <v>306</v>
      </c>
      <c r="B309" s="39" t="s">
        <v>118</v>
      </c>
      <c r="C309" s="75" t="s">
        <v>809</v>
      </c>
      <c r="D309" s="76" t="s">
        <v>810</v>
      </c>
      <c r="E309" s="24">
        <v>3245.4</v>
      </c>
      <c r="F309" s="24">
        <v>3245.5</v>
      </c>
      <c r="G309" s="56">
        <v>5228.42</v>
      </c>
      <c r="H309" s="24">
        <v>3245.4</v>
      </c>
      <c r="I309" s="27">
        <v>0</v>
      </c>
      <c r="J309" s="27"/>
      <c r="K309" s="34">
        <f t="shared" si="122"/>
        <v>58.4172</v>
      </c>
      <c r="L309" s="35">
        <f t="shared" si="123"/>
        <v>519.28</v>
      </c>
      <c r="M309" s="27">
        <f t="shared" si="124"/>
        <v>418.27</v>
      </c>
      <c r="N309" s="24">
        <f t="shared" si="125"/>
        <v>22.7178</v>
      </c>
      <c r="O309" s="27">
        <f t="shared" si="126"/>
        <v>0</v>
      </c>
      <c r="P309" s="27">
        <f t="shared" si="127"/>
        <v>0</v>
      </c>
      <c r="Q309" s="27">
        <f t="shared" si="136"/>
        <v>1018.685</v>
      </c>
      <c r="R309" s="24">
        <f t="shared" si="128"/>
        <v>0</v>
      </c>
      <c r="S309" s="24">
        <f t="shared" si="129"/>
        <v>259.64</v>
      </c>
      <c r="T309" s="27">
        <f t="shared" si="130"/>
        <v>104.57</v>
      </c>
      <c r="U309" s="24">
        <f t="shared" si="131"/>
        <v>9.74</v>
      </c>
      <c r="V309" s="27">
        <f t="shared" si="132"/>
        <v>0</v>
      </c>
      <c r="W309" s="27">
        <f t="shared" si="133"/>
        <v>0</v>
      </c>
      <c r="X309" s="24">
        <f t="shared" si="135"/>
        <v>373.95</v>
      </c>
      <c r="Y309" s="24">
        <f t="shared" si="134"/>
        <v>1392.635</v>
      </c>
      <c r="Z309" s="39"/>
      <c r="AA309" s="125" t="s">
        <v>18</v>
      </c>
      <c r="AB309" s="126">
        <f t="shared" si="143"/>
        <v>58.4172</v>
      </c>
      <c r="AC309" s="126">
        <f t="shared" si="137"/>
        <v>778.92</v>
      </c>
      <c r="AD309" s="126">
        <f t="shared" si="138"/>
        <v>522.84</v>
      </c>
      <c r="AE309" s="126">
        <f t="shared" si="139"/>
        <v>32.4578</v>
      </c>
      <c r="AF309" s="126">
        <f t="shared" si="140"/>
        <v>0</v>
      </c>
      <c r="AG309" s="126">
        <f t="shared" si="141"/>
        <v>0</v>
      </c>
      <c r="AH309" s="126">
        <f t="shared" si="142"/>
        <v>1392.635</v>
      </c>
      <c r="AI309" s="125" t="s">
        <v>1107</v>
      </c>
    </row>
    <row r="310" customFormat="1" ht="20" customHeight="1" spans="1:35">
      <c r="A310" s="23">
        <f t="shared" si="121"/>
        <v>307</v>
      </c>
      <c r="B310" s="39" t="s">
        <v>118</v>
      </c>
      <c r="C310" s="75" t="s">
        <v>811</v>
      </c>
      <c r="D310" s="76" t="s">
        <v>812</v>
      </c>
      <c r="E310" s="24">
        <v>3245.4</v>
      </c>
      <c r="F310" s="24">
        <v>3245.5</v>
      </c>
      <c r="G310" s="56">
        <v>5228.42</v>
      </c>
      <c r="H310" s="24">
        <v>3245.4</v>
      </c>
      <c r="I310" s="27">
        <v>0</v>
      </c>
      <c r="J310" s="27"/>
      <c r="K310" s="34">
        <f t="shared" si="122"/>
        <v>58.4172</v>
      </c>
      <c r="L310" s="35">
        <f t="shared" si="123"/>
        <v>519.28</v>
      </c>
      <c r="M310" s="27">
        <f t="shared" si="124"/>
        <v>418.27</v>
      </c>
      <c r="N310" s="24">
        <f t="shared" si="125"/>
        <v>22.7178</v>
      </c>
      <c r="O310" s="27">
        <f t="shared" si="126"/>
        <v>0</v>
      </c>
      <c r="P310" s="27">
        <f t="shared" si="127"/>
        <v>0</v>
      </c>
      <c r="Q310" s="27">
        <f t="shared" si="136"/>
        <v>1018.685</v>
      </c>
      <c r="R310" s="24">
        <f t="shared" si="128"/>
        <v>0</v>
      </c>
      <c r="S310" s="24">
        <f t="shared" si="129"/>
        <v>259.64</v>
      </c>
      <c r="T310" s="27">
        <f t="shared" si="130"/>
        <v>104.57</v>
      </c>
      <c r="U310" s="24">
        <f t="shared" si="131"/>
        <v>9.74</v>
      </c>
      <c r="V310" s="27">
        <f t="shared" si="132"/>
        <v>0</v>
      </c>
      <c r="W310" s="27">
        <f t="shared" si="133"/>
        <v>0</v>
      </c>
      <c r="X310" s="24">
        <f t="shared" si="135"/>
        <v>373.95</v>
      </c>
      <c r="Y310" s="24">
        <f t="shared" si="134"/>
        <v>1392.635</v>
      </c>
      <c r="Z310" s="39"/>
      <c r="AA310" s="125" t="s">
        <v>18</v>
      </c>
      <c r="AB310" s="126">
        <f t="shared" si="143"/>
        <v>58.4172</v>
      </c>
      <c r="AC310" s="126">
        <f t="shared" si="137"/>
        <v>778.92</v>
      </c>
      <c r="AD310" s="126">
        <f t="shared" si="138"/>
        <v>522.84</v>
      </c>
      <c r="AE310" s="126">
        <f t="shared" si="139"/>
        <v>32.4578</v>
      </c>
      <c r="AF310" s="126">
        <f t="shared" si="140"/>
        <v>0</v>
      </c>
      <c r="AG310" s="126">
        <f t="shared" si="141"/>
        <v>0</v>
      </c>
      <c r="AH310" s="126">
        <f t="shared" si="142"/>
        <v>1392.635</v>
      </c>
      <c r="AI310" s="125" t="s">
        <v>1107</v>
      </c>
    </row>
    <row r="311" customFormat="1" ht="20" customHeight="1" spans="1:35">
      <c r="A311" s="23">
        <f t="shared" si="121"/>
        <v>308</v>
      </c>
      <c r="B311" s="39" t="s">
        <v>118</v>
      </c>
      <c r="C311" s="75" t="s">
        <v>813</v>
      </c>
      <c r="D311" s="76" t="s">
        <v>814</v>
      </c>
      <c r="E311" s="24">
        <v>3245.4</v>
      </c>
      <c r="F311" s="24">
        <v>3245.5</v>
      </c>
      <c r="G311" s="56">
        <v>5228.42</v>
      </c>
      <c r="H311" s="24">
        <v>3245.4</v>
      </c>
      <c r="I311" s="27">
        <v>0</v>
      </c>
      <c r="J311" s="27"/>
      <c r="K311" s="34">
        <f t="shared" si="122"/>
        <v>58.4172</v>
      </c>
      <c r="L311" s="35">
        <f t="shared" si="123"/>
        <v>519.28</v>
      </c>
      <c r="M311" s="27">
        <f t="shared" si="124"/>
        <v>418.27</v>
      </c>
      <c r="N311" s="24">
        <f t="shared" si="125"/>
        <v>22.7178</v>
      </c>
      <c r="O311" s="27">
        <f t="shared" si="126"/>
        <v>0</v>
      </c>
      <c r="P311" s="27">
        <f t="shared" si="127"/>
        <v>0</v>
      </c>
      <c r="Q311" s="27">
        <f t="shared" si="136"/>
        <v>1018.685</v>
      </c>
      <c r="R311" s="24">
        <f t="shared" si="128"/>
        <v>0</v>
      </c>
      <c r="S311" s="24">
        <f t="shared" si="129"/>
        <v>259.64</v>
      </c>
      <c r="T311" s="27">
        <f t="shared" si="130"/>
        <v>104.57</v>
      </c>
      <c r="U311" s="24">
        <f t="shared" si="131"/>
        <v>9.74</v>
      </c>
      <c r="V311" s="27">
        <f t="shared" si="132"/>
        <v>0</v>
      </c>
      <c r="W311" s="27">
        <f t="shared" si="133"/>
        <v>0</v>
      </c>
      <c r="X311" s="24">
        <f t="shared" si="135"/>
        <v>373.95</v>
      </c>
      <c r="Y311" s="24">
        <f t="shared" si="134"/>
        <v>1392.635</v>
      </c>
      <c r="Z311" s="39"/>
      <c r="AA311" s="125" t="s">
        <v>18</v>
      </c>
      <c r="AB311" s="126">
        <f t="shared" si="143"/>
        <v>58.4172</v>
      </c>
      <c r="AC311" s="126">
        <f t="shared" si="137"/>
        <v>778.92</v>
      </c>
      <c r="AD311" s="126">
        <f t="shared" si="138"/>
        <v>522.84</v>
      </c>
      <c r="AE311" s="126">
        <f t="shared" si="139"/>
        <v>32.4578</v>
      </c>
      <c r="AF311" s="126">
        <f t="shared" si="140"/>
        <v>0</v>
      </c>
      <c r="AG311" s="126">
        <f t="shared" si="141"/>
        <v>0</v>
      </c>
      <c r="AH311" s="126">
        <f t="shared" si="142"/>
        <v>1392.635</v>
      </c>
      <c r="AI311" s="125" t="s">
        <v>1107</v>
      </c>
    </row>
    <row r="312" customFormat="1" ht="20" customHeight="1" spans="1:35">
      <c r="A312" s="23">
        <f t="shared" si="121"/>
        <v>309</v>
      </c>
      <c r="B312" s="39" t="s">
        <v>143</v>
      </c>
      <c r="C312" s="29" t="s">
        <v>815</v>
      </c>
      <c r="D312" s="268" t="s">
        <v>816</v>
      </c>
      <c r="E312" s="24">
        <v>3245.4</v>
      </c>
      <c r="F312" s="24">
        <v>3245.5</v>
      </c>
      <c r="G312" s="56">
        <v>5228.42</v>
      </c>
      <c r="H312" s="24">
        <v>3245.4</v>
      </c>
      <c r="I312" s="27">
        <v>4180</v>
      </c>
      <c r="J312" s="27"/>
      <c r="K312" s="34">
        <f t="shared" si="122"/>
        <v>58.4172</v>
      </c>
      <c r="L312" s="35">
        <f t="shared" si="123"/>
        <v>519.28</v>
      </c>
      <c r="M312" s="27">
        <f t="shared" si="124"/>
        <v>418.27</v>
      </c>
      <c r="N312" s="24">
        <f t="shared" si="125"/>
        <v>22.7178</v>
      </c>
      <c r="O312" s="27">
        <f t="shared" si="126"/>
        <v>209</v>
      </c>
      <c r="P312" s="27">
        <f t="shared" si="127"/>
        <v>0</v>
      </c>
      <c r="Q312" s="27">
        <f t="shared" si="136"/>
        <v>1227.685</v>
      </c>
      <c r="R312" s="24">
        <f t="shared" si="128"/>
        <v>0</v>
      </c>
      <c r="S312" s="24">
        <f t="shared" si="129"/>
        <v>259.64</v>
      </c>
      <c r="T312" s="27">
        <f t="shared" si="130"/>
        <v>104.57</v>
      </c>
      <c r="U312" s="24">
        <f t="shared" si="131"/>
        <v>9.74</v>
      </c>
      <c r="V312" s="27">
        <f t="shared" si="132"/>
        <v>209</v>
      </c>
      <c r="W312" s="27">
        <f t="shared" si="133"/>
        <v>0</v>
      </c>
      <c r="X312" s="24">
        <f t="shared" si="135"/>
        <v>582.95</v>
      </c>
      <c r="Y312" s="24">
        <f t="shared" si="134"/>
        <v>1810.635</v>
      </c>
      <c r="Z312" s="39"/>
      <c r="AA312" s="125" t="s">
        <v>29</v>
      </c>
      <c r="AB312" s="126">
        <f t="shared" si="143"/>
        <v>58.4172</v>
      </c>
      <c r="AC312" s="126">
        <f t="shared" si="137"/>
        <v>778.92</v>
      </c>
      <c r="AD312" s="126">
        <f t="shared" si="138"/>
        <v>522.84</v>
      </c>
      <c r="AE312" s="126">
        <f t="shared" si="139"/>
        <v>32.4578</v>
      </c>
      <c r="AF312" s="126">
        <f t="shared" si="140"/>
        <v>418</v>
      </c>
      <c r="AG312" s="126">
        <f t="shared" si="141"/>
        <v>0</v>
      </c>
      <c r="AH312" s="126">
        <f t="shared" si="142"/>
        <v>1810.635</v>
      </c>
      <c r="AI312" s="125" t="s">
        <v>1111</v>
      </c>
    </row>
    <row r="313" s="9" customFormat="1" ht="20" customHeight="1" spans="1:35">
      <c r="A313" s="23">
        <f t="shared" si="121"/>
        <v>310</v>
      </c>
      <c r="B313" s="39" t="s">
        <v>143</v>
      </c>
      <c r="C313" s="29" t="s">
        <v>817</v>
      </c>
      <c r="D313" s="268" t="s">
        <v>818</v>
      </c>
      <c r="E313" s="24">
        <v>3245.4</v>
      </c>
      <c r="F313" s="24">
        <v>3245.5</v>
      </c>
      <c r="G313" s="56">
        <v>5228.42</v>
      </c>
      <c r="H313" s="24">
        <v>3245.4</v>
      </c>
      <c r="I313" s="27">
        <v>4180</v>
      </c>
      <c r="J313" s="27"/>
      <c r="K313" s="34">
        <f t="shared" si="122"/>
        <v>58.4172</v>
      </c>
      <c r="L313" s="35">
        <f t="shared" si="123"/>
        <v>519.28</v>
      </c>
      <c r="M313" s="27">
        <f t="shared" si="124"/>
        <v>418.27</v>
      </c>
      <c r="N313" s="24">
        <f t="shared" si="125"/>
        <v>22.7178</v>
      </c>
      <c r="O313" s="27">
        <f t="shared" si="126"/>
        <v>209</v>
      </c>
      <c r="P313" s="27">
        <f t="shared" si="127"/>
        <v>0</v>
      </c>
      <c r="Q313" s="27">
        <f t="shared" si="136"/>
        <v>1227.685</v>
      </c>
      <c r="R313" s="24">
        <f t="shared" si="128"/>
        <v>0</v>
      </c>
      <c r="S313" s="24">
        <f t="shared" si="129"/>
        <v>259.64</v>
      </c>
      <c r="T313" s="27">
        <f t="shared" si="130"/>
        <v>104.57</v>
      </c>
      <c r="U313" s="24">
        <f t="shared" si="131"/>
        <v>9.74</v>
      </c>
      <c r="V313" s="27">
        <f t="shared" si="132"/>
        <v>209</v>
      </c>
      <c r="W313" s="27">
        <f t="shared" si="133"/>
        <v>0</v>
      </c>
      <c r="X313" s="24">
        <f t="shared" si="135"/>
        <v>582.95</v>
      </c>
      <c r="Y313" s="24">
        <f t="shared" si="134"/>
        <v>1810.635</v>
      </c>
      <c r="Z313" s="39"/>
      <c r="AA313" s="125" t="s">
        <v>29</v>
      </c>
      <c r="AB313" s="126">
        <f t="shared" si="143"/>
        <v>58.4172</v>
      </c>
      <c r="AC313" s="126">
        <f t="shared" si="137"/>
        <v>778.92</v>
      </c>
      <c r="AD313" s="126">
        <f t="shared" si="138"/>
        <v>522.84</v>
      </c>
      <c r="AE313" s="126">
        <f t="shared" si="139"/>
        <v>32.4578</v>
      </c>
      <c r="AF313" s="126">
        <f t="shared" si="140"/>
        <v>418</v>
      </c>
      <c r="AG313" s="126">
        <f t="shared" si="141"/>
        <v>0</v>
      </c>
      <c r="AH313" s="126">
        <f t="shared" si="142"/>
        <v>1810.635</v>
      </c>
      <c r="AI313" s="125" t="s">
        <v>1111</v>
      </c>
    </row>
    <row r="314" s="9" customFormat="1" ht="20" customHeight="1" spans="1:35">
      <c r="A314" s="23">
        <f t="shared" si="121"/>
        <v>311</v>
      </c>
      <c r="B314" s="39" t="s">
        <v>143</v>
      </c>
      <c r="C314" s="29" t="s">
        <v>819</v>
      </c>
      <c r="D314" s="47" t="s">
        <v>820</v>
      </c>
      <c r="E314" s="77">
        <v>3245.4</v>
      </c>
      <c r="F314" s="77">
        <v>3245.5</v>
      </c>
      <c r="G314" s="78">
        <v>5228.42</v>
      </c>
      <c r="H314" s="77">
        <v>3245.4</v>
      </c>
      <c r="I314" s="59">
        <v>1790</v>
      </c>
      <c r="J314" s="59"/>
      <c r="K314" s="34">
        <f t="shared" si="122"/>
        <v>58.4172</v>
      </c>
      <c r="L314" s="35">
        <f t="shared" si="123"/>
        <v>519.28</v>
      </c>
      <c r="M314" s="27">
        <f t="shared" si="124"/>
        <v>418.27</v>
      </c>
      <c r="N314" s="24">
        <f t="shared" si="125"/>
        <v>22.7178</v>
      </c>
      <c r="O314" s="27">
        <f t="shared" si="126"/>
        <v>89.5</v>
      </c>
      <c r="P314" s="27">
        <f t="shared" si="127"/>
        <v>0</v>
      </c>
      <c r="Q314" s="27">
        <f t="shared" si="136"/>
        <v>1108.185</v>
      </c>
      <c r="R314" s="24">
        <f t="shared" si="128"/>
        <v>0</v>
      </c>
      <c r="S314" s="24">
        <f t="shared" si="129"/>
        <v>259.64</v>
      </c>
      <c r="T314" s="27">
        <f t="shared" si="130"/>
        <v>104.57</v>
      </c>
      <c r="U314" s="24">
        <f t="shared" si="131"/>
        <v>9.74</v>
      </c>
      <c r="V314" s="27">
        <f t="shared" si="132"/>
        <v>89.5</v>
      </c>
      <c r="W314" s="27">
        <f t="shared" si="133"/>
        <v>0</v>
      </c>
      <c r="X314" s="24">
        <f t="shared" si="135"/>
        <v>463.45</v>
      </c>
      <c r="Y314" s="24">
        <f t="shared" si="134"/>
        <v>1571.635</v>
      </c>
      <c r="Z314" s="39"/>
      <c r="AA314" s="125" t="s">
        <v>29</v>
      </c>
      <c r="AB314" s="126">
        <f t="shared" si="143"/>
        <v>58.4172</v>
      </c>
      <c r="AC314" s="126">
        <f t="shared" si="137"/>
        <v>778.92</v>
      </c>
      <c r="AD314" s="126">
        <f t="shared" si="138"/>
        <v>522.84</v>
      </c>
      <c r="AE314" s="126">
        <f t="shared" si="139"/>
        <v>32.4578</v>
      </c>
      <c r="AF314" s="126">
        <f t="shared" si="140"/>
        <v>179</v>
      </c>
      <c r="AG314" s="126">
        <f t="shared" si="141"/>
        <v>0</v>
      </c>
      <c r="AH314" s="126">
        <f t="shared" si="142"/>
        <v>1571.635</v>
      </c>
      <c r="AI314" s="125" t="s">
        <v>1111</v>
      </c>
    </row>
    <row r="315" s="9" customFormat="1" ht="20" customHeight="1" spans="1:35">
      <c r="A315" s="23">
        <f t="shared" si="121"/>
        <v>312</v>
      </c>
      <c r="B315" s="39" t="s">
        <v>118</v>
      </c>
      <c r="C315" s="29" t="s">
        <v>821</v>
      </c>
      <c r="D315" s="277" t="s">
        <v>822</v>
      </c>
      <c r="E315" s="77">
        <v>3245.4</v>
      </c>
      <c r="F315" s="77">
        <v>3245.5</v>
      </c>
      <c r="G315" s="78">
        <v>5228.42</v>
      </c>
      <c r="H315" s="77">
        <v>3245.4</v>
      </c>
      <c r="I315" s="59">
        <v>3180</v>
      </c>
      <c r="J315" s="59"/>
      <c r="K315" s="34">
        <f t="shared" si="122"/>
        <v>58.4172</v>
      </c>
      <c r="L315" s="35">
        <f t="shared" si="123"/>
        <v>519.28</v>
      </c>
      <c r="M315" s="27">
        <f t="shared" si="124"/>
        <v>418.27</v>
      </c>
      <c r="N315" s="24">
        <f t="shared" si="125"/>
        <v>22.7178</v>
      </c>
      <c r="O315" s="27">
        <f t="shared" si="126"/>
        <v>159</v>
      </c>
      <c r="P315" s="27">
        <f t="shared" si="127"/>
        <v>0</v>
      </c>
      <c r="Q315" s="27">
        <f t="shared" si="136"/>
        <v>1177.685</v>
      </c>
      <c r="R315" s="24">
        <f t="shared" si="128"/>
        <v>0</v>
      </c>
      <c r="S315" s="24">
        <f t="shared" si="129"/>
        <v>259.64</v>
      </c>
      <c r="T315" s="27">
        <f t="shared" si="130"/>
        <v>104.57</v>
      </c>
      <c r="U315" s="24">
        <f t="shared" si="131"/>
        <v>9.74</v>
      </c>
      <c r="V315" s="27">
        <f t="shared" si="132"/>
        <v>159</v>
      </c>
      <c r="W315" s="27">
        <f t="shared" si="133"/>
        <v>0</v>
      </c>
      <c r="X315" s="24">
        <f t="shared" si="135"/>
        <v>532.95</v>
      </c>
      <c r="Y315" s="24">
        <f t="shared" si="134"/>
        <v>1710.635</v>
      </c>
      <c r="Z315" s="39"/>
      <c r="AA315" s="125" t="s">
        <v>14</v>
      </c>
      <c r="AB315" s="126">
        <f t="shared" si="143"/>
        <v>58.4172</v>
      </c>
      <c r="AC315" s="126">
        <f t="shared" si="137"/>
        <v>778.92</v>
      </c>
      <c r="AD315" s="126">
        <f t="shared" si="138"/>
        <v>522.84</v>
      </c>
      <c r="AE315" s="126">
        <f t="shared" si="139"/>
        <v>32.4578</v>
      </c>
      <c r="AF315" s="126">
        <f t="shared" si="140"/>
        <v>318</v>
      </c>
      <c r="AG315" s="126">
        <f t="shared" si="141"/>
        <v>0</v>
      </c>
      <c r="AH315" s="126">
        <f t="shared" si="142"/>
        <v>1710.635</v>
      </c>
      <c r="AI315" s="125" t="s">
        <v>1109</v>
      </c>
    </row>
    <row r="316" s="9" customFormat="1" ht="20" customHeight="1" spans="1:35">
      <c r="A316" s="23">
        <f t="shared" si="121"/>
        <v>313</v>
      </c>
      <c r="B316" s="39" t="s">
        <v>140</v>
      </c>
      <c r="C316" s="29" t="s">
        <v>823</v>
      </c>
      <c r="D316" s="28" t="s">
        <v>824</v>
      </c>
      <c r="E316" s="77">
        <v>3245.4</v>
      </c>
      <c r="F316" s="77">
        <v>3245.5</v>
      </c>
      <c r="G316" s="78">
        <v>5228.42</v>
      </c>
      <c r="H316" s="24">
        <v>3245.4</v>
      </c>
      <c r="I316" s="27">
        <v>3180</v>
      </c>
      <c r="J316" s="59"/>
      <c r="K316" s="34">
        <f t="shared" si="122"/>
        <v>58.4172</v>
      </c>
      <c r="L316" s="35">
        <f t="shared" si="123"/>
        <v>519.28</v>
      </c>
      <c r="M316" s="27">
        <f t="shared" si="124"/>
        <v>418.27</v>
      </c>
      <c r="N316" s="24">
        <f t="shared" si="125"/>
        <v>22.7178</v>
      </c>
      <c r="O316" s="27">
        <f t="shared" si="126"/>
        <v>159</v>
      </c>
      <c r="P316" s="27">
        <f t="shared" si="127"/>
        <v>0</v>
      </c>
      <c r="Q316" s="27">
        <f t="shared" si="136"/>
        <v>1177.685</v>
      </c>
      <c r="R316" s="24">
        <f t="shared" si="128"/>
        <v>0</v>
      </c>
      <c r="S316" s="24">
        <f t="shared" si="129"/>
        <v>259.64</v>
      </c>
      <c r="T316" s="27">
        <f t="shared" si="130"/>
        <v>104.57</v>
      </c>
      <c r="U316" s="24">
        <f t="shared" si="131"/>
        <v>9.74</v>
      </c>
      <c r="V316" s="27">
        <f t="shared" si="132"/>
        <v>159</v>
      </c>
      <c r="W316" s="27">
        <f t="shared" si="133"/>
        <v>0</v>
      </c>
      <c r="X316" s="24">
        <f t="shared" si="135"/>
        <v>532.95</v>
      </c>
      <c r="Y316" s="24">
        <f t="shared" si="134"/>
        <v>1710.635</v>
      </c>
      <c r="Z316" s="39"/>
      <c r="AA316" s="125" t="s">
        <v>17</v>
      </c>
      <c r="AB316" s="126">
        <f t="shared" si="143"/>
        <v>58.4172</v>
      </c>
      <c r="AC316" s="126">
        <f t="shared" si="137"/>
        <v>778.92</v>
      </c>
      <c r="AD316" s="126">
        <f t="shared" si="138"/>
        <v>522.84</v>
      </c>
      <c r="AE316" s="126">
        <f t="shared" si="139"/>
        <v>32.4578</v>
      </c>
      <c r="AF316" s="126">
        <f t="shared" si="140"/>
        <v>318</v>
      </c>
      <c r="AG316" s="126">
        <f t="shared" si="141"/>
        <v>0</v>
      </c>
      <c r="AH316" s="126">
        <f t="shared" si="142"/>
        <v>1710.635</v>
      </c>
      <c r="AI316" s="125" t="s">
        <v>1107</v>
      </c>
    </row>
    <row r="317" s="9" customFormat="1" ht="20" customHeight="1" spans="1:35">
      <c r="A317" s="23">
        <f t="shared" si="121"/>
        <v>314</v>
      </c>
      <c r="B317" s="39" t="s">
        <v>140</v>
      </c>
      <c r="C317" s="54" t="s">
        <v>825</v>
      </c>
      <c r="D317" s="28" t="s">
        <v>826</v>
      </c>
      <c r="E317" s="77">
        <v>3245.4</v>
      </c>
      <c r="F317" s="77">
        <v>3245.5</v>
      </c>
      <c r="G317" s="78">
        <v>5228.42</v>
      </c>
      <c r="H317" s="77">
        <v>3245.4</v>
      </c>
      <c r="I317" s="27">
        <v>3180</v>
      </c>
      <c r="J317" s="59"/>
      <c r="K317" s="34">
        <f t="shared" si="122"/>
        <v>58.4172</v>
      </c>
      <c r="L317" s="35">
        <f t="shared" si="123"/>
        <v>519.28</v>
      </c>
      <c r="M317" s="27">
        <f t="shared" si="124"/>
        <v>418.27</v>
      </c>
      <c r="N317" s="24">
        <f t="shared" si="125"/>
        <v>22.7178</v>
      </c>
      <c r="O317" s="27">
        <f t="shared" si="126"/>
        <v>159</v>
      </c>
      <c r="P317" s="27">
        <f t="shared" si="127"/>
        <v>0</v>
      </c>
      <c r="Q317" s="27">
        <f t="shared" si="136"/>
        <v>1177.685</v>
      </c>
      <c r="R317" s="24">
        <f t="shared" si="128"/>
        <v>0</v>
      </c>
      <c r="S317" s="24">
        <f t="shared" si="129"/>
        <v>259.64</v>
      </c>
      <c r="T317" s="27">
        <f t="shared" si="130"/>
        <v>104.57</v>
      </c>
      <c r="U317" s="24">
        <f t="shared" si="131"/>
        <v>9.74</v>
      </c>
      <c r="V317" s="27">
        <f t="shared" si="132"/>
        <v>159</v>
      </c>
      <c r="W317" s="27">
        <f t="shared" si="133"/>
        <v>0</v>
      </c>
      <c r="X317" s="24">
        <f t="shared" si="135"/>
        <v>532.95</v>
      </c>
      <c r="Y317" s="24">
        <f t="shared" si="134"/>
        <v>1710.635</v>
      </c>
      <c r="Z317" s="39"/>
      <c r="AA317" s="125" t="s">
        <v>17</v>
      </c>
      <c r="AB317" s="126">
        <f t="shared" si="143"/>
        <v>58.4172</v>
      </c>
      <c r="AC317" s="126">
        <f t="shared" si="137"/>
        <v>778.92</v>
      </c>
      <c r="AD317" s="126">
        <f t="shared" si="138"/>
        <v>522.84</v>
      </c>
      <c r="AE317" s="126">
        <f t="shared" si="139"/>
        <v>32.4578</v>
      </c>
      <c r="AF317" s="126">
        <f t="shared" si="140"/>
        <v>318</v>
      </c>
      <c r="AG317" s="126">
        <f t="shared" si="141"/>
        <v>0</v>
      </c>
      <c r="AH317" s="126">
        <f t="shared" si="142"/>
        <v>1710.635</v>
      </c>
      <c r="AI317" s="125" t="s">
        <v>1107</v>
      </c>
    </row>
    <row r="318" s="9" customFormat="1" ht="20" customHeight="1" spans="1:35">
      <c r="A318" s="23">
        <f t="shared" si="121"/>
        <v>315</v>
      </c>
      <c r="B318" s="39" t="s">
        <v>140</v>
      </c>
      <c r="C318" s="54" t="s">
        <v>827</v>
      </c>
      <c r="D318" s="28" t="s">
        <v>828</v>
      </c>
      <c r="E318" s="77">
        <v>3245.4</v>
      </c>
      <c r="F318" s="77">
        <v>3245.5</v>
      </c>
      <c r="G318" s="78">
        <v>5228.42</v>
      </c>
      <c r="H318" s="77">
        <v>3245.4</v>
      </c>
      <c r="I318" s="27">
        <v>3180</v>
      </c>
      <c r="J318" s="59"/>
      <c r="K318" s="34">
        <f t="shared" si="122"/>
        <v>58.4172</v>
      </c>
      <c r="L318" s="35">
        <f t="shared" si="123"/>
        <v>519.28</v>
      </c>
      <c r="M318" s="27">
        <f t="shared" si="124"/>
        <v>418.27</v>
      </c>
      <c r="N318" s="24">
        <f t="shared" si="125"/>
        <v>22.7178</v>
      </c>
      <c r="O318" s="27">
        <f t="shared" si="126"/>
        <v>159</v>
      </c>
      <c r="P318" s="27">
        <f t="shared" si="127"/>
        <v>0</v>
      </c>
      <c r="Q318" s="27">
        <f t="shared" si="136"/>
        <v>1177.685</v>
      </c>
      <c r="R318" s="24">
        <f t="shared" si="128"/>
        <v>0</v>
      </c>
      <c r="S318" s="24">
        <f t="shared" si="129"/>
        <v>259.64</v>
      </c>
      <c r="T318" s="27">
        <f t="shared" si="130"/>
        <v>104.57</v>
      </c>
      <c r="U318" s="24">
        <f t="shared" si="131"/>
        <v>9.74</v>
      </c>
      <c r="V318" s="27">
        <f t="shared" si="132"/>
        <v>159</v>
      </c>
      <c r="W318" s="27">
        <f t="shared" si="133"/>
        <v>0</v>
      </c>
      <c r="X318" s="24">
        <f t="shared" si="135"/>
        <v>532.95</v>
      </c>
      <c r="Y318" s="24">
        <f t="shared" si="134"/>
        <v>1710.635</v>
      </c>
      <c r="Z318" s="39"/>
      <c r="AA318" s="125" t="s">
        <v>17</v>
      </c>
      <c r="AB318" s="126">
        <f t="shared" si="143"/>
        <v>58.4172</v>
      </c>
      <c r="AC318" s="126">
        <f t="shared" si="137"/>
        <v>778.92</v>
      </c>
      <c r="AD318" s="126">
        <f t="shared" si="138"/>
        <v>522.84</v>
      </c>
      <c r="AE318" s="126">
        <f t="shared" si="139"/>
        <v>32.4578</v>
      </c>
      <c r="AF318" s="126">
        <f t="shared" si="140"/>
        <v>318</v>
      </c>
      <c r="AG318" s="126">
        <f t="shared" si="141"/>
        <v>0</v>
      </c>
      <c r="AH318" s="126">
        <f t="shared" si="142"/>
        <v>1710.635</v>
      </c>
      <c r="AI318" s="125" t="s">
        <v>1107</v>
      </c>
    </row>
    <row r="319" s="9" customFormat="1" ht="20" customHeight="1" spans="1:35">
      <c r="A319" s="157">
        <f t="shared" ref="A319:A377" si="144">ROW()-3</f>
        <v>316</v>
      </c>
      <c r="B319" s="39" t="s">
        <v>140</v>
      </c>
      <c r="C319" s="54" t="s">
        <v>605</v>
      </c>
      <c r="D319" s="56" t="s">
        <v>606</v>
      </c>
      <c r="E319" s="59">
        <v>3245.4</v>
      </c>
      <c r="F319" s="59">
        <v>3245.5</v>
      </c>
      <c r="G319" s="59">
        <v>5228.42</v>
      </c>
      <c r="H319" s="59">
        <v>3245.4</v>
      </c>
      <c r="I319" s="27">
        <v>3180</v>
      </c>
      <c r="J319" s="59"/>
      <c r="K319" s="64">
        <f t="shared" ref="K319:K377" si="145">E319*0.018</f>
        <v>58.4172</v>
      </c>
      <c r="L319" s="65">
        <f t="shared" ref="L319:L377" si="146">F319*0.16</f>
        <v>519.28</v>
      </c>
      <c r="M319" s="27">
        <f t="shared" ref="M319:M377" si="147">ROUND(G319*0.08,2)</f>
        <v>418.27</v>
      </c>
      <c r="N319" s="27">
        <f t="shared" ref="N319:N377" si="148">H319*0.007</f>
        <v>22.7178</v>
      </c>
      <c r="O319" s="27">
        <f t="shared" ref="O319:O377" si="149">I319*5%</f>
        <v>159</v>
      </c>
      <c r="P319" s="27">
        <f t="shared" ref="P319:P377" si="150">J319*50%</f>
        <v>0</v>
      </c>
      <c r="Q319" s="27">
        <f t="shared" si="136"/>
        <v>1177.685</v>
      </c>
      <c r="R319" s="24">
        <f t="shared" ref="R319:R377" si="151">E319*0</f>
        <v>0</v>
      </c>
      <c r="S319" s="27">
        <f t="shared" ref="S319:S377" si="152">ROUND(F319*0.08,2)</f>
        <v>259.64</v>
      </c>
      <c r="T319" s="27">
        <f t="shared" ref="T319:T377" si="153">ROUND(G319*0.02,2)</f>
        <v>104.57</v>
      </c>
      <c r="U319" s="27">
        <f t="shared" ref="U319:U377" si="154">ROUND(H319*0.003,2)</f>
        <v>9.74</v>
      </c>
      <c r="V319" s="27">
        <f t="shared" ref="V319:V377" si="155">I319*5%</f>
        <v>159</v>
      </c>
      <c r="W319" s="27">
        <f t="shared" ref="W319:W377" si="156">J319*50%</f>
        <v>0</v>
      </c>
      <c r="X319" s="24">
        <f t="shared" si="135"/>
        <v>532.95</v>
      </c>
      <c r="Y319" s="27">
        <f t="shared" ref="Y319:Y377" si="157">Q319+X319</f>
        <v>1710.635</v>
      </c>
      <c r="Z319" s="68"/>
      <c r="AA319" s="125" t="s">
        <v>17</v>
      </c>
      <c r="AB319" s="126">
        <f t="shared" si="143"/>
        <v>58.4172</v>
      </c>
      <c r="AC319" s="126">
        <f t="shared" si="137"/>
        <v>778.92</v>
      </c>
      <c r="AD319" s="126">
        <f t="shared" si="138"/>
        <v>522.84</v>
      </c>
      <c r="AE319" s="126">
        <f t="shared" si="139"/>
        <v>32.4578</v>
      </c>
      <c r="AF319" s="126">
        <f t="shared" si="140"/>
        <v>318</v>
      </c>
      <c r="AG319" s="126">
        <f t="shared" si="141"/>
        <v>0</v>
      </c>
      <c r="AH319" s="126">
        <f t="shared" si="142"/>
        <v>1710.635</v>
      </c>
      <c r="AI319" s="125" t="s">
        <v>1107</v>
      </c>
    </row>
    <row r="320" s="9" customFormat="1" ht="20" customHeight="1" spans="1:35">
      <c r="A320" s="23">
        <f t="shared" si="144"/>
        <v>317</v>
      </c>
      <c r="B320" s="39" t="s">
        <v>140</v>
      </c>
      <c r="C320" s="54" t="s">
        <v>666</v>
      </c>
      <c r="D320" s="28" t="s">
        <v>831</v>
      </c>
      <c r="E320" s="77">
        <v>3245.4</v>
      </c>
      <c r="F320" s="77">
        <v>3245.5</v>
      </c>
      <c r="G320" s="78">
        <v>5228.42</v>
      </c>
      <c r="H320" s="77">
        <v>3245.4</v>
      </c>
      <c r="I320" s="27">
        <v>3180</v>
      </c>
      <c r="J320" s="59"/>
      <c r="K320" s="34">
        <f t="shared" si="145"/>
        <v>58.4172</v>
      </c>
      <c r="L320" s="35">
        <f t="shared" si="146"/>
        <v>519.28</v>
      </c>
      <c r="M320" s="27">
        <f t="shared" si="147"/>
        <v>418.27</v>
      </c>
      <c r="N320" s="24">
        <f t="shared" si="148"/>
        <v>22.7178</v>
      </c>
      <c r="O320" s="27">
        <f t="shared" si="149"/>
        <v>159</v>
      </c>
      <c r="P320" s="27">
        <f t="shared" si="150"/>
        <v>0</v>
      </c>
      <c r="Q320" s="27">
        <f t="shared" si="136"/>
        <v>1177.685</v>
      </c>
      <c r="R320" s="24">
        <f t="shared" si="151"/>
        <v>0</v>
      </c>
      <c r="S320" s="24">
        <f t="shared" si="152"/>
        <v>259.64</v>
      </c>
      <c r="T320" s="27">
        <f t="shared" si="153"/>
        <v>104.57</v>
      </c>
      <c r="U320" s="24">
        <f t="shared" si="154"/>
        <v>9.74</v>
      </c>
      <c r="V320" s="27">
        <f t="shared" si="155"/>
        <v>159</v>
      </c>
      <c r="W320" s="27">
        <f t="shared" si="156"/>
        <v>0</v>
      </c>
      <c r="X320" s="24">
        <f t="shared" si="135"/>
        <v>532.95</v>
      </c>
      <c r="Y320" s="24">
        <f t="shared" si="157"/>
        <v>1710.635</v>
      </c>
      <c r="Z320" s="39"/>
      <c r="AA320" s="125" t="s">
        <v>17</v>
      </c>
      <c r="AB320" s="126">
        <f t="shared" si="143"/>
        <v>58.4172</v>
      </c>
      <c r="AC320" s="126">
        <f t="shared" si="137"/>
        <v>778.92</v>
      </c>
      <c r="AD320" s="126">
        <f t="shared" si="138"/>
        <v>522.84</v>
      </c>
      <c r="AE320" s="126">
        <f t="shared" si="139"/>
        <v>32.4578</v>
      </c>
      <c r="AF320" s="126">
        <f t="shared" si="140"/>
        <v>318</v>
      </c>
      <c r="AG320" s="126">
        <f t="shared" si="141"/>
        <v>0</v>
      </c>
      <c r="AH320" s="126">
        <f t="shared" si="142"/>
        <v>1710.635</v>
      </c>
      <c r="AI320" s="125" t="s">
        <v>1107</v>
      </c>
    </row>
    <row r="321" s="9" customFormat="1" ht="20" customHeight="1" spans="1:35">
      <c r="A321" s="23">
        <f t="shared" si="144"/>
        <v>318</v>
      </c>
      <c r="B321" s="39" t="s">
        <v>476</v>
      </c>
      <c r="C321" s="29" t="s">
        <v>834</v>
      </c>
      <c r="D321" s="277" t="s">
        <v>835</v>
      </c>
      <c r="E321" s="77">
        <v>3245.4</v>
      </c>
      <c r="F321" s="77">
        <v>3245.5</v>
      </c>
      <c r="G321" s="78">
        <v>5228.42</v>
      </c>
      <c r="H321" s="77">
        <v>3245.4</v>
      </c>
      <c r="I321" s="27">
        <v>1790</v>
      </c>
      <c r="J321" s="59"/>
      <c r="K321" s="34">
        <f t="shared" si="145"/>
        <v>58.4172</v>
      </c>
      <c r="L321" s="35">
        <f t="shared" si="146"/>
        <v>519.28</v>
      </c>
      <c r="M321" s="27">
        <f t="shared" si="147"/>
        <v>418.27</v>
      </c>
      <c r="N321" s="24">
        <f t="shared" si="148"/>
        <v>22.7178</v>
      </c>
      <c r="O321" s="27">
        <f t="shared" si="149"/>
        <v>89.5</v>
      </c>
      <c r="P321" s="27">
        <f t="shared" si="150"/>
        <v>0</v>
      </c>
      <c r="Q321" s="27">
        <f t="shared" si="136"/>
        <v>1108.185</v>
      </c>
      <c r="R321" s="24">
        <f t="shared" si="151"/>
        <v>0</v>
      </c>
      <c r="S321" s="24">
        <f t="shared" si="152"/>
        <v>259.64</v>
      </c>
      <c r="T321" s="27">
        <f t="shared" si="153"/>
        <v>104.57</v>
      </c>
      <c r="U321" s="24">
        <f t="shared" si="154"/>
        <v>9.74</v>
      </c>
      <c r="V321" s="27">
        <f t="shared" si="155"/>
        <v>89.5</v>
      </c>
      <c r="W321" s="27">
        <f t="shared" si="156"/>
        <v>0</v>
      </c>
      <c r="X321" s="24">
        <f t="shared" si="135"/>
        <v>463.45</v>
      </c>
      <c r="Y321" s="24">
        <f t="shared" si="157"/>
        <v>1571.635</v>
      </c>
      <c r="Z321" s="39"/>
      <c r="AA321" s="125" t="s">
        <v>23</v>
      </c>
      <c r="AB321" s="126">
        <f t="shared" si="143"/>
        <v>58.4172</v>
      </c>
      <c r="AC321" s="126">
        <f t="shared" si="137"/>
        <v>778.92</v>
      </c>
      <c r="AD321" s="126">
        <f t="shared" si="138"/>
        <v>522.84</v>
      </c>
      <c r="AE321" s="126">
        <f t="shared" si="139"/>
        <v>32.4578</v>
      </c>
      <c r="AF321" s="126">
        <f t="shared" si="140"/>
        <v>179</v>
      </c>
      <c r="AG321" s="126">
        <f t="shared" si="141"/>
        <v>0</v>
      </c>
      <c r="AH321" s="126">
        <f t="shared" si="142"/>
        <v>1571.635</v>
      </c>
      <c r="AI321" s="125" t="s">
        <v>1111</v>
      </c>
    </row>
    <row r="322" s="9" customFormat="1" ht="20" customHeight="1" spans="1:35">
      <c r="A322" s="23">
        <f t="shared" si="144"/>
        <v>319</v>
      </c>
      <c r="B322" s="39" t="s">
        <v>211</v>
      </c>
      <c r="C322" s="54" t="s">
        <v>836</v>
      </c>
      <c r="D322" s="268" t="s">
        <v>837</v>
      </c>
      <c r="E322" s="77">
        <v>3245.4</v>
      </c>
      <c r="F322" s="77">
        <v>3245.5</v>
      </c>
      <c r="G322" s="78">
        <v>5228.42</v>
      </c>
      <c r="H322" s="77">
        <v>3245.4</v>
      </c>
      <c r="I322" s="27">
        <v>1790</v>
      </c>
      <c r="J322" s="59"/>
      <c r="K322" s="34">
        <f t="shared" si="145"/>
        <v>58.4172</v>
      </c>
      <c r="L322" s="35">
        <f t="shared" si="146"/>
        <v>519.28</v>
      </c>
      <c r="M322" s="27">
        <f t="shared" si="147"/>
        <v>418.27</v>
      </c>
      <c r="N322" s="24">
        <f t="shared" si="148"/>
        <v>22.7178</v>
      </c>
      <c r="O322" s="27">
        <f t="shared" si="149"/>
        <v>89.5</v>
      </c>
      <c r="P322" s="27">
        <f t="shared" si="150"/>
        <v>0</v>
      </c>
      <c r="Q322" s="27">
        <f t="shared" si="136"/>
        <v>1108.185</v>
      </c>
      <c r="R322" s="24">
        <f t="shared" si="151"/>
        <v>0</v>
      </c>
      <c r="S322" s="24">
        <f t="shared" si="152"/>
        <v>259.64</v>
      </c>
      <c r="T322" s="27">
        <f t="shared" si="153"/>
        <v>104.57</v>
      </c>
      <c r="U322" s="24">
        <f t="shared" si="154"/>
        <v>9.74</v>
      </c>
      <c r="V322" s="27">
        <f t="shared" si="155"/>
        <v>89.5</v>
      </c>
      <c r="W322" s="27">
        <f t="shared" si="156"/>
        <v>0</v>
      </c>
      <c r="X322" s="24">
        <f t="shared" si="135"/>
        <v>463.45</v>
      </c>
      <c r="Y322" s="24">
        <f t="shared" si="157"/>
        <v>1571.635</v>
      </c>
      <c r="Z322" s="39"/>
      <c r="AA322" s="125" t="s">
        <v>22</v>
      </c>
      <c r="AB322" s="126">
        <f t="shared" si="143"/>
        <v>58.4172</v>
      </c>
      <c r="AC322" s="126">
        <f t="shared" si="137"/>
        <v>778.92</v>
      </c>
      <c r="AD322" s="126">
        <f t="shared" si="138"/>
        <v>522.84</v>
      </c>
      <c r="AE322" s="126">
        <f t="shared" si="139"/>
        <v>32.4578</v>
      </c>
      <c r="AF322" s="126">
        <f t="shared" si="140"/>
        <v>179</v>
      </c>
      <c r="AG322" s="126">
        <f t="shared" si="141"/>
        <v>0</v>
      </c>
      <c r="AH322" s="126">
        <f t="shared" si="142"/>
        <v>1571.635</v>
      </c>
      <c r="AI322" s="125" t="s">
        <v>1111</v>
      </c>
    </row>
    <row r="323" s="9" customFormat="1" ht="20" customHeight="1" spans="1:35">
      <c r="A323" s="23">
        <f t="shared" si="144"/>
        <v>320</v>
      </c>
      <c r="B323" s="39" t="s">
        <v>416</v>
      </c>
      <c r="C323" s="29" t="s">
        <v>840</v>
      </c>
      <c r="D323" s="277" t="s">
        <v>841</v>
      </c>
      <c r="E323" s="77">
        <v>3245.4</v>
      </c>
      <c r="F323" s="77">
        <v>3245.5</v>
      </c>
      <c r="G323" s="78">
        <v>5228.42</v>
      </c>
      <c r="H323" s="77">
        <v>3245.4</v>
      </c>
      <c r="I323" s="27">
        <v>1790</v>
      </c>
      <c r="J323" s="59"/>
      <c r="K323" s="34">
        <f t="shared" si="145"/>
        <v>58.4172</v>
      </c>
      <c r="L323" s="35">
        <f t="shared" si="146"/>
        <v>519.28</v>
      </c>
      <c r="M323" s="27">
        <f t="shared" si="147"/>
        <v>418.27</v>
      </c>
      <c r="N323" s="24">
        <f t="shared" si="148"/>
        <v>22.7178</v>
      </c>
      <c r="O323" s="27">
        <f t="shared" si="149"/>
        <v>89.5</v>
      </c>
      <c r="P323" s="27">
        <f t="shared" si="150"/>
        <v>0</v>
      </c>
      <c r="Q323" s="27">
        <f t="shared" si="136"/>
        <v>1108.185</v>
      </c>
      <c r="R323" s="24">
        <f t="shared" si="151"/>
        <v>0</v>
      </c>
      <c r="S323" s="24">
        <f t="shared" si="152"/>
        <v>259.64</v>
      </c>
      <c r="T323" s="27">
        <f t="shared" si="153"/>
        <v>104.57</v>
      </c>
      <c r="U323" s="24">
        <f t="shared" si="154"/>
        <v>9.74</v>
      </c>
      <c r="V323" s="27">
        <f t="shared" si="155"/>
        <v>89.5</v>
      </c>
      <c r="W323" s="27">
        <f t="shared" si="156"/>
        <v>0</v>
      </c>
      <c r="X323" s="24">
        <f t="shared" si="135"/>
        <v>463.45</v>
      </c>
      <c r="Y323" s="24">
        <f t="shared" si="157"/>
        <v>1571.635</v>
      </c>
      <c r="Z323" s="39"/>
      <c r="AA323" s="125" t="s">
        <v>20</v>
      </c>
      <c r="AB323" s="126">
        <f t="shared" si="143"/>
        <v>58.4172</v>
      </c>
      <c r="AC323" s="126">
        <f t="shared" si="137"/>
        <v>778.92</v>
      </c>
      <c r="AD323" s="126">
        <f t="shared" si="138"/>
        <v>522.84</v>
      </c>
      <c r="AE323" s="126">
        <f t="shared" si="139"/>
        <v>32.4578</v>
      </c>
      <c r="AF323" s="126">
        <f t="shared" si="140"/>
        <v>179</v>
      </c>
      <c r="AG323" s="126">
        <f t="shared" si="141"/>
        <v>0</v>
      </c>
      <c r="AH323" s="126">
        <f t="shared" si="142"/>
        <v>1571.635</v>
      </c>
      <c r="AI323" s="125" t="s">
        <v>1111</v>
      </c>
    </row>
    <row r="324" s="9" customFormat="1" ht="20" customHeight="1" spans="1:35">
      <c r="A324" s="23">
        <f t="shared" si="144"/>
        <v>321</v>
      </c>
      <c r="B324" s="39" t="s">
        <v>190</v>
      </c>
      <c r="C324" s="54" t="s">
        <v>842</v>
      </c>
      <c r="D324" s="268" t="s">
        <v>843</v>
      </c>
      <c r="E324" s="77">
        <v>3245.4</v>
      </c>
      <c r="F324" s="77">
        <v>3245.5</v>
      </c>
      <c r="G324" s="78">
        <v>5228.42</v>
      </c>
      <c r="H324" s="77">
        <v>3245.4</v>
      </c>
      <c r="I324" s="27">
        <v>3180</v>
      </c>
      <c r="J324" s="59"/>
      <c r="K324" s="34">
        <f t="shared" si="145"/>
        <v>58.4172</v>
      </c>
      <c r="L324" s="35">
        <f t="shared" si="146"/>
        <v>519.28</v>
      </c>
      <c r="M324" s="27">
        <f t="shared" si="147"/>
        <v>418.27</v>
      </c>
      <c r="N324" s="24">
        <f t="shared" si="148"/>
        <v>22.7178</v>
      </c>
      <c r="O324" s="27">
        <f t="shared" si="149"/>
        <v>159</v>
      </c>
      <c r="P324" s="27">
        <f t="shared" si="150"/>
        <v>0</v>
      </c>
      <c r="Q324" s="27">
        <f t="shared" si="136"/>
        <v>1177.685</v>
      </c>
      <c r="R324" s="24">
        <f t="shared" si="151"/>
        <v>0</v>
      </c>
      <c r="S324" s="24">
        <f t="shared" si="152"/>
        <v>259.64</v>
      </c>
      <c r="T324" s="27">
        <f t="shared" si="153"/>
        <v>104.57</v>
      </c>
      <c r="U324" s="24">
        <f t="shared" si="154"/>
        <v>9.74</v>
      </c>
      <c r="V324" s="27">
        <f t="shared" si="155"/>
        <v>159</v>
      </c>
      <c r="W324" s="27">
        <f t="shared" si="156"/>
        <v>0</v>
      </c>
      <c r="X324" s="24">
        <f t="shared" ref="X324:X387" si="158">SUM(R324:W324)</f>
        <v>532.95</v>
      </c>
      <c r="Y324" s="24">
        <f t="shared" si="157"/>
        <v>1710.635</v>
      </c>
      <c r="Z324" s="39"/>
      <c r="AA324" s="125" t="s">
        <v>39</v>
      </c>
      <c r="AB324" s="126">
        <f t="shared" si="143"/>
        <v>58.4172</v>
      </c>
      <c r="AC324" s="126">
        <f t="shared" si="137"/>
        <v>778.92</v>
      </c>
      <c r="AD324" s="126">
        <f t="shared" si="138"/>
        <v>522.84</v>
      </c>
      <c r="AE324" s="126">
        <f t="shared" si="139"/>
        <v>32.4578</v>
      </c>
      <c r="AF324" s="126">
        <f t="shared" si="140"/>
        <v>318</v>
      </c>
      <c r="AG324" s="126">
        <f t="shared" si="141"/>
        <v>0</v>
      </c>
      <c r="AH324" s="126">
        <f t="shared" si="142"/>
        <v>1710.635</v>
      </c>
      <c r="AI324" s="125" t="s">
        <v>1112</v>
      </c>
    </row>
    <row r="325" s="9" customFormat="1" ht="20" customHeight="1" spans="1:35">
      <c r="A325" s="23">
        <f t="shared" si="144"/>
        <v>322</v>
      </c>
      <c r="B325" s="39" t="s">
        <v>443</v>
      </c>
      <c r="C325" s="29" t="s">
        <v>844</v>
      </c>
      <c r="D325" s="277" t="s">
        <v>845</v>
      </c>
      <c r="E325" s="77">
        <v>3245.4</v>
      </c>
      <c r="F325" s="77">
        <v>3245.5</v>
      </c>
      <c r="G325" s="78">
        <v>5228.42</v>
      </c>
      <c r="H325" s="77">
        <v>3245.4</v>
      </c>
      <c r="I325" s="27">
        <v>1790</v>
      </c>
      <c r="J325" s="59"/>
      <c r="K325" s="34">
        <f t="shared" si="145"/>
        <v>58.4172</v>
      </c>
      <c r="L325" s="35">
        <f t="shared" si="146"/>
        <v>519.28</v>
      </c>
      <c r="M325" s="27">
        <f t="shared" si="147"/>
        <v>418.27</v>
      </c>
      <c r="N325" s="24">
        <f t="shared" si="148"/>
        <v>22.7178</v>
      </c>
      <c r="O325" s="27">
        <f t="shared" si="149"/>
        <v>89.5</v>
      </c>
      <c r="P325" s="27">
        <f t="shared" si="150"/>
        <v>0</v>
      </c>
      <c r="Q325" s="27">
        <f t="shared" ref="Q325:Q388" si="159">SUM(K325:P325)</f>
        <v>1108.185</v>
      </c>
      <c r="R325" s="24">
        <f t="shared" si="151"/>
        <v>0</v>
      </c>
      <c r="S325" s="24">
        <f t="shared" si="152"/>
        <v>259.64</v>
      </c>
      <c r="T325" s="27">
        <f t="shared" si="153"/>
        <v>104.57</v>
      </c>
      <c r="U325" s="24">
        <f t="shared" si="154"/>
        <v>9.74</v>
      </c>
      <c r="V325" s="27">
        <f t="shared" si="155"/>
        <v>89.5</v>
      </c>
      <c r="W325" s="27">
        <f t="shared" si="156"/>
        <v>0</v>
      </c>
      <c r="X325" s="24">
        <f t="shared" si="158"/>
        <v>463.45</v>
      </c>
      <c r="Y325" s="24">
        <f t="shared" si="157"/>
        <v>1571.635</v>
      </c>
      <c r="Z325" s="39"/>
      <c r="AA325" s="125" t="s">
        <v>21</v>
      </c>
      <c r="AB325" s="126">
        <f t="shared" si="143"/>
        <v>58.4172</v>
      </c>
      <c r="AC325" s="126">
        <f t="shared" ref="AC325:AC388" si="160">L325+S325</f>
        <v>778.92</v>
      </c>
      <c r="AD325" s="126">
        <f t="shared" ref="AD325:AD388" si="161">M325+T325</f>
        <v>522.84</v>
      </c>
      <c r="AE325" s="126">
        <f t="shared" ref="AE325:AE388" si="162">N325+U325</f>
        <v>32.4578</v>
      </c>
      <c r="AF325" s="126">
        <f t="shared" ref="AF325:AF388" si="163">O325+V325</f>
        <v>179</v>
      </c>
      <c r="AG325" s="126">
        <f t="shared" ref="AG325:AG388" si="164">P325+W325</f>
        <v>0</v>
      </c>
      <c r="AH325" s="126">
        <f t="shared" ref="AH325:AH388" si="165">Q325+X325</f>
        <v>1571.635</v>
      </c>
      <c r="AI325" s="125" t="s">
        <v>1111</v>
      </c>
    </row>
    <row r="326" s="9" customFormat="1" ht="20" customHeight="1" spans="1:35">
      <c r="A326" s="23">
        <f t="shared" si="144"/>
        <v>323</v>
      </c>
      <c r="B326" s="39" t="s">
        <v>416</v>
      </c>
      <c r="C326" s="79" t="s">
        <v>846</v>
      </c>
      <c r="D326" s="282" t="s">
        <v>847</v>
      </c>
      <c r="E326" s="77">
        <v>3245.4</v>
      </c>
      <c r="F326" s="77">
        <v>3245.5</v>
      </c>
      <c r="G326" s="78">
        <v>5228.42</v>
      </c>
      <c r="H326" s="77">
        <v>3245.4</v>
      </c>
      <c r="I326" s="27">
        <v>1790</v>
      </c>
      <c r="J326" s="59"/>
      <c r="K326" s="34">
        <f t="shared" si="145"/>
        <v>58.4172</v>
      </c>
      <c r="L326" s="35">
        <f t="shared" si="146"/>
        <v>519.28</v>
      </c>
      <c r="M326" s="27">
        <f t="shared" si="147"/>
        <v>418.27</v>
      </c>
      <c r="N326" s="24">
        <f t="shared" si="148"/>
        <v>22.7178</v>
      </c>
      <c r="O326" s="27">
        <f t="shared" si="149"/>
        <v>89.5</v>
      </c>
      <c r="P326" s="27">
        <f t="shared" si="150"/>
        <v>0</v>
      </c>
      <c r="Q326" s="27">
        <f t="shared" si="159"/>
        <v>1108.185</v>
      </c>
      <c r="R326" s="24">
        <f t="shared" si="151"/>
        <v>0</v>
      </c>
      <c r="S326" s="24">
        <f t="shared" si="152"/>
        <v>259.64</v>
      </c>
      <c r="T326" s="27">
        <f t="shared" si="153"/>
        <v>104.57</v>
      </c>
      <c r="U326" s="24">
        <f t="shared" si="154"/>
        <v>9.74</v>
      </c>
      <c r="V326" s="27">
        <f t="shared" si="155"/>
        <v>89.5</v>
      </c>
      <c r="W326" s="27">
        <f t="shared" si="156"/>
        <v>0</v>
      </c>
      <c r="X326" s="24">
        <f t="shared" si="158"/>
        <v>463.45</v>
      </c>
      <c r="Y326" s="24">
        <f t="shared" si="157"/>
        <v>1571.635</v>
      </c>
      <c r="Z326" s="39"/>
      <c r="AA326" s="125" t="s">
        <v>20</v>
      </c>
      <c r="AB326" s="126">
        <f t="shared" ref="AB326:AB389" si="166">K326+R326</f>
        <v>58.4172</v>
      </c>
      <c r="AC326" s="126">
        <f t="shared" si="160"/>
        <v>778.92</v>
      </c>
      <c r="AD326" s="126">
        <f t="shared" si="161"/>
        <v>522.84</v>
      </c>
      <c r="AE326" s="126">
        <f t="shared" si="162"/>
        <v>32.4578</v>
      </c>
      <c r="AF326" s="126">
        <f t="shared" si="163"/>
        <v>179</v>
      </c>
      <c r="AG326" s="126">
        <f t="shared" si="164"/>
        <v>0</v>
      </c>
      <c r="AH326" s="126">
        <f t="shared" si="165"/>
        <v>1571.635</v>
      </c>
      <c r="AI326" s="125" t="s">
        <v>1111</v>
      </c>
    </row>
    <row r="327" s="11" customFormat="1" ht="20" customHeight="1" spans="1:35">
      <c r="A327" s="23">
        <f t="shared" si="144"/>
        <v>324</v>
      </c>
      <c r="B327" s="39" t="s">
        <v>416</v>
      </c>
      <c r="C327" s="29" t="s">
        <v>848</v>
      </c>
      <c r="D327" s="283" t="s">
        <v>849</v>
      </c>
      <c r="E327" s="24">
        <v>3245.4</v>
      </c>
      <c r="F327" s="24">
        <v>3245.5</v>
      </c>
      <c r="G327" s="56">
        <v>5228.42</v>
      </c>
      <c r="H327" s="24">
        <v>3245.4</v>
      </c>
      <c r="I327" s="27">
        <v>1790</v>
      </c>
      <c r="J327" s="27"/>
      <c r="K327" s="34">
        <f t="shared" si="145"/>
        <v>58.4172</v>
      </c>
      <c r="L327" s="35">
        <f t="shared" si="146"/>
        <v>519.28</v>
      </c>
      <c r="M327" s="27">
        <f t="shared" si="147"/>
        <v>418.27</v>
      </c>
      <c r="N327" s="24">
        <f t="shared" si="148"/>
        <v>22.7178</v>
      </c>
      <c r="O327" s="27">
        <f t="shared" si="149"/>
        <v>89.5</v>
      </c>
      <c r="P327" s="27">
        <f t="shared" si="150"/>
        <v>0</v>
      </c>
      <c r="Q327" s="27">
        <f t="shared" si="159"/>
        <v>1108.185</v>
      </c>
      <c r="R327" s="24">
        <f t="shared" si="151"/>
        <v>0</v>
      </c>
      <c r="S327" s="24">
        <f t="shared" si="152"/>
        <v>259.64</v>
      </c>
      <c r="T327" s="27">
        <f t="shared" si="153"/>
        <v>104.57</v>
      </c>
      <c r="U327" s="24">
        <f t="shared" si="154"/>
        <v>9.74</v>
      </c>
      <c r="V327" s="27">
        <f t="shared" si="155"/>
        <v>89.5</v>
      </c>
      <c r="W327" s="27">
        <f t="shared" si="156"/>
        <v>0</v>
      </c>
      <c r="X327" s="24">
        <f t="shared" si="158"/>
        <v>463.45</v>
      </c>
      <c r="Y327" s="24">
        <f t="shared" si="157"/>
        <v>1571.635</v>
      </c>
      <c r="Z327" s="39"/>
      <c r="AA327" s="125" t="s">
        <v>20</v>
      </c>
      <c r="AB327" s="126">
        <f t="shared" si="166"/>
        <v>58.4172</v>
      </c>
      <c r="AC327" s="126">
        <f t="shared" si="160"/>
        <v>778.92</v>
      </c>
      <c r="AD327" s="126">
        <f t="shared" si="161"/>
        <v>522.84</v>
      </c>
      <c r="AE327" s="126">
        <f t="shared" si="162"/>
        <v>32.4578</v>
      </c>
      <c r="AF327" s="126">
        <f t="shared" si="163"/>
        <v>179</v>
      </c>
      <c r="AG327" s="126">
        <f t="shared" si="164"/>
        <v>0</v>
      </c>
      <c r="AH327" s="126">
        <f t="shared" si="165"/>
        <v>1571.635</v>
      </c>
      <c r="AI327" s="125" t="s">
        <v>1111</v>
      </c>
    </row>
    <row r="328" s="9" customFormat="1" ht="20" customHeight="1" spans="1:35">
      <c r="A328" s="23">
        <f t="shared" si="144"/>
        <v>325</v>
      </c>
      <c r="B328" s="39" t="s">
        <v>143</v>
      </c>
      <c r="C328" s="57" t="s">
        <v>889</v>
      </c>
      <c r="D328" s="268" t="s">
        <v>890</v>
      </c>
      <c r="E328" s="77">
        <v>3245.4</v>
      </c>
      <c r="F328" s="77">
        <v>3245.5</v>
      </c>
      <c r="G328" s="78">
        <v>5228.42</v>
      </c>
      <c r="H328" s="77">
        <v>3245.4</v>
      </c>
      <c r="I328" s="27">
        <v>1790</v>
      </c>
      <c r="J328" s="59"/>
      <c r="K328" s="34">
        <f t="shared" si="145"/>
        <v>58.4172</v>
      </c>
      <c r="L328" s="35">
        <f t="shared" si="146"/>
        <v>519.28</v>
      </c>
      <c r="M328" s="27">
        <f t="shared" si="147"/>
        <v>418.27</v>
      </c>
      <c r="N328" s="24">
        <f t="shared" si="148"/>
        <v>22.7178</v>
      </c>
      <c r="O328" s="27">
        <f t="shared" si="149"/>
        <v>89.5</v>
      </c>
      <c r="P328" s="27">
        <f t="shared" si="150"/>
        <v>0</v>
      </c>
      <c r="Q328" s="27">
        <f t="shared" si="159"/>
        <v>1108.185</v>
      </c>
      <c r="R328" s="24">
        <f t="shared" si="151"/>
        <v>0</v>
      </c>
      <c r="S328" s="24">
        <f t="shared" si="152"/>
        <v>259.64</v>
      </c>
      <c r="T328" s="27">
        <f t="shared" si="153"/>
        <v>104.57</v>
      </c>
      <c r="U328" s="24">
        <f t="shared" si="154"/>
        <v>9.74</v>
      </c>
      <c r="V328" s="27">
        <f t="shared" si="155"/>
        <v>89.5</v>
      </c>
      <c r="W328" s="27">
        <f t="shared" si="156"/>
        <v>0</v>
      </c>
      <c r="X328" s="24">
        <f t="shared" si="158"/>
        <v>463.45</v>
      </c>
      <c r="Y328" s="24">
        <f t="shared" si="157"/>
        <v>1571.635</v>
      </c>
      <c r="Z328" s="39"/>
      <c r="AA328" s="125" t="s">
        <v>29</v>
      </c>
      <c r="AB328" s="126">
        <f t="shared" si="166"/>
        <v>58.4172</v>
      </c>
      <c r="AC328" s="126">
        <f t="shared" si="160"/>
        <v>778.92</v>
      </c>
      <c r="AD328" s="126">
        <f t="shared" si="161"/>
        <v>522.84</v>
      </c>
      <c r="AE328" s="126">
        <f t="shared" si="162"/>
        <v>32.4578</v>
      </c>
      <c r="AF328" s="126">
        <f t="shared" si="163"/>
        <v>179</v>
      </c>
      <c r="AG328" s="126">
        <f t="shared" si="164"/>
        <v>0</v>
      </c>
      <c r="AH328" s="126">
        <f t="shared" si="165"/>
        <v>1571.635</v>
      </c>
      <c r="AI328" s="125" t="s">
        <v>1111</v>
      </c>
    </row>
    <row r="329" s="9" customFormat="1" ht="20" customHeight="1" spans="1:35">
      <c r="A329" s="23">
        <f t="shared" si="144"/>
        <v>326</v>
      </c>
      <c r="B329" s="39" t="s">
        <v>71</v>
      </c>
      <c r="C329" s="57" t="s">
        <v>891</v>
      </c>
      <c r="D329" s="28" t="s">
        <v>892</v>
      </c>
      <c r="E329" s="77">
        <v>3245.4</v>
      </c>
      <c r="F329" s="77">
        <v>3245.5</v>
      </c>
      <c r="G329" s="78">
        <v>5228.42</v>
      </c>
      <c r="H329" s="77">
        <v>3245.4</v>
      </c>
      <c r="I329" s="27">
        <v>3180</v>
      </c>
      <c r="J329" s="59"/>
      <c r="K329" s="34">
        <f t="shared" si="145"/>
        <v>58.4172</v>
      </c>
      <c r="L329" s="35">
        <f t="shared" si="146"/>
        <v>519.28</v>
      </c>
      <c r="M329" s="27">
        <f t="shared" si="147"/>
        <v>418.27</v>
      </c>
      <c r="N329" s="24">
        <f t="shared" si="148"/>
        <v>22.7178</v>
      </c>
      <c r="O329" s="27">
        <f t="shared" si="149"/>
        <v>159</v>
      </c>
      <c r="P329" s="27">
        <f t="shared" si="150"/>
        <v>0</v>
      </c>
      <c r="Q329" s="27">
        <f t="shared" si="159"/>
        <v>1177.685</v>
      </c>
      <c r="R329" s="24">
        <f t="shared" si="151"/>
        <v>0</v>
      </c>
      <c r="S329" s="24">
        <f t="shared" si="152"/>
        <v>259.64</v>
      </c>
      <c r="T329" s="27">
        <f t="shared" si="153"/>
        <v>104.57</v>
      </c>
      <c r="U329" s="24">
        <f t="shared" si="154"/>
        <v>9.74</v>
      </c>
      <c r="V329" s="27">
        <f t="shared" si="155"/>
        <v>159</v>
      </c>
      <c r="W329" s="27">
        <f t="shared" si="156"/>
        <v>0</v>
      </c>
      <c r="X329" s="24">
        <f t="shared" si="158"/>
        <v>532.95</v>
      </c>
      <c r="Y329" s="24">
        <f t="shared" si="157"/>
        <v>1710.635</v>
      </c>
      <c r="Z329" s="39"/>
      <c r="AA329" s="125" t="s">
        <v>31</v>
      </c>
      <c r="AB329" s="126">
        <f t="shared" si="166"/>
        <v>58.4172</v>
      </c>
      <c r="AC329" s="126">
        <f t="shared" si="160"/>
        <v>778.92</v>
      </c>
      <c r="AD329" s="126">
        <f t="shared" si="161"/>
        <v>522.84</v>
      </c>
      <c r="AE329" s="126">
        <f t="shared" si="162"/>
        <v>32.4578</v>
      </c>
      <c r="AF329" s="126">
        <f t="shared" si="163"/>
        <v>318</v>
      </c>
      <c r="AG329" s="126">
        <f t="shared" si="164"/>
        <v>0</v>
      </c>
      <c r="AH329" s="126">
        <f t="shared" si="165"/>
        <v>1710.635</v>
      </c>
      <c r="AI329" s="125" t="s">
        <v>1108</v>
      </c>
    </row>
    <row r="330" s="9" customFormat="1" ht="20" customHeight="1" spans="1:35">
      <c r="A330" s="23">
        <f t="shared" si="144"/>
        <v>327</v>
      </c>
      <c r="B330" s="39" t="s">
        <v>137</v>
      </c>
      <c r="C330" s="57" t="s">
        <v>893</v>
      </c>
      <c r="D330" s="28" t="s">
        <v>894</v>
      </c>
      <c r="E330" s="77">
        <v>3245.4</v>
      </c>
      <c r="F330" s="77">
        <v>3245.5</v>
      </c>
      <c r="G330" s="78">
        <v>5228.42</v>
      </c>
      <c r="H330" s="77">
        <v>3245.4</v>
      </c>
      <c r="I330" s="27">
        <v>3180</v>
      </c>
      <c r="J330" s="59"/>
      <c r="K330" s="34">
        <f t="shared" si="145"/>
        <v>58.4172</v>
      </c>
      <c r="L330" s="35">
        <f t="shared" si="146"/>
        <v>519.28</v>
      </c>
      <c r="M330" s="27">
        <f t="shared" si="147"/>
        <v>418.27</v>
      </c>
      <c r="N330" s="24">
        <f t="shared" si="148"/>
        <v>22.7178</v>
      </c>
      <c r="O330" s="27">
        <f t="shared" si="149"/>
        <v>159</v>
      </c>
      <c r="P330" s="27">
        <f t="shared" si="150"/>
        <v>0</v>
      </c>
      <c r="Q330" s="27">
        <f t="shared" si="159"/>
        <v>1177.685</v>
      </c>
      <c r="R330" s="24">
        <f t="shared" si="151"/>
        <v>0</v>
      </c>
      <c r="S330" s="24">
        <f t="shared" si="152"/>
        <v>259.64</v>
      </c>
      <c r="T330" s="27">
        <f t="shared" si="153"/>
        <v>104.57</v>
      </c>
      <c r="U330" s="24">
        <f t="shared" si="154"/>
        <v>9.74</v>
      </c>
      <c r="V330" s="27">
        <f t="shared" si="155"/>
        <v>159</v>
      </c>
      <c r="W330" s="27">
        <f t="shared" si="156"/>
        <v>0</v>
      </c>
      <c r="X330" s="24">
        <f t="shared" si="158"/>
        <v>532.95</v>
      </c>
      <c r="Y330" s="24">
        <f t="shared" si="157"/>
        <v>1710.635</v>
      </c>
      <c r="Z330" s="39"/>
      <c r="AA330" s="125" t="s">
        <v>30</v>
      </c>
      <c r="AB330" s="126">
        <f t="shared" si="166"/>
        <v>58.4172</v>
      </c>
      <c r="AC330" s="126">
        <f t="shared" si="160"/>
        <v>778.92</v>
      </c>
      <c r="AD330" s="126">
        <f t="shared" si="161"/>
        <v>522.84</v>
      </c>
      <c r="AE330" s="126">
        <f t="shared" si="162"/>
        <v>32.4578</v>
      </c>
      <c r="AF330" s="126">
        <f t="shared" si="163"/>
        <v>318</v>
      </c>
      <c r="AG330" s="126">
        <f t="shared" si="164"/>
        <v>0</v>
      </c>
      <c r="AH330" s="126">
        <f t="shared" si="165"/>
        <v>1710.635</v>
      </c>
      <c r="AI330" s="125" t="s">
        <v>1110</v>
      </c>
    </row>
    <row r="331" s="9" customFormat="1" ht="20" customHeight="1" spans="1:35">
      <c r="A331" s="23">
        <f t="shared" si="144"/>
        <v>328</v>
      </c>
      <c r="B331" s="39" t="s">
        <v>140</v>
      </c>
      <c r="C331" s="57" t="s">
        <v>897</v>
      </c>
      <c r="D331" s="28" t="s">
        <v>898</v>
      </c>
      <c r="E331" s="77">
        <v>3245.4</v>
      </c>
      <c r="F331" s="77">
        <v>3245.5</v>
      </c>
      <c r="G331" s="78">
        <v>5228.42</v>
      </c>
      <c r="H331" s="77">
        <v>3245.4</v>
      </c>
      <c r="I331" s="27">
        <v>3180</v>
      </c>
      <c r="J331" s="59"/>
      <c r="K331" s="34">
        <f t="shared" si="145"/>
        <v>58.4172</v>
      </c>
      <c r="L331" s="35">
        <f t="shared" si="146"/>
        <v>519.28</v>
      </c>
      <c r="M331" s="27">
        <f t="shared" si="147"/>
        <v>418.27</v>
      </c>
      <c r="N331" s="24">
        <f t="shared" si="148"/>
        <v>22.7178</v>
      </c>
      <c r="O331" s="27">
        <f t="shared" si="149"/>
        <v>159</v>
      </c>
      <c r="P331" s="27">
        <f t="shared" si="150"/>
        <v>0</v>
      </c>
      <c r="Q331" s="27">
        <f t="shared" si="159"/>
        <v>1177.685</v>
      </c>
      <c r="R331" s="24">
        <f t="shared" si="151"/>
        <v>0</v>
      </c>
      <c r="S331" s="24">
        <f t="shared" si="152"/>
        <v>259.64</v>
      </c>
      <c r="T331" s="27">
        <f t="shared" si="153"/>
        <v>104.57</v>
      </c>
      <c r="U331" s="24">
        <f t="shared" si="154"/>
        <v>9.74</v>
      </c>
      <c r="V331" s="27">
        <f t="shared" si="155"/>
        <v>159</v>
      </c>
      <c r="W331" s="27">
        <f t="shared" si="156"/>
        <v>0</v>
      </c>
      <c r="X331" s="24">
        <f t="shared" si="158"/>
        <v>532.95</v>
      </c>
      <c r="Y331" s="24">
        <f t="shared" si="157"/>
        <v>1710.635</v>
      </c>
      <c r="Z331" s="39"/>
      <c r="AA331" s="125" t="s">
        <v>17</v>
      </c>
      <c r="AB331" s="126">
        <f t="shared" si="166"/>
        <v>58.4172</v>
      </c>
      <c r="AC331" s="126">
        <f t="shared" si="160"/>
        <v>778.92</v>
      </c>
      <c r="AD331" s="126">
        <f t="shared" si="161"/>
        <v>522.84</v>
      </c>
      <c r="AE331" s="126">
        <f t="shared" si="162"/>
        <v>32.4578</v>
      </c>
      <c r="AF331" s="126">
        <f t="shared" si="163"/>
        <v>318</v>
      </c>
      <c r="AG331" s="126">
        <f t="shared" si="164"/>
        <v>0</v>
      </c>
      <c r="AH331" s="126">
        <f t="shared" si="165"/>
        <v>1710.635</v>
      </c>
      <c r="AI331" s="125" t="s">
        <v>1107</v>
      </c>
    </row>
    <row r="332" s="9" customFormat="1" ht="20" customHeight="1" spans="1:35">
      <c r="A332" s="23">
        <f t="shared" si="144"/>
        <v>329</v>
      </c>
      <c r="B332" s="39" t="s">
        <v>140</v>
      </c>
      <c r="C332" s="82" t="s">
        <v>899</v>
      </c>
      <c r="D332" s="82" t="s">
        <v>900</v>
      </c>
      <c r="E332" s="77">
        <v>3245.4</v>
      </c>
      <c r="F332" s="77">
        <v>3245.5</v>
      </c>
      <c r="G332" s="78">
        <v>5228.42</v>
      </c>
      <c r="H332" s="77">
        <v>3245.4</v>
      </c>
      <c r="I332" s="27">
        <v>3180</v>
      </c>
      <c r="J332" s="59"/>
      <c r="K332" s="34">
        <f t="shared" si="145"/>
        <v>58.4172</v>
      </c>
      <c r="L332" s="35">
        <f t="shared" si="146"/>
        <v>519.28</v>
      </c>
      <c r="M332" s="27">
        <f t="shared" si="147"/>
        <v>418.27</v>
      </c>
      <c r="N332" s="24">
        <f t="shared" si="148"/>
        <v>22.7178</v>
      </c>
      <c r="O332" s="27">
        <f t="shared" si="149"/>
        <v>159</v>
      </c>
      <c r="P332" s="27">
        <f t="shared" si="150"/>
        <v>0</v>
      </c>
      <c r="Q332" s="27">
        <f t="shared" si="159"/>
        <v>1177.685</v>
      </c>
      <c r="R332" s="24">
        <f t="shared" si="151"/>
        <v>0</v>
      </c>
      <c r="S332" s="24">
        <f t="shared" si="152"/>
        <v>259.64</v>
      </c>
      <c r="T332" s="27">
        <f t="shared" si="153"/>
        <v>104.57</v>
      </c>
      <c r="U332" s="24">
        <f t="shared" si="154"/>
        <v>9.74</v>
      </c>
      <c r="V332" s="27">
        <f t="shared" si="155"/>
        <v>159</v>
      </c>
      <c r="W332" s="27">
        <f t="shared" si="156"/>
        <v>0</v>
      </c>
      <c r="X332" s="24">
        <f t="shared" si="158"/>
        <v>532.95</v>
      </c>
      <c r="Y332" s="24">
        <f t="shared" si="157"/>
        <v>1710.635</v>
      </c>
      <c r="Z332" s="39"/>
      <c r="AA332" s="125" t="s">
        <v>17</v>
      </c>
      <c r="AB332" s="126">
        <f t="shared" si="166"/>
        <v>58.4172</v>
      </c>
      <c r="AC332" s="126">
        <f t="shared" si="160"/>
        <v>778.92</v>
      </c>
      <c r="AD332" s="126">
        <f t="shared" si="161"/>
        <v>522.84</v>
      </c>
      <c r="AE332" s="126">
        <f t="shared" si="162"/>
        <v>32.4578</v>
      </c>
      <c r="AF332" s="126">
        <f t="shared" si="163"/>
        <v>318</v>
      </c>
      <c r="AG332" s="126">
        <f t="shared" si="164"/>
        <v>0</v>
      </c>
      <c r="AH332" s="126">
        <f t="shared" si="165"/>
        <v>1710.635</v>
      </c>
      <c r="AI332" s="125" t="s">
        <v>1107</v>
      </c>
    </row>
    <row r="333" s="9" customFormat="1" ht="20" customHeight="1" spans="1:35">
      <c r="A333" s="23">
        <f t="shared" si="144"/>
        <v>330</v>
      </c>
      <c r="B333" s="39" t="s">
        <v>76</v>
      </c>
      <c r="C333" s="82" t="s">
        <v>901</v>
      </c>
      <c r="D333" s="276" t="s">
        <v>902</v>
      </c>
      <c r="E333" s="77">
        <v>3245.4</v>
      </c>
      <c r="F333" s="77">
        <v>3245.5</v>
      </c>
      <c r="G333" s="78">
        <v>5228.42</v>
      </c>
      <c r="H333" s="77">
        <v>3245.4</v>
      </c>
      <c r="I333" s="36">
        <v>3180</v>
      </c>
      <c r="J333" s="59"/>
      <c r="K333" s="34">
        <f t="shared" si="145"/>
        <v>58.4172</v>
      </c>
      <c r="L333" s="35">
        <f t="shared" si="146"/>
        <v>519.28</v>
      </c>
      <c r="M333" s="27">
        <f t="shared" si="147"/>
        <v>418.27</v>
      </c>
      <c r="N333" s="24">
        <f t="shared" si="148"/>
        <v>22.7178</v>
      </c>
      <c r="O333" s="27">
        <f t="shared" si="149"/>
        <v>159</v>
      </c>
      <c r="P333" s="27">
        <f t="shared" si="150"/>
        <v>0</v>
      </c>
      <c r="Q333" s="27">
        <f t="shared" si="159"/>
        <v>1177.685</v>
      </c>
      <c r="R333" s="24">
        <f t="shared" si="151"/>
        <v>0</v>
      </c>
      <c r="S333" s="24">
        <f t="shared" si="152"/>
        <v>259.64</v>
      </c>
      <c r="T333" s="27">
        <f t="shared" si="153"/>
        <v>104.57</v>
      </c>
      <c r="U333" s="24">
        <f t="shared" si="154"/>
        <v>9.74</v>
      </c>
      <c r="V333" s="27">
        <f t="shared" si="155"/>
        <v>159</v>
      </c>
      <c r="W333" s="27">
        <f t="shared" si="156"/>
        <v>0</v>
      </c>
      <c r="X333" s="24">
        <f t="shared" si="158"/>
        <v>532.95</v>
      </c>
      <c r="Y333" s="24">
        <f t="shared" si="157"/>
        <v>1710.635</v>
      </c>
      <c r="Z333" s="39"/>
      <c r="AA333" s="125" t="s">
        <v>31</v>
      </c>
      <c r="AB333" s="126">
        <f t="shared" si="166"/>
        <v>58.4172</v>
      </c>
      <c r="AC333" s="126">
        <f t="shared" si="160"/>
        <v>778.92</v>
      </c>
      <c r="AD333" s="126">
        <f t="shared" si="161"/>
        <v>522.84</v>
      </c>
      <c r="AE333" s="126">
        <f t="shared" si="162"/>
        <v>32.4578</v>
      </c>
      <c r="AF333" s="126">
        <f t="shared" si="163"/>
        <v>318</v>
      </c>
      <c r="AG333" s="126">
        <f t="shared" si="164"/>
        <v>0</v>
      </c>
      <c r="AH333" s="126">
        <f t="shared" si="165"/>
        <v>1710.635</v>
      </c>
      <c r="AI333" s="125" t="s">
        <v>1108</v>
      </c>
    </row>
    <row r="334" s="9" customFormat="1" ht="20" customHeight="1" spans="1:35">
      <c r="A334" s="23">
        <f t="shared" si="144"/>
        <v>331</v>
      </c>
      <c r="B334" s="39" t="s">
        <v>476</v>
      </c>
      <c r="C334" s="57" t="s">
        <v>905</v>
      </c>
      <c r="D334" s="268" t="s">
        <v>906</v>
      </c>
      <c r="E334" s="77">
        <v>3245.4</v>
      </c>
      <c r="F334" s="77">
        <v>3245.5</v>
      </c>
      <c r="G334" s="78">
        <v>5228.42</v>
      </c>
      <c r="H334" s="77">
        <v>3245.4</v>
      </c>
      <c r="I334" s="27">
        <v>1790</v>
      </c>
      <c r="J334" s="59"/>
      <c r="K334" s="34">
        <f t="shared" si="145"/>
        <v>58.4172</v>
      </c>
      <c r="L334" s="35">
        <f t="shared" si="146"/>
        <v>519.28</v>
      </c>
      <c r="M334" s="27">
        <f t="shared" si="147"/>
        <v>418.27</v>
      </c>
      <c r="N334" s="24">
        <f t="shared" si="148"/>
        <v>22.7178</v>
      </c>
      <c r="O334" s="27">
        <f t="shared" si="149"/>
        <v>89.5</v>
      </c>
      <c r="P334" s="27">
        <f t="shared" si="150"/>
        <v>0</v>
      </c>
      <c r="Q334" s="27">
        <f t="shared" si="159"/>
        <v>1108.185</v>
      </c>
      <c r="R334" s="24">
        <f t="shared" si="151"/>
        <v>0</v>
      </c>
      <c r="S334" s="24">
        <f t="shared" si="152"/>
        <v>259.64</v>
      </c>
      <c r="T334" s="27">
        <f t="shared" si="153"/>
        <v>104.57</v>
      </c>
      <c r="U334" s="24">
        <f t="shared" si="154"/>
        <v>9.74</v>
      </c>
      <c r="V334" s="27">
        <f t="shared" si="155"/>
        <v>89.5</v>
      </c>
      <c r="W334" s="27">
        <f t="shared" si="156"/>
        <v>0</v>
      </c>
      <c r="X334" s="24">
        <f t="shared" si="158"/>
        <v>463.45</v>
      </c>
      <c r="Y334" s="24">
        <f t="shared" si="157"/>
        <v>1571.635</v>
      </c>
      <c r="Z334" s="39"/>
      <c r="AA334" s="125" t="s">
        <v>23</v>
      </c>
      <c r="AB334" s="126">
        <f t="shared" si="166"/>
        <v>58.4172</v>
      </c>
      <c r="AC334" s="126">
        <f t="shared" si="160"/>
        <v>778.92</v>
      </c>
      <c r="AD334" s="126">
        <f t="shared" si="161"/>
        <v>522.84</v>
      </c>
      <c r="AE334" s="126">
        <f t="shared" si="162"/>
        <v>32.4578</v>
      </c>
      <c r="AF334" s="126">
        <f t="shared" si="163"/>
        <v>179</v>
      </c>
      <c r="AG334" s="126">
        <f t="shared" si="164"/>
        <v>0</v>
      </c>
      <c r="AH334" s="126">
        <f t="shared" si="165"/>
        <v>1571.635</v>
      </c>
      <c r="AI334" s="125" t="s">
        <v>1111</v>
      </c>
    </row>
    <row r="335" s="9" customFormat="1" ht="20" customHeight="1" spans="1:35">
      <c r="A335" s="23">
        <f t="shared" si="144"/>
        <v>332</v>
      </c>
      <c r="B335" s="39" t="s">
        <v>157</v>
      </c>
      <c r="C335" s="82" t="s">
        <v>911</v>
      </c>
      <c r="D335" s="83" t="s">
        <v>912</v>
      </c>
      <c r="E335" s="77">
        <v>3245.4</v>
      </c>
      <c r="F335" s="77">
        <v>3245.5</v>
      </c>
      <c r="G335" s="78">
        <v>5228.42</v>
      </c>
      <c r="H335" s="77">
        <v>3245.4</v>
      </c>
      <c r="I335" s="36">
        <v>3180</v>
      </c>
      <c r="J335" s="59"/>
      <c r="K335" s="34">
        <f t="shared" si="145"/>
        <v>58.4172</v>
      </c>
      <c r="L335" s="35">
        <f t="shared" si="146"/>
        <v>519.28</v>
      </c>
      <c r="M335" s="27">
        <f t="shared" si="147"/>
        <v>418.27</v>
      </c>
      <c r="N335" s="24">
        <f t="shared" si="148"/>
        <v>22.7178</v>
      </c>
      <c r="O335" s="27">
        <f t="shared" si="149"/>
        <v>159</v>
      </c>
      <c r="P335" s="27">
        <f t="shared" si="150"/>
        <v>0</v>
      </c>
      <c r="Q335" s="27">
        <f t="shared" si="159"/>
        <v>1177.685</v>
      </c>
      <c r="R335" s="24">
        <f t="shared" si="151"/>
        <v>0</v>
      </c>
      <c r="S335" s="24">
        <f t="shared" si="152"/>
        <v>259.64</v>
      </c>
      <c r="T335" s="27">
        <f t="shared" si="153"/>
        <v>104.57</v>
      </c>
      <c r="U335" s="24">
        <f t="shared" si="154"/>
        <v>9.74</v>
      </c>
      <c r="V335" s="27">
        <f t="shared" si="155"/>
        <v>159</v>
      </c>
      <c r="W335" s="27">
        <f t="shared" si="156"/>
        <v>0</v>
      </c>
      <c r="X335" s="24">
        <f t="shared" si="158"/>
        <v>532.95</v>
      </c>
      <c r="Y335" s="24">
        <f t="shared" si="157"/>
        <v>1710.635</v>
      </c>
      <c r="Z335" s="39"/>
      <c r="AA335" s="125" t="s">
        <v>16</v>
      </c>
      <c r="AB335" s="126">
        <f t="shared" si="166"/>
        <v>58.4172</v>
      </c>
      <c r="AC335" s="126">
        <f t="shared" si="160"/>
        <v>778.92</v>
      </c>
      <c r="AD335" s="126">
        <f t="shared" si="161"/>
        <v>522.84</v>
      </c>
      <c r="AE335" s="126">
        <f t="shared" si="162"/>
        <v>32.4578</v>
      </c>
      <c r="AF335" s="126">
        <f t="shared" si="163"/>
        <v>318</v>
      </c>
      <c r="AG335" s="126">
        <f t="shared" si="164"/>
        <v>0</v>
      </c>
      <c r="AH335" s="126">
        <f t="shared" si="165"/>
        <v>1710.635</v>
      </c>
      <c r="AI335" s="125" t="s">
        <v>1107</v>
      </c>
    </row>
    <row r="336" s="9" customFormat="1" ht="20" customHeight="1" spans="1:35">
      <c r="A336" s="23">
        <f t="shared" si="144"/>
        <v>333</v>
      </c>
      <c r="B336" s="39" t="s">
        <v>416</v>
      </c>
      <c r="C336" s="30" t="s">
        <v>907</v>
      </c>
      <c r="D336" s="268" t="s">
        <v>908</v>
      </c>
      <c r="E336" s="77">
        <v>3245.4</v>
      </c>
      <c r="F336" s="93">
        <v>3245.5</v>
      </c>
      <c r="G336" s="93">
        <v>5228.42</v>
      </c>
      <c r="H336" s="93">
        <v>3245.4</v>
      </c>
      <c r="I336" s="27">
        <v>0</v>
      </c>
      <c r="J336" s="77">
        <v>108</v>
      </c>
      <c r="K336" s="34">
        <f t="shared" si="145"/>
        <v>58.4172</v>
      </c>
      <c r="L336" s="35">
        <f t="shared" si="146"/>
        <v>519.28</v>
      </c>
      <c r="M336" s="27">
        <f t="shared" si="147"/>
        <v>418.27</v>
      </c>
      <c r="N336" s="24">
        <f t="shared" si="148"/>
        <v>22.7178</v>
      </c>
      <c r="O336" s="27">
        <f t="shared" si="149"/>
        <v>0</v>
      </c>
      <c r="P336" s="27">
        <f t="shared" si="150"/>
        <v>54</v>
      </c>
      <c r="Q336" s="27">
        <f t="shared" si="159"/>
        <v>1072.685</v>
      </c>
      <c r="R336" s="24">
        <f t="shared" si="151"/>
        <v>0</v>
      </c>
      <c r="S336" s="24">
        <f t="shared" si="152"/>
        <v>259.64</v>
      </c>
      <c r="T336" s="27">
        <f t="shared" si="153"/>
        <v>104.57</v>
      </c>
      <c r="U336" s="24">
        <f t="shared" si="154"/>
        <v>9.74</v>
      </c>
      <c r="V336" s="27">
        <f t="shared" si="155"/>
        <v>0</v>
      </c>
      <c r="W336" s="27">
        <f t="shared" si="156"/>
        <v>54</v>
      </c>
      <c r="X336" s="24">
        <f t="shared" si="158"/>
        <v>427.95</v>
      </c>
      <c r="Y336" s="24">
        <f t="shared" si="157"/>
        <v>1500.635</v>
      </c>
      <c r="Z336" s="39"/>
      <c r="AA336" s="125" t="s">
        <v>20</v>
      </c>
      <c r="AB336" s="126">
        <f t="shared" si="166"/>
        <v>58.4172</v>
      </c>
      <c r="AC336" s="126">
        <f t="shared" si="160"/>
        <v>778.92</v>
      </c>
      <c r="AD336" s="126">
        <f t="shared" si="161"/>
        <v>522.84</v>
      </c>
      <c r="AE336" s="126">
        <f t="shared" si="162"/>
        <v>32.4578</v>
      </c>
      <c r="AF336" s="126">
        <f t="shared" si="163"/>
        <v>0</v>
      </c>
      <c r="AG336" s="126">
        <f t="shared" si="164"/>
        <v>108</v>
      </c>
      <c r="AH336" s="126">
        <f t="shared" si="165"/>
        <v>1500.635</v>
      </c>
      <c r="AI336" s="125" t="s">
        <v>1111</v>
      </c>
    </row>
    <row r="337" s="9" customFormat="1" ht="20" customHeight="1" spans="1:35">
      <c r="A337" s="23">
        <f t="shared" si="144"/>
        <v>334</v>
      </c>
      <c r="B337" s="39" t="s">
        <v>190</v>
      </c>
      <c r="C337" s="57" t="s">
        <v>913</v>
      </c>
      <c r="D337" s="28" t="s">
        <v>914</v>
      </c>
      <c r="E337" s="77">
        <v>3245.4</v>
      </c>
      <c r="F337" s="77">
        <v>3245.5</v>
      </c>
      <c r="G337" s="78">
        <v>5228.42</v>
      </c>
      <c r="H337" s="77">
        <v>3245.4</v>
      </c>
      <c r="I337" s="27">
        <v>3180</v>
      </c>
      <c r="J337" s="59"/>
      <c r="K337" s="34">
        <f t="shared" si="145"/>
        <v>58.4172</v>
      </c>
      <c r="L337" s="35">
        <f t="shared" si="146"/>
        <v>519.28</v>
      </c>
      <c r="M337" s="27">
        <f t="shared" si="147"/>
        <v>418.27</v>
      </c>
      <c r="N337" s="24">
        <f t="shared" si="148"/>
        <v>22.7178</v>
      </c>
      <c r="O337" s="27">
        <f t="shared" si="149"/>
        <v>159</v>
      </c>
      <c r="P337" s="27">
        <f t="shared" si="150"/>
        <v>0</v>
      </c>
      <c r="Q337" s="27">
        <f t="shared" si="159"/>
        <v>1177.685</v>
      </c>
      <c r="R337" s="24">
        <f t="shared" si="151"/>
        <v>0</v>
      </c>
      <c r="S337" s="24">
        <f t="shared" si="152"/>
        <v>259.64</v>
      </c>
      <c r="T337" s="27">
        <f t="shared" si="153"/>
        <v>104.57</v>
      </c>
      <c r="U337" s="24">
        <f t="shared" si="154"/>
        <v>9.74</v>
      </c>
      <c r="V337" s="27">
        <f t="shared" si="155"/>
        <v>159</v>
      </c>
      <c r="W337" s="27">
        <f t="shared" si="156"/>
        <v>0</v>
      </c>
      <c r="X337" s="24">
        <f t="shared" si="158"/>
        <v>532.95</v>
      </c>
      <c r="Y337" s="24">
        <f t="shared" si="157"/>
        <v>1710.635</v>
      </c>
      <c r="Z337" s="39"/>
      <c r="AA337" s="125" t="s">
        <v>40</v>
      </c>
      <c r="AB337" s="126">
        <f t="shared" si="166"/>
        <v>58.4172</v>
      </c>
      <c r="AC337" s="126">
        <f t="shared" si="160"/>
        <v>778.92</v>
      </c>
      <c r="AD337" s="126">
        <f t="shared" si="161"/>
        <v>522.84</v>
      </c>
      <c r="AE337" s="126">
        <f t="shared" si="162"/>
        <v>32.4578</v>
      </c>
      <c r="AF337" s="126">
        <f t="shared" si="163"/>
        <v>318</v>
      </c>
      <c r="AG337" s="126">
        <f t="shared" si="164"/>
        <v>0</v>
      </c>
      <c r="AH337" s="126">
        <f t="shared" si="165"/>
        <v>1710.635</v>
      </c>
      <c r="AI337" s="125" t="s">
        <v>1112</v>
      </c>
    </row>
    <row r="338" s="9" customFormat="1" ht="20" customHeight="1" spans="1:35">
      <c r="A338" s="23">
        <f t="shared" si="144"/>
        <v>335</v>
      </c>
      <c r="B338" s="39" t="s">
        <v>293</v>
      </c>
      <c r="C338" s="30" t="s">
        <v>916</v>
      </c>
      <c r="D338" s="267" t="s">
        <v>917</v>
      </c>
      <c r="E338" s="77">
        <v>3245.4</v>
      </c>
      <c r="F338" s="77">
        <v>3245.5</v>
      </c>
      <c r="G338" s="78">
        <v>5228.42</v>
      </c>
      <c r="H338" s="77">
        <v>3245.4</v>
      </c>
      <c r="I338" s="27">
        <v>0</v>
      </c>
      <c r="J338" s="59"/>
      <c r="K338" s="34">
        <f t="shared" si="145"/>
        <v>58.4172</v>
      </c>
      <c r="L338" s="35">
        <f t="shared" si="146"/>
        <v>519.28</v>
      </c>
      <c r="M338" s="27">
        <f t="shared" si="147"/>
        <v>418.27</v>
      </c>
      <c r="N338" s="24">
        <f t="shared" si="148"/>
        <v>22.7178</v>
      </c>
      <c r="O338" s="27">
        <f t="shared" si="149"/>
        <v>0</v>
      </c>
      <c r="P338" s="27">
        <f t="shared" si="150"/>
        <v>0</v>
      </c>
      <c r="Q338" s="27">
        <f t="shared" si="159"/>
        <v>1018.685</v>
      </c>
      <c r="R338" s="24">
        <f t="shared" si="151"/>
        <v>0</v>
      </c>
      <c r="S338" s="24">
        <f t="shared" si="152"/>
        <v>259.64</v>
      </c>
      <c r="T338" s="27">
        <f t="shared" si="153"/>
        <v>104.57</v>
      </c>
      <c r="U338" s="24">
        <f t="shared" si="154"/>
        <v>9.74</v>
      </c>
      <c r="V338" s="27">
        <f t="shared" si="155"/>
        <v>0</v>
      </c>
      <c r="W338" s="27">
        <f t="shared" si="156"/>
        <v>0</v>
      </c>
      <c r="X338" s="24">
        <f t="shared" si="158"/>
        <v>373.95</v>
      </c>
      <c r="Y338" s="24">
        <f t="shared" si="157"/>
        <v>1392.635</v>
      </c>
      <c r="Z338" s="39"/>
      <c r="AA338" s="125" t="s">
        <v>26</v>
      </c>
      <c r="AB338" s="126">
        <f t="shared" si="166"/>
        <v>58.4172</v>
      </c>
      <c r="AC338" s="126">
        <f t="shared" si="160"/>
        <v>778.92</v>
      </c>
      <c r="AD338" s="126">
        <f t="shared" si="161"/>
        <v>522.84</v>
      </c>
      <c r="AE338" s="126">
        <f t="shared" si="162"/>
        <v>32.4578</v>
      </c>
      <c r="AF338" s="126">
        <f t="shared" si="163"/>
        <v>0</v>
      </c>
      <c r="AG338" s="126">
        <f t="shared" si="164"/>
        <v>0</v>
      </c>
      <c r="AH338" s="126">
        <f t="shared" si="165"/>
        <v>1392.635</v>
      </c>
      <c r="AI338" s="125" t="s">
        <v>1111</v>
      </c>
    </row>
    <row r="339" s="9" customFormat="1" ht="20" customHeight="1" spans="1:35">
      <c r="A339" s="23">
        <f t="shared" si="144"/>
        <v>336</v>
      </c>
      <c r="B339" s="39" t="s">
        <v>140</v>
      </c>
      <c r="C339" s="30" t="s">
        <v>918</v>
      </c>
      <c r="D339" s="267" t="s">
        <v>919</v>
      </c>
      <c r="E339" s="77">
        <v>3245.4</v>
      </c>
      <c r="F339" s="77">
        <v>3245.5</v>
      </c>
      <c r="G339" s="78">
        <v>5228.42</v>
      </c>
      <c r="H339" s="77">
        <v>3245.4</v>
      </c>
      <c r="I339" s="27">
        <v>0</v>
      </c>
      <c r="J339" s="59"/>
      <c r="K339" s="34">
        <f t="shared" si="145"/>
        <v>58.4172</v>
      </c>
      <c r="L339" s="35">
        <f t="shared" si="146"/>
        <v>519.28</v>
      </c>
      <c r="M339" s="27">
        <f t="shared" si="147"/>
        <v>418.27</v>
      </c>
      <c r="N339" s="24">
        <f t="shared" si="148"/>
        <v>22.7178</v>
      </c>
      <c r="O339" s="27">
        <f t="shared" si="149"/>
        <v>0</v>
      </c>
      <c r="P339" s="27">
        <f t="shared" si="150"/>
        <v>0</v>
      </c>
      <c r="Q339" s="27">
        <f t="shared" si="159"/>
        <v>1018.685</v>
      </c>
      <c r="R339" s="24">
        <f t="shared" si="151"/>
        <v>0</v>
      </c>
      <c r="S339" s="24">
        <f t="shared" si="152"/>
        <v>259.64</v>
      </c>
      <c r="T339" s="27">
        <f t="shared" si="153"/>
        <v>104.57</v>
      </c>
      <c r="U339" s="24">
        <f t="shared" si="154"/>
        <v>9.74</v>
      </c>
      <c r="V339" s="27">
        <f t="shared" si="155"/>
        <v>0</v>
      </c>
      <c r="W339" s="27">
        <f t="shared" si="156"/>
        <v>0</v>
      </c>
      <c r="X339" s="24">
        <f t="shared" si="158"/>
        <v>373.95</v>
      </c>
      <c r="Y339" s="24">
        <f t="shared" si="157"/>
        <v>1392.635</v>
      </c>
      <c r="Z339" s="39"/>
      <c r="AA339" s="125" t="s">
        <v>17</v>
      </c>
      <c r="AB339" s="126">
        <f t="shared" si="166"/>
        <v>58.4172</v>
      </c>
      <c r="AC339" s="126">
        <f t="shared" si="160"/>
        <v>778.92</v>
      </c>
      <c r="AD339" s="126">
        <f t="shared" si="161"/>
        <v>522.84</v>
      </c>
      <c r="AE339" s="126">
        <f t="shared" si="162"/>
        <v>32.4578</v>
      </c>
      <c r="AF339" s="126">
        <f t="shared" si="163"/>
        <v>0</v>
      </c>
      <c r="AG339" s="126">
        <f t="shared" si="164"/>
        <v>0</v>
      </c>
      <c r="AH339" s="126">
        <f t="shared" si="165"/>
        <v>1392.635</v>
      </c>
      <c r="AI339" s="125" t="s">
        <v>1107</v>
      </c>
    </row>
    <row r="340" s="9" customFormat="1" ht="20" customHeight="1" spans="1:35">
      <c r="A340" s="23">
        <f t="shared" si="144"/>
        <v>337</v>
      </c>
      <c r="B340" s="39" t="s">
        <v>688</v>
      </c>
      <c r="C340" s="30" t="s">
        <v>920</v>
      </c>
      <c r="D340" s="28" t="s">
        <v>921</v>
      </c>
      <c r="E340" s="77">
        <v>3245.4</v>
      </c>
      <c r="F340" s="93">
        <v>3245.5</v>
      </c>
      <c r="G340" s="93">
        <v>5228.42</v>
      </c>
      <c r="H340" s="93">
        <v>3245.4</v>
      </c>
      <c r="I340" s="27">
        <v>0</v>
      </c>
      <c r="J340" s="59">
        <v>108</v>
      </c>
      <c r="K340" s="34">
        <f t="shared" si="145"/>
        <v>58.4172</v>
      </c>
      <c r="L340" s="35">
        <f t="shared" si="146"/>
        <v>519.28</v>
      </c>
      <c r="M340" s="27">
        <f t="shared" si="147"/>
        <v>418.27</v>
      </c>
      <c r="N340" s="24">
        <f t="shared" si="148"/>
        <v>22.7178</v>
      </c>
      <c r="O340" s="27">
        <f t="shared" si="149"/>
        <v>0</v>
      </c>
      <c r="P340" s="27">
        <f t="shared" si="150"/>
        <v>54</v>
      </c>
      <c r="Q340" s="27">
        <f t="shared" si="159"/>
        <v>1072.685</v>
      </c>
      <c r="R340" s="24">
        <f t="shared" si="151"/>
        <v>0</v>
      </c>
      <c r="S340" s="24">
        <f t="shared" si="152"/>
        <v>259.64</v>
      </c>
      <c r="T340" s="27">
        <f t="shared" si="153"/>
        <v>104.57</v>
      </c>
      <c r="U340" s="24">
        <f t="shared" si="154"/>
        <v>9.74</v>
      </c>
      <c r="V340" s="27">
        <f t="shared" si="155"/>
        <v>0</v>
      </c>
      <c r="W340" s="27">
        <f t="shared" si="156"/>
        <v>54</v>
      </c>
      <c r="X340" s="24">
        <f t="shared" si="158"/>
        <v>427.95</v>
      </c>
      <c r="Y340" s="24">
        <f t="shared" si="157"/>
        <v>1500.635</v>
      </c>
      <c r="Z340" s="39"/>
      <c r="AA340" s="125" t="s">
        <v>25</v>
      </c>
      <c r="AB340" s="126">
        <f t="shared" si="166"/>
        <v>58.4172</v>
      </c>
      <c r="AC340" s="126">
        <f t="shared" si="160"/>
        <v>778.92</v>
      </c>
      <c r="AD340" s="126">
        <f t="shared" si="161"/>
        <v>522.84</v>
      </c>
      <c r="AE340" s="126">
        <f t="shared" si="162"/>
        <v>32.4578</v>
      </c>
      <c r="AF340" s="126">
        <f t="shared" si="163"/>
        <v>0</v>
      </c>
      <c r="AG340" s="126">
        <f t="shared" si="164"/>
        <v>108</v>
      </c>
      <c r="AH340" s="126">
        <f t="shared" si="165"/>
        <v>1500.635</v>
      </c>
      <c r="AI340" s="125" t="s">
        <v>1111</v>
      </c>
    </row>
    <row r="341" s="9" customFormat="1" ht="20" customHeight="1" spans="1:35">
      <c r="A341" s="23">
        <f t="shared" si="144"/>
        <v>338</v>
      </c>
      <c r="B341" s="39" t="s">
        <v>143</v>
      </c>
      <c r="C341" s="30" t="s">
        <v>922</v>
      </c>
      <c r="D341" s="28" t="s">
        <v>923</v>
      </c>
      <c r="E341" s="77">
        <v>3245.4</v>
      </c>
      <c r="F341" s="77">
        <v>3245.5</v>
      </c>
      <c r="G341" s="78">
        <v>5228.42</v>
      </c>
      <c r="H341" s="77">
        <v>3245.4</v>
      </c>
      <c r="I341" s="36">
        <v>1790</v>
      </c>
      <c r="J341" s="59"/>
      <c r="K341" s="34">
        <f t="shared" si="145"/>
        <v>58.4172</v>
      </c>
      <c r="L341" s="35">
        <f t="shared" si="146"/>
        <v>519.28</v>
      </c>
      <c r="M341" s="27">
        <f t="shared" si="147"/>
        <v>418.27</v>
      </c>
      <c r="N341" s="24">
        <f t="shared" si="148"/>
        <v>22.7178</v>
      </c>
      <c r="O341" s="27">
        <f t="shared" si="149"/>
        <v>89.5</v>
      </c>
      <c r="P341" s="27">
        <f t="shared" si="150"/>
        <v>0</v>
      </c>
      <c r="Q341" s="27">
        <f t="shared" si="159"/>
        <v>1108.185</v>
      </c>
      <c r="R341" s="24">
        <f t="shared" si="151"/>
        <v>0</v>
      </c>
      <c r="S341" s="24">
        <f t="shared" si="152"/>
        <v>259.64</v>
      </c>
      <c r="T341" s="27">
        <f t="shared" si="153"/>
        <v>104.57</v>
      </c>
      <c r="U341" s="24">
        <f t="shared" si="154"/>
        <v>9.74</v>
      </c>
      <c r="V341" s="27">
        <f t="shared" si="155"/>
        <v>89.5</v>
      </c>
      <c r="W341" s="27">
        <f t="shared" si="156"/>
        <v>0</v>
      </c>
      <c r="X341" s="24">
        <f t="shared" si="158"/>
        <v>463.45</v>
      </c>
      <c r="Y341" s="24">
        <f t="shared" si="157"/>
        <v>1571.635</v>
      </c>
      <c r="Z341" s="39"/>
      <c r="AA341" s="125" t="s">
        <v>29</v>
      </c>
      <c r="AB341" s="126">
        <f t="shared" si="166"/>
        <v>58.4172</v>
      </c>
      <c r="AC341" s="126">
        <f t="shared" si="160"/>
        <v>778.92</v>
      </c>
      <c r="AD341" s="126">
        <f t="shared" si="161"/>
        <v>522.84</v>
      </c>
      <c r="AE341" s="126">
        <f t="shared" si="162"/>
        <v>32.4578</v>
      </c>
      <c r="AF341" s="126">
        <f t="shared" si="163"/>
        <v>179</v>
      </c>
      <c r="AG341" s="126">
        <f t="shared" si="164"/>
        <v>0</v>
      </c>
      <c r="AH341" s="126">
        <f t="shared" si="165"/>
        <v>1571.635</v>
      </c>
      <c r="AI341" s="125" t="s">
        <v>1111</v>
      </c>
    </row>
    <row r="342" s="9" customFormat="1" ht="20" customHeight="1" spans="1:35">
      <c r="A342" s="23">
        <f t="shared" si="144"/>
        <v>339</v>
      </c>
      <c r="B342" s="39" t="s">
        <v>688</v>
      </c>
      <c r="C342" s="30" t="s">
        <v>924</v>
      </c>
      <c r="D342" s="28" t="s">
        <v>925</v>
      </c>
      <c r="E342" s="77">
        <v>3245.4</v>
      </c>
      <c r="F342" s="77">
        <v>3245.5</v>
      </c>
      <c r="G342" s="78">
        <v>5228.42</v>
      </c>
      <c r="H342" s="77">
        <v>3245.4</v>
      </c>
      <c r="I342" s="36">
        <v>1790</v>
      </c>
      <c r="J342" s="59"/>
      <c r="K342" s="34">
        <f t="shared" si="145"/>
        <v>58.4172</v>
      </c>
      <c r="L342" s="35">
        <f t="shared" si="146"/>
        <v>519.28</v>
      </c>
      <c r="M342" s="27">
        <f t="shared" si="147"/>
        <v>418.27</v>
      </c>
      <c r="N342" s="24">
        <f t="shared" si="148"/>
        <v>22.7178</v>
      </c>
      <c r="O342" s="27">
        <f t="shared" si="149"/>
        <v>89.5</v>
      </c>
      <c r="P342" s="27">
        <f t="shared" si="150"/>
        <v>0</v>
      </c>
      <c r="Q342" s="27">
        <f t="shared" si="159"/>
        <v>1108.185</v>
      </c>
      <c r="R342" s="24">
        <f t="shared" si="151"/>
        <v>0</v>
      </c>
      <c r="S342" s="24">
        <f t="shared" si="152"/>
        <v>259.64</v>
      </c>
      <c r="T342" s="27">
        <f t="shared" si="153"/>
        <v>104.57</v>
      </c>
      <c r="U342" s="24">
        <f t="shared" si="154"/>
        <v>9.74</v>
      </c>
      <c r="V342" s="27">
        <f t="shared" si="155"/>
        <v>89.5</v>
      </c>
      <c r="W342" s="27">
        <f t="shared" si="156"/>
        <v>0</v>
      </c>
      <c r="X342" s="24">
        <f t="shared" si="158"/>
        <v>463.45</v>
      </c>
      <c r="Y342" s="24">
        <f t="shared" si="157"/>
        <v>1571.635</v>
      </c>
      <c r="Z342" s="39"/>
      <c r="AA342" s="125" t="s">
        <v>25</v>
      </c>
      <c r="AB342" s="126">
        <f t="shared" si="166"/>
        <v>58.4172</v>
      </c>
      <c r="AC342" s="126">
        <f t="shared" si="160"/>
        <v>778.92</v>
      </c>
      <c r="AD342" s="126">
        <f t="shared" si="161"/>
        <v>522.84</v>
      </c>
      <c r="AE342" s="126">
        <f t="shared" si="162"/>
        <v>32.4578</v>
      </c>
      <c r="AF342" s="126">
        <f t="shared" si="163"/>
        <v>179</v>
      </c>
      <c r="AG342" s="126">
        <f t="shared" si="164"/>
        <v>0</v>
      </c>
      <c r="AH342" s="126">
        <f t="shared" si="165"/>
        <v>1571.635</v>
      </c>
      <c r="AI342" s="125" t="s">
        <v>1111</v>
      </c>
    </row>
    <row r="343" s="9" customFormat="1" ht="20" customHeight="1" spans="1:35">
      <c r="A343" s="23">
        <f t="shared" si="144"/>
        <v>340</v>
      </c>
      <c r="B343" s="39" t="s">
        <v>688</v>
      </c>
      <c r="C343" s="30" t="s">
        <v>926</v>
      </c>
      <c r="D343" s="267" t="s">
        <v>927</v>
      </c>
      <c r="E343" s="77">
        <v>3245.4</v>
      </c>
      <c r="F343" s="77">
        <v>3245.5</v>
      </c>
      <c r="G343" s="78">
        <v>5228.42</v>
      </c>
      <c r="H343" s="77">
        <v>3245.4</v>
      </c>
      <c r="I343" s="36">
        <v>1790</v>
      </c>
      <c r="J343" s="59"/>
      <c r="K343" s="34">
        <f t="shared" si="145"/>
        <v>58.4172</v>
      </c>
      <c r="L343" s="35">
        <f t="shared" si="146"/>
        <v>519.28</v>
      </c>
      <c r="M343" s="27">
        <f t="shared" si="147"/>
        <v>418.27</v>
      </c>
      <c r="N343" s="24">
        <f t="shared" si="148"/>
        <v>22.7178</v>
      </c>
      <c r="O343" s="27">
        <f t="shared" si="149"/>
        <v>89.5</v>
      </c>
      <c r="P343" s="27">
        <f t="shared" si="150"/>
        <v>0</v>
      </c>
      <c r="Q343" s="27">
        <f t="shared" si="159"/>
        <v>1108.185</v>
      </c>
      <c r="R343" s="24">
        <f t="shared" si="151"/>
        <v>0</v>
      </c>
      <c r="S343" s="24">
        <f t="shared" si="152"/>
        <v>259.64</v>
      </c>
      <c r="T343" s="27">
        <f t="shared" si="153"/>
        <v>104.57</v>
      </c>
      <c r="U343" s="24">
        <f t="shared" si="154"/>
        <v>9.74</v>
      </c>
      <c r="V343" s="27">
        <f t="shared" si="155"/>
        <v>89.5</v>
      </c>
      <c r="W343" s="27">
        <f t="shared" si="156"/>
        <v>0</v>
      </c>
      <c r="X343" s="24">
        <f t="shared" si="158"/>
        <v>463.45</v>
      </c>
      <c r="Y343" s="24">
        <f t="shared" si="157"/>
        <v>1571.635</v>
      </c>
      <c r="Z343" s="39"/>
      <c r="AA343" s="125" t="s">
        <v>25</v>
      </c>
      <c r="AB343" s="126">
        <f t="shared" si="166"/>
        <v>58.4172</v>
      </c>
      <c r="AC343" s="126">
        <f t="shared" si="160"/>
        <v>778.92</v>
      </c>
      <c r="AD343" s="126">
        <f t="shared" si="161"/>
        <v>522.84</v>
      </c>
      <c r="AE343" s="126">
        <f t="shared" si="162"/>
        <v>32.4578</v>
      </c>
      <c r="AF343" s="126">
        <f t="shared" si="163"/>
        <v>179</v>
      </c>
      <c r="AG343" s="126">
        <f t="shared" si="164"/>
        <v>0</v>
      </c>
      <c r="AH343" s="126">
        <f t="shared" si="165"/>
        <v>1571.635</v>
      </c>
      <c r="AI343" s="125" t="s">
        <v>1111</v>
      </c>
    </row>
    <row r="344" s="9" customFormat="1" ht="20" customHeight="1" spans="1:35">
      <c r="A344" s="23">
        <f t="shared" si="144"/>
        <v>341</v>
      </c>
      <c r="B344" s="39" t="s">
        <v>143</v>
      </c>
      <c r="C344" s="30" t="s">
        <v>930</v>
      </c>
      <c r="D344" s="267" t="s">
        <v>931</v>
      </c>
      <c r="E344" s="77">
        <v>3245.4</v>
      </c>
      <c r="F344" s="77">
        <v>3245.5</v>
      </c>
      <c r="G344" s="78">
        <v>5228.42</v>
      </c>
      <c r="H344" s="77">
        <v>3245.4</v>
      </c>
      <c r="I344" s="27">
        <v>0</v>
      </c>
      <c r="J344" s="59">
        <v>108</v>
      </c>
      <c r="K344" s="34">
        <f t="shared" si="145"/>
        <v>58.4172</v>
      </c>
      <c r="L344" s="35">
        <f t="shared" si="146"/>
        <v>519.28</v>
      </c>
      <c r="M344" s="27">
        <f t="shared" si="147"/>
        <v>418.27</v>
      </c>
      <c r="N344" s="24">
        <f t="shared" si="148"/>
        <v>22.7178</v>
      </c>
      <c r="O344" s="27">
        <f t="shared" si="149"/>
        <v>0</v>
      </c>
      <c r="P344" s="27">
        <f t="shared" si="150"/>
        <v>54</v>
      </c>
      <c r="Q344" s="27">
        <f t="shared" si="159"/>
        <v>1072.685</v>
      </c>
      <c r="R344" s="24">
        <f t="shared" si="151"/>
        <v>0</v>
      </c>
      <c r="S344" s="24">
        <f t="shared" si="152"/>
        <v>259.64</v>
      </c>
      <c r="T344" s="27">
        <f t="shared" si="153"/>
        <v>104.57</v>
      </c>
      <c r="U344" s="24">
        <f t="shared" si="154"/>
        <v>9.74</v>
      </c>
      <c r="V344" s="27">
        <f t="shared" si="155"/>
        <v>0</v>
      </c>
      <c r="W344" s="27">
        <f t="shared" si="156"/>
        <v>54</v>
      </c>
      <c r="X344" s="24">
        <f t="shared" si="158"/>
        <v>427.95</v>
      </c>
      <c r="Y344" s="24">
        <f t="shared" si="157"/>
        <v>1500.635</v>
      </c>
      <c r="Z344" s="39"/>
      <c r="AA344" s="125" t="s">
        <v>29</v>
      </c>
      <c r="AB344" s="126">
        <f t="shared" si="166"/>
        <v>58.4172</v>
      </c>
      <c r="AC344" s="126">
        <f t="shared" si="160"/>
        <v>778.92</v>
      </c>
      <c r="AD344" s="126">
        <f t="shared" si="161"/>
        <v>522.84</v>
      </c>
      <c r="AE344" s="126">
        <f t="shared" si="162"/>
        <v>32.4578</v>
      </c>
      <c r="AF344" s="126">
        <f t="shared" si="163"/>
        <v>0</v>
      </c>
      <c r="AG344" s="126">
        <f t="shared" si="164"/>
        <v>108</v>
      </c>
      <c r="AH344" s="126">
        <f t="shared" si="165"/>
        <v>1500.635</v>
      </c>
      <c r="AI344" s="125" t="s">
        <v>1111</v>
      </c>
    </row>
    <row r="345" s="9" customFormat="1" ht="20" customHeight="1" spans="1:35">
      <c r="A345" s="23">
        <f t="shared" si="144"/>
        <v>342</v>
      </c>
      <c r="B345" s="39" t="s">
        <v>140</v>
      </c>
      <c r="C345" s="30" t="s">
        <v>932</v>
      </c>
      <c r="D345" s="28" t="s">
        <v>933</v>
      </c>
      <c r="E345" s="77">
        <v>3245.4</v>
      </c>
      <c r="F345" s="77">
        <v>3245.5</v>
      </c>
      <c r="G345" s="78">
        <v>5228.42</v>
      </c>
      <c r="H345" s="77">
        <v>3245.4</v>
      </c>
      <c r="I345" s="27">
        <v>0</v>
      </c>
      <c r="J345" s="59"/>
      <c r="K345" s="34">
        <f t="shared" si="145"/>
        <v>58.4172</v>
      </c>
      <c r="L345" s="35">
        <f t="shared" si="146"/>
        <v>519.28</v>
      </c>
      <c r="M345" s="27">
        <f t="shared" si="147"/>
        <v>418.27</v>
      </c>
      <c r="N345" s="24">
        <f t="shared" si="148"/>
        <v>22.7178</v>
      </c>
      <c r="O345" s="27">
        <f t="shared" si="149"/>
        <v>0</v>
      </c>
      <c r="P345" s="27">
        <f t="shared" si="150"/>
        <v>0</v>
      </c>
      <c r="Q345" s="27">
        <f t="shared" si="159"/>
        <v>1018.685</v>
      </c>
      <c r="R345" s="24">
        <f t="shared" si="151"/>
        <v>0</v>
      </c>
      <c r="S345" s="24">
        <f t="shared" si="152"/>
        <v>259.64</v>
      </c>
      <c r="T345" s="27">
        <f t="shared" si="153"/>
        <v>104.57</v>
      </c>
      <c r="U345" s="24">
        <f t="shared" si="154"/>
        <v>9.74</v>
      </c>
      <c r="V345" s="27">
        <f t="shared" si="155"/>
        <v>0</v>
      </c>
      <c r="W345" s="27">
        <f t="shared" si="156"/>
        <v>0</v>
      </c>
      <c r="X345" s="24">
        <f t="shared" si="158"/>
        <v>373.95</v>
      </c>
      <c r="Y345" s="24">
        <f t="shared" si="157"/>
        <v>1392.635</v>
      </c>
      <c r="Z345" s="39"/>
      <c r="AA345" s="125" t="s">
        <v>17</v>
      </c>
      <c r="AB345" s="126">
        <f t="shared" si="166"/>
        <v>58.4172</v>
      </c>
      <c r="AC345" s="126">
        <f t="shared" si="160"/>
        <v>778.92</v>
      </c>
      <c r="AD345" s="126">
        <f t="shared" si="161"/>
        <v>522.84</v>
      </c>
      <c r="AE345" s="126">
        <f t="shared" si="162"/>
        <v>32.4578</v>
      </c>
      <c r="AF345" s="126">
        <f t="shared" si="163"/>
        <v>0</v>
      </c>
      <c r="AG345" s="126">
        <f t="shared" si="164"/>
        <v>0</v>
      </c>
      <c r="AH345" s="126">
        <f t="shared" si="165"/>
        <v>1392.635</v>
      </c>
      <c r="AI345" s="125" t="s">
        <v>1107</v>
      </c>
    </row>
    <row r="346" s="9" customFormat="1" ht="20" customHeight="1" spans="1:35">
      <c r="A346" s="23">
        <f t="shared" si="144"/>
        <v>343</v>
      </c>
      <c r="B346" s="39" t="s">
        <v>140</v>
      </c>
      <c r="C346" s="30" t="s">
        <v>934</v>
      </c>
      <c r="D346" s="28" t="s">
        <v>935</v>
      </c>
      <c r="E346" s="77">
        <v>3245.4</v>
      </c>
      <c r="F346" s="77">
        <v>3245.5</v>
      </c>
      <c r="G346" s="78">
        <v>5228.42</v>
      </c>
      <c r="H346" s="77">
        <v>3245.4</v>
      </c>
      <c r="I346" s="36">
        <v>3180</v>
      </c>
      <c r="J346" s="59"/>
      <c r="K346" s="34">
        <f t="shared" si="145"/>
        <v>58.4172</v>
      </c>
      <c r="L346" s="35">
        <f t="shared" si="146"/>
        <v>519.28</v>
      </c>
      <c r="M346" s="27">
        <f t="shared" si="147"/>
        <v>418.27</v>
      </c>
      <c r="N346" s="24">
        <f t="shared" si="148"/>
        <v>22.7178</v>
      </c>
      <c r="O346" s="27">
        <f t="shared" si="149"/>
        <v>159</v>
      </c>
      <c r="P346" s="27">
        <f t="shared" si="150"/>
        <v>0</v>
      </c>
      <c r="Q346" s="27">
        <f t="shared" si="159"/>
        <v>1177.685</v>
      </c>
      <c r="R346" s="24">
        <f t="shared" si="151"/>
        <v>0</v>
      </c>
      <c r="S346" s="24">
        <f t="shared" si="152"/>
        <v>259.64</v>
      </c>
      <c r="T346" s="27">
        <f t="shared" si="153"/>
        <v>104.57</v>
      </c>
      <c r="U346" s="24">
        <f t="shared" si="154"/>
        <v>9.74</v>
      </c>
      <c r="V346" s="27">
        <f t="shared" si="155"/>
        <v>159</v>
      </c>
      <c r="W346" s="27">
        <f t="shared" si="156"/>
        <v>0</v>
      </c>
      <c r="X346" s="24">
        <f t="shared" si="158"/>
        <v>532.95</v>
      </c>
      <c r="Y346" s="24">
        <f t="shared" si="157"/>
        <v>1710.635</v>
      </c>
      <c r="Z346" s="39"/>
      <c r="AA346" s="125" t="s">
        <v>17</v>
      </c>
      <c r="AB346" s="126">
        <f t="shared" si="166"/>
        <v>58.4172</v>
      </c>
      <c r="AC346" s="126">
        <f t="shared" si="160"/>
        <v>778.92</v>
      </c>
      <c r="AD346" s="126">
        <f t="shared" si="161"/>
        <v>522.84</v>
      </c>
      <c r="AE346" s="126">
        <f t="shared" si="162"/>
        <v>32.4578</v>
      </c>
      <c r="AF346" s="126">
        <f t="shared" si="163"/>
        <v>318</v>
      </c>
      <c r="AG346" s="126">
        <f t="shared" si="164"/>
        <v>0</v>
      </c>
      <c r="AH346" s="126">
        <f t="shared" si="165"/>
        <v>1710.635</v>
      </c>
      <c r="AI346" s="125" t="s">
        <v>1107</v>
      </c>
    </row>
    <row r="347" s="9" customFormat="1" ht="20" customHeight="1" spans="1:35">
      <c r="A347" s="23">
        <f t="shared" si="144"/>
        <v>344</v>
      </c>
      <c r="B347" s="39" t="s">
        <v>416</v>
      </c>
      <c r="C347" s="30" t="s">
        <v>936</v>
      </c>
      <c r="D347" s="28" t="s">
        <v>937</v>
      </c>
      <c r="E347" s="77">
        <v>3245.4</v>
      </c>
      <c r="F347" s="77">
        <v>3245.5</v>
      </c>
      <c r="G347" s="78">
        <v>5228.42</v>
      </c>
      <c r="H347" s="77">
        <v>3245.4</v>
      </c>
      <c r="I347" s="36">
        <v>1790</v>
      </c>
      <c r="J347" s="59"/>
      <c r="K347" s="34">
        <f t="shared" si="145"/>
        <v>58.4172</v>
      </c>
      <c r="L347" s="35">
        <f t="shared" si="146"/>
        <v>519.28</v>
      </c>
      <c r="M347" s="27">
        <f t="shared" si="147"/>
        <v>418.27</v>
      </c>
      <c r="N347" s="24">
        <f t="shared" si="148"/>
        <v>22.7178</v>
      </c>
      <c r="O347" s="27">
        <f t="shared" si="149"/>
        <v>89.5</v>
      </c>
      <c r="P347" s="27">
        <f t="shared" si="150"/>
        <v>0</v>
      </c>
      <c r="Q347" s="27">
        <f t="shared" si="159"/>
        <v>1108.185</v>
      </c>
      <c r="R347" s="24">
        <f t="shared" si="151"/>
        <v>0</v>
      </c>
      <c r="S347" s="24">
        <f t="shared" si="152"/>
        <v>259.64</v>
      </c>
      <c r="T347" s="27">
        <f t="shared" si="153"/>
        <v>104.57</v>
      </c>
      <c r="U347" s="24">
        <f t="shared" si="154"/>
        <v>9.74</v>
      </c>
      <c r="V347" s="27">
        <f t="shared" si="155"/>
        <v>89.5</v>
      </c>
      <c r="W347" s="27">
        <f t="shared" si="156"/>
        <v>0</v>
      </c>
      <c r="X347" s="24">
        <f t="shared" si="158"/>
        <v>463.45</v>
      </c>
      <c r="Y347" s="24">
        <f t="shared" si="157"/>
        <v>1571.635</v>
      </c>
      <c r="Z347" s="39"/>
      <c r="AA347" s="125" t="s">
        <v>20</v>
      </c>
      <c r="AB347" s="126">
        <f t="shared" si="166"/>
        <v>58.4172</v>
      </c>
      <c r="AC347" s="126">
        <f t="shared" si="160"/>
        <v>778.92</v>
      </c>
      <c r="AD347" s="126">
        <f t="shared" si="161"/>
        <v>522.84</v>
      </c>
      <c r="AE347" s="126">
        <f t="shared" si="162"/>
        <v>32.4578</v>
      </c>
      <c r="AF347" s="126">
        <f t="shared" si="163"/>
        <v>179</v>
      </c>
      <c r="AG347" s="126">
        <f t="shared" si="164"/>
        <v>0</v>
      </c>
      <c r="AH347" s="126">
        <f t="shared" si="165"/>
        <v>1571.635</v>
      </c>
      <c r="AI347" s="125" t="s">
        <v>1111</v>
      </c>
    </row>
    <row r="348" s="9" customFormat="1" ht="20" customHeight="1" spans="1:35">
      <c r="A348" s="23">
        <f t="shared" si="144"/>
        <v>345</v>
      </c>
      <c r="B348" s="39" t="s">
        <v>143</v>
      </c>
      <c r="C348" s="30" t="s">
        <v>938</v>
      </c>
      <c r="D348" s="28" t="s">
        <v>939</v>
      </c>
      <c r="E348" s="77">
        <v>3245.4</v>
      </c>
      <c r="F348" s="77">
        <v>3245.5</v>
      </c>
      <c r="G348" s="78">
        <v>5228.42</v>
      </c>
      <c r="H348" s="77">
        <v>3245.4</v>
      </c>
      <c r="I348" s="27">
        <v>0</v>
      </c>
      <c r="J348" s="59"/>
      <c r="K348" s="34">
        <f t="shared" si="145"/>
        <v>58.4172</v>
      </c>
      <c r="L348" s="35">
        <f t="shared" si="146"/>
        <v>519.28</v>
      </c>
      <c r="M348" s="27">
        <f t="shared" si="147"/>
        <v>418.27</v>
      </c>
      <c r="N348" s="24">
        <f t="shared" si="148"/>
        <v>22.7178</v>
      </c>
      <c r="O348" s="27">
        <f t="shared" si="149"/>
        <v>0</v>
      </c>
      <c r="P348" s="27">
        <f t="shared" si="150"/>
        <v>0</v>
      </c>
      <c r="Q348" s="27">
        <f t="shared" si="159"/>
        <v>1018.685</v>
      </c>
      <c r="R348" s="24">
        <f t="shared" si="151"/>
        <v>0</v>
      </c>
      <c r="S348" s="24">
        <f t="shared" si="152"/>
        <v>259.64</v>
      </c>
      <c r="T348" s="27">
        <f t="shared" si="153"/>
        <v>104.57</v>
      </c>
      <c r="U348" s="24">
        <f t="shared" si="154"/>
        <v>9.74</v>
      </c>
      <c r="V348" s="27">
        <f t="shared" si="155"/>
        <v>0</v>
      </c>
      <c r="W348" s="27">
        <f t="shared" si="156"/>
        <v>0</v>
      </c>
      <c r="X348" s="24">
        <f t="shared" si="158"/>
        <v>373.95</v>
      </c>
      <c r="Y348" s="24">
        <f t="shared" si="157"/>
        <v>1392.635</v>
      </c>
      <c r="Z348" s="39"/>
      <c r="AA348" s="125" t="s">
        <v>29</v>
      </c>
      <c r="AB348" s="126">
        <f t="shared" si="166"/>
        <v>58.4172</v>
      </c>
      <c r="AC348" s="126">
        <f t="shared" si="160"/>
        <v>778.92</v>
      </c>
      <c r="AD348" s="126">
        <f t="shared" si="161"/>
        <v>522.84</v>
      </c>
      <c r="AE348" s="126">
        <f t="shared" si="162"/>
        <v>32.4578</v>
      </c>
      <c r="AF348" s="126">
        <f t="shared" si="163"/>
        <v>0</v>
      </c>
      <c r="AG348" s="126">
        <f t="shared" si="164"/>
        <v>0</v>
      </c>
      <c r="AH348" s="126">
        <f t="shared" si="165"/>
        <v>1392.635</v>
      </c>
      <c r="AI348" s="125" t="s">
        <v>1111</v>
      </c>
    </row>
    <row r="349" s="9" customFormat="1" ht="20" customHeight="1" spans="1:35">
      <c r="A349" s="23">
        <f t="shared" si="144"/>
        <v>346</v>
      </c>
      <c r="B349" s="39" t="s">
        <v>143</v>
      </c>
      <c r="C349" s="30" t="s">
        <v>940</v>
      </c>
      <c r="D349" s="28" t="s">
        <v>941</v>
      </c>
      <c r="E349" s="77">
        <v>3245.4</v>
      </c>
      <c r="F349" s="93">
        <v>3245.5</v>
      </c>
      <c r="G349" s="93">
        <v>5228.42</v>
      </c>
      <c r="H349" s="93">
        <v>3245.4</v>
      </c>
      <c r="I349" s="27">
        <v>0</v>
      </c>
      <c r="J349" s="59">
        <v>108</v>
      </c>
      <c r="K349" s="34">
        <f t="shared" si="145"/>
        <v>58.4172</v>
      </c>
      <c r="L349" s="35">
        <f t="shared" si="146"/>
        <v>519.28</v>
      </c>
      <c r="M349" s="27">
        <f t="shared" si="147"/>
        <v>418.27</v>
      </c>
      <c r="N349" s="24">
        <f t="shared" si="148"/>
        <v>22.7178</v>
      </c>
      <c r="O349" s="27">
        <f t="shared" si="149"/>
        <v>0</v>
      </c>
      <c r="P349" s="27">
        <f t="shared" si="150"/>
        <v>54</v>
      </c>
      <c r="Q349" s="27">
        <f t="shared" si="159"/>
        <v>1072.685</v>
      </c>
      <c r="R349" s="24">
        <f t="shared" si="151"/>
        <v>0</v>
      </c>
      <c r="S349" s="24">
        <f t="shared" si="152"/>
        <v>259.64</v>
      </c>
      <c r="T349" s="27">
        <f t="shared" si="153"/>
        <v>104.57</v>
      </c>
      <c r="U349" s="24">
        <f t="shared" si="154"/>
        <v>9.74</v>
      </c>
      <c r="V349" s="27">
        <f t="shared" si="155"/>
        <v>0</v>
      </c>
      <c r="W349" s="27">
        <f t="shared" si="156"/>
        <v>54</v>
      </c>
      <c r="X349" s="24">
        <f t="shared" si="158"/>
        <v>427.95</v>
      </c>
      <c r="Y349" s="24">
        <f t="shared" si="157"/>
        <v>1500.635</v>
      </c>
      <c r="Z349" s="39"/>
      <c r="AA349" s="125" t="s">
        <v>29</v>
      </c>
      <c r="AB349" s="126">
        <f t="shared" si="166"/>
        <v>58.4172</v>
      </c>
      <c r="AC349" s="126">
        <f t="shared" si="160"/>
        <v>778.92</v>
      </c>
      <c r="AD349" s="126">
        <f t="shared" si="161"/>
        <v>522.84</v>
      </c>
      <c r="AE349" s="126">
        <f t="shared" si="162"/>
        <v>32.4578</v>
      </c>
      <c r="AF349" s="126">
        <f t="shared" si="163"/>
        <v>0</v>
      </c>
      <c r="AG349" s="126">
        <f t="shared" si="164"/>
        <v>108</v>
      </c>
      <c r="AH349" s="126">
        <f t="shared" si="165"/>
        <v>1500.635</v>
      </c>
      <c r="AI349" s="125" t="s">
        <v>1111</v>
      </c>
    </row>
    <row r="350" s="9" customFormat="1" ht="20" customHeight="1" spans="1:35">
      <c r="A350" s="23">
        <f t="shared" si="144"/>
        <v>347</v>
      </c>
      <c r="B350" s="39" t="s">
        <v>143</v>
      </c>
      <c r="C350" s="30" t="s">
        <v>942</v>
      </c>
      <c r="D350" s="28" t="s">
        <v>943</v>
      </c>
      <c r="E350" s="77">
        <v>3245.4</v>
      </c>
      <c r="F350" s="93">
        <v>3245.5</v>
      </c>
      <c r="G350" s="93">
        <v>5228.42</v>
      </c>
      <c r="H350" s="93">
        <v>3245.4</v>
      </c>
      <c r="I350" s="27">
        <v>0</v>
      </c>
      <c r="J350" s="59">
        <v>108</v>
      </c>
      <c r="K350" s="34">
        <f t="shared" si="145"/>
        <v>58.4172</v>
      </c>
      <c r="L350" s="35">
        <f t="shared" si="146"/>
        <v>519.28</v>
      </c>
      <c r="M350" s="27">
        <f t="shared" si="147"/>
        <v>418.27</v>
      </c>
      <c r="N350" s="24">
        <f t="shared" si="148"/>
        <v>22.7178</v>
      </c>
      <c r="O350" s="27">
        <f t="shared" si="149"/>
        <v>0</v>
      </c>
      <c r="P350" s="27">
        <f t="shared" si="150"/>
        <v>54</v>
      </c>
      <c r="Q350" s="27">
        <f t="shared" si="159"/>
        <v>1072.685</v>
      </c>
      <c r="R350" s="24">
        <f t="shared" si="151"/>
        <v>0</v>
      </c>
      <c r="S350" s="24">
        <f t="shared" si="152"/>
        <v>259.64</v>
      </c>
      <c r="T350" s="27">
        <f t="shared" si="153"/>
        <v>104.57</v>
      </c>
      <c r="U350" s="24">
        <f t="shared" si="154"/>
        <v>9.74</v>
      </c>
      <c r="V350" s="27">
        <f t="shared" si="155"/>
        <v>0</v>
      </c>
      <c r="W350" s="27">
        <f t="shared" si="156"/>
        <v>54</v>
      </c>
      <c r="X350" s="24">
        <f t="shared" si="158"/>
        <v>427.95</v>
      </c>
      <c r="Y350" s="24">
        <f t="shared" si="157"/>
        <v>1500.635</v>
      </c>
      <c r="Z350" s="39"/>
      <c r="AA350" s="125" t="s">
        <v>29</v>
      </c>
      <c r="AB350" s="126">
        <f t="shared" si="166"/>
        <v>58.4172</v>
      </c>
      <c r="AC350" s="126">
        <f t="shared" si="160"/>
        <v>778.92</v>
      </c>
      <c r="AD350" s="126">
        <f t="shared" si="161"/>
        <v>522.84</v>
      </c>
      <c r="AE350" s="126">
        <f t="shared" si="162"/>
        <v>32.4578</v>
      </c>
      <c r="AF350" s="126">
        <f t="shared" si="163"/>
        <v>0</v>
      </c>
      <c r="AG350" s="126">
        <f t="shared" si="164"/>
        <v>108</v>
      </c>
      <c r="AH350" s="126">
        <f t="shared" si="165"/>
        <v>1500.635</v>
      </c>
      <c r="AI350" s="125" t="s">
        <v>1111</v>
      </c>
    </row>
    <row r="351" s="9" customFormat="1" ht="20" customHeight="1" spans="1:35">
      <c r="A351" s="23">
        <f t="shared" si="144"/>
        <v>348</v>
      </c>
      <c r="B351" s="39" t="s">
        <v>143</v>
      </c>
      <c r="C351" s="57" t="s">
        <v>944</v>
      </c>
      <c r="D351" s="28" t="s">
        <v>945</v>
      </c>
      <c r="E351" s="77">
        <v>3245.4</v>
      </c>
      <c r="F351" s="77">
        <v>3245.5</v>
      </c>
      <c r="G351" s="78">
        <v>5228.42</v>
      </c>
      <c r="H351" s="77">
        <v>3245.4</v>
      </c>
      <c r="I351" s="27">
        <v>1790</v>
      </c>
      <c r="J351" s="59"/>
      <c r="K351" s="34">
        <f t="shared" si="145"/>
        <v>58.4172</v>
      </c>
      <c r="L351" s="35">
        <f t="shared" si="146"/>
        <v>519.28</v>
      </c>
      <c r="M351" s="27">
        <f t="shared" si="147"/>
        <v>418.27</v>
      </c>
      <c r="N351" s="24">
        <f t="shared" si="148"/>
        <v>22.7178</v>
      </c>
      <c r="O351" s="27">
        <f t="shared" si="149"/>
        <v>89.5</v>
      </c>
      <c r="P351" s="27">
        <f t="shared" si="150"/>
        <v>0</v>
      </c>
      <c r="Q351" s="27">
        <f t="shared" si="159"/>
        <v>1108.185</v>
      </c>
      <c r="R351" s="24">
        <f t="shared" si="151"/>
        <v>0</v>
      </c>
      <c r="S351" s="24">
        <f t="shared" si="152"/>
        <v>259.64</v>
      </c>
      <c r="T351" s="27">
        <f t="shared" si="153"/>
        <v>104.57</v>
      </c>
      <c r="U351" s="24">
        <f t="shared" si="154"/>
        <v>9.74</v>
      </c>
      <c r="V351" s="27">
        <f t="shared" si="155"/>
        <v>89.5</v>
      </c>
      <c r="W351" s="27">
        <f t="shared" si="156"/>
        <v>0</v>
      </c>
      <c r="X351" s="24">
        <f t="shared" si="158"/>
        <v>463.45</v>
      </c>
      <c r="Y351" s="24">
        <f t="shared" si="157"/>
        <v>1571.635</v>
      </c>
      <c r="Z351" s="39"/>
      <c r="AA351" s="125" t="s">
        <v>29</v>
      </c>
      <c r="AB351" s="126">
        <f t="shared" si="166"/>
        <v>58.4172</v>
      </c>
      <c r="AC351" s="126">
        <f t="shared" si="160"/>
        <v>778.92</v>
      </c>
      <c r="AD351" s="126">
        <f t="shared" si="161"/>
        <v>522.84</v>
      </c>
      <c r="AE351" s="126">
        <f t="shared" si="162"/>
        <v>32.4578</v>
      </c>
      <c r="AF351" s="126">
        <f t="shared" si="163"/>
        <v>179</v>
      </c>
      <c r="AG351" s="126">
        <f t="shared" si="164"/>
        <v>0</v>
      </c>
      <c r="AH351" s="126">
        <f t="shared" si="165"/>
        <v>1571.635</v>
      </c>
      <c r="AI351" s="125" t="s">
        <v>1111</v>
      </c>
    </row>
    <row r="352" s="9" customFormat="1" ht="20" customHeight="1" spans="1:35">
      <c r="A352" s="23">
        <f t="shared" si="144"/>
        <v>349</v>
      </c>
      <c r="B352" s="39" t="s">
        <v>143</v>
      </c>
      <c r="C352" s="30" t="s">
        <v>946</v>
      </c>
      <c r="D352" s="28" t="s">
        <v>947</v>
      </c>
      <c r="E352" s="77">
        <v>3245.4</v>
      </c>
      <c r="F352" s="77">
        <v>3245.5</v>
      </c>
      <c r="G352" s="78">
        <v>5228.42</v>
      </c>
      <c r="H352" s="77">
        <v>3245.4</v>
      </c>
      <c r="I352" s="27">
        <v>0</v>
      </c>
      <c r="J352" s="59"/>
      <c r="K352" s="34">
        <f t="shared" si="145"/>
        <v>58.4172</v>
      </c>
      <c r="L352" s="35">
        <f t="shared" si="146"/>
        <v>519.28</v>
      </c>
      <c r="M352" s="27">
        <f t="shared" si="147"/>
        <v>418.27</v>
      </c>
      <c r="N352" s="24">
        <f t="shared" si="148"/>
        <v>22.7178</v>
      </c>
      <c r="O352" s="27">
        <f t="shared" si="149"/>
        <v>0</v>
      </c>
      <c r="P352" s="27">
        <f t="shared" si="150"/>
        <v>0</v>
      </c>
      <c r="Q352" s="27">
        <f t="shared" si="159"/>
        <v>1018.685</v>
      </c>
      <c r="R352" s="24">
        <f t="shared" si="151"/>
        <v>0</v>
      </c>
      <c r="S352" s="24">
        <f t="shared" si="152"/>
        <v>259.64</v>
      </c>
      <c r="T352" s="27">
        <f t="shared" si="153"/>
        <v>104.57</v>
      </c>
      <c r="U352" s="24">
        <f t="shared" si="154"/>
        <v>9.74</v>
      </c>
      <c r="V352" s="27">
        <f t="shared" si="155"/>
        <v>0</v>
      </c>
      <c r="W352" s="27">
        <f t="shared" si="156"/>
        <v>0</v>
      </c>
      <c r="X352" s="24">
        <f t="shared" si="158"/>
        <v>373.95</v>
      </c>
      <c r="Y352" s="24">
        <f t="shared" si="157"/>
        <v>1392.635</v>
      </c>
      <c r="Z352" s="39"/>
      <c r="AA352" s="125" t="s">
        <v>29</v>
      </c>
      <c r="AB352" s="126">
        <f t="shared" si="166"/>
        <v>58.4172</v>
      </c>
      <c r="AC352" s="126">
        <f t="shared" si="160"/>
        <v>778.92</v>
      </c>
      <c r="AD352" s="126">
        <f t="shared" si="161"/>
        <v>522.84</v>
      </c>
      <c r="AE352" s="126">
        <f t="shared" si="162"/>
        <v>32.4578</v>
      </c>
      <c r="AF352" s="126">
        <f t="shared" si="163"/>
        <v>0</v>
      </c>
      <c r="AG352" s="126">
        <f t="shared" si="164"/>
        <v>0</v>
      </c>
      <c r="AH352" s="126">
        <f t="shared" si="165"/>
        <v>1392.635</v>
      </c>
      <c r="AI352" s="125" t="s">
        <v>1111</v>
      </c>
    </row>
    <row r="353" s="9" customFormat="1" ht="20" customHeight="1" spans="1:35">
      <c r="A353" s="23">
        <f t="shared" si="144"/>
        <v>350</v>
      </c>
      <c r="B353" s="39" t="s">
        <v>143</v>
      </c>
      <c r="C353" s="30" t="s">
        <v>948</v>
      </c>
      <c r="D353" s="28" t="s">
        <v>949</v>
      </c>
      <c r="E353" s="77">
        <v>3245.4</v>
      </c>
      <c r="F353" s="77">
        <v>3245.5</v>
      </c>
      <c r="G353" s="78">
        <v>5228.42</v>
      </c>
      <c r="H353" s="77">
        <v>3245.4</v>
      </c>
      <c r="I353" s="27">
        <v>0</v>
      </c>
      <c r="J353" s="59"/>
      <c r="K353" s="34">
        <f t="shared" si="145"/>
        <v>58.4172</v>
      </c>
      <c r="L353" s="35">
        <f t="shared" si="146"/>
        <v>519.28</v>
      </c>
      <c r="M353" s="27">
        <f t="shared" si="147"/>
        <v>418.27</v>
      </c>
      <c r="N353" s="24">
        <f t="shared" si="148"/>
        <v>22.7178</v>
      </c>
      <c r="O353" s="27">
        <f t="shared" si="149"/>
        <v>0</v>
      </c>
      <c r="P353" s="27">
        <f t="shared" si="150"/>
        <v>0</v>
      </c>
      <c r="Q353" s="27">
        <f t="shared" si="159"/>
        <v>1018.685</v>
      </c>
      <c r="R353" s="24">
        <f t="shared" si="151"/>
        <v>0</v>
      </c>
      <c r="S353" s="24">
        <f t="shared" si="152"/>
        <v>259.64</v>
      </c>
      <c r="T353" s="27">
        <f t="shared" si="153"/>
        <v>104.57</v>
      </c>
      <c r="U353" s="24">
        <f t="shared" si="154"/>
        <v>9.74</v>
      </c>
      <c r="V353" s="27">
        <f t="shared" si="155"/>
        <v>0</v>
      </c>
      <c r="W353" s="27">
        <f t="shared" si="156"/>
        <v>0</v>
      </c>
      <c r="X353" s="24">
        <f t="shared" si="158"/>
        <v>373.95</v>
      </c>
      <c r="Y353" s="24">
        <f t="shared" si="157"/>
        <v>1392.635</v>
      </c>
      <c r="Z353" s="39"/>
      <c r="AA353" s="125" t="s">
        <v>29</v>
      </c>
      <c r="AB353" s="126">
        <f t="shared" si="166"/>
        <v>58.4172</v>
      </c>
      <c r="AC353" s="126">
        <f t="shared" si="160"/>
        <v>778.92</v>
      </c>
      <c r="AD353" s="126">
        <f t="shared" si="161"/>
        <v>522.84</v>
      </c>
      <c r="AE353" s="126">
        <f t="shared" si="162"/>
        <v>32.4578</v>
      </c>
      <c r="AF353" s="126">
        <f t="shared" si="163"/>
        <v>0</v>
      </c>
      <c r="AG353" s="126">
        <f t="shared" si="164"/>
        <v>0</v>
      </c>
      <c r="AH353" s="126">
        <f t="shared" si="165"/>
        <v>1392.635</v>
      </c>
      <c r="AI353" s="125" t="s">
        <v>1111</v>
      </c>
    </row>
    <row r="354" s="9" customFormat="1" ht="20" customHeight="1" spans="1:35">
      <c r="A354" s="23">
        <f t="shared" si="144"/>
        <v>351</v>
      </c>
      <c r="B354" s="39" t="s">
        <v>143</v>
      </c>
      <c r="C354" s="30" t="s">
        <v>950</v>
      </c>
      <c r="D354" s="28" t="s">
        <v>951</v>
      </c>
      <c r="E354" s="77">
        <v>3245.4</v>
      </c>
      <c r="F354" s="93">
        <v>3245.5</v>
      </c>
      <c r="G354" s="93">
        <v>5228.42</v>
      </c>
      <c r="H354" s="93">
        <v>3245.4</v>
      </c>
      <c r="I354" s="27">
        <v>0</v>
      </c>
      <c r="J354" s="59">
        <v>108</v>
      </c>
      <c r="K354" s="34">
        <f t="shared" si="145"/>
        <v>58.4172</v>
      </c>
      <c r="L354" s="35">
        <f t="shared" si="146"/>
        <v>519.28</v>
      </c>
      <c r="M354" s="27">
        <f t="shared" si="147"/>
        <v>418.27</v>
      </c>
      <c r="N354" s="24">
        <f t="shared" si="148"/>
        <v>22.7178</v>
      </c>
      <c r="O354" s="27">
        <f t="shared" si="149"/>
        <v>0</v>
      </c>
      <c r="P354" s="27">
        <f t="shared" si="150"/>
        <v>54</v>
      </c>
      <c r="Q354" s="27">
        <f t="shared" si="159"/>
        <v>1072.685</v>
      </c>
      <c r="R354" s="24">
        <f t="shared" si="151"/>
        <v>0</v>
      </c>
      <c r="S354" s="24">
        <f t="shared" si="152"/>
        <v>259.64</v>
      </c>
      <c r="T354" s="27">
        <f t="shared" si="153"/>
        <v>104.57</v>
      </c>
      <c r="U354" s="24">
        <f t="shared" si="154"/>
        <v>9.74</v>
      </c>
      <c r="V354" s="27">
        <f t="shared" si="155"/>
        <v>0</v>
      </c>
      <c r="W354" s="27">
        <f t="shared" si="156"/>
        <v>54</v>
      </c>
      <c r="X354" s="24">
        <f t="shared" si="158"/>
        <v>427.95</v>
      </c>
      <c r="Y354" s="24">
        <f t="shared" si="157"/>
        <v>1500.635</v>
      </c>
      <c r="Z354" s="39"/>
      <c r="AA354" s="125" t="s">
        <v>29</v>
      </c>
      <c r="AB354" s="126">
        <f t="shared" si="166"/>
        <v>58.4172</v>
      </c>
      <c r="AC354" s="126">
        <f t="shared" si="160"/>
        <v>778.92</v>
      </c>
      <c r="AD354" s="126">
        <f t="shared" si="161"/>
        <v>522.84</v>
      </c>
      <c r="AE354" s="126">
        <f t="shared" si="162"/>
        <v>32.4578</v>
      </c>
      <c r="AF354" s="126">
        <f t="shared" si="163"/>
        <v>0</v>
      </c>
      <c r="AG354" s="126">
        <f t="shared" si="164"/>
        <v>108</v>
      </c>
      <c r="AH354" s="126">
        <f t="shared" si="165"/>
        <v>1500.635</v>
      </c>
      <c r="AI354" s="125" t="s">
        <v>1111</v>
      </c>
    </row>
    <row r="355" s="9" customFormat="1" ht="20" customHeight="1" spans="1:35">
      <c r="A355" s="23">
        <f t="shared" si="144"/>
        <v>352</v>
      </c>
      <c r="B355" s="39" t="s">
        <v>143</v>
      </c>
      <c r="C355" s="30" t="s">
        <v>952</v>
      </c>
      <c r="D355" s="28" t="s">
        <v>953</v>
      </c>
      <c r="E355" s="77">
        <v>3245.4</v>
      </c>
      <c r="F355" s="77">
        <v>3245.5</v>
      </c>
      <c r="G355" s="78">
        <v>5228.42</v>
      </c>
      <c r="H355" s="77">
        <v>3245.4</v>
      </c>
      <c r="I355" s="36">
        <v>1790</v>
      </c>
      <c r="J355" s="59"/>
      <c r="K355" s="34">
        <f t="shared" si="145"/>
        <v>58.4172</v>
      </c>
      <c r="L355" s="35">
        <f t="shared" si="146"/>
        <v>519.28</v>
      </c>
      <c r="M355" s="27">
        <f t="shared" si="147"/>
        <v>418.27</v>
      </c>
      <c r="N355" s="24">
        <f t="shared" si="148"/>
        <v>22.7178</v>
      </c>
      <c r="O355" s="27">
        <f t="shared" si="149"/>
        <v>89.5</v>
      </c>
      <c r="P355" s="27">
        <f t="shared" si="150"/>
        <v>0</v>
      </c>
      <c r="Q355" s="27">
        <f t="shared" si="159"/>
        <v>1108.185</v>
      </c>
      <c r="R355" s="24">
        <f t="shared" si="151"/>
        <v>0</v>
      </c>
      <c r="S355" s="24">
        <f t="shared" si="152"/>
        <v>259.64</v>
      </c>
      <c r="T355" s="27">
        <f t="shared" si="153"/>
        <v>104.57</v>
      </c>
      <c r="U355" s="24">
        <f t="shared" si="154"/>
        <v>9.74</v>
      </c>
      <c r="V355" s="27">
        <f t="shared" si="155"/>
        <v>89.5</v>
      </c>
      <c r="W355" s="27">
        <f t="shared" si="156"/>
        <v>0</v>
      </c>
      <c r="X355" s="24">
        <f t="shared" si="158"/>
        <v>463.45</v>
      </c>
      <c r="Y355" s="24">
        <f t="shared" si="157"/>
        <v>1571.635</v>
      </c>
      <c r="Z355" s="39"/>
      <c r="AA355" s="125" t="s">
        <v>29</v>
      </c>
      <c r="AB355" s="126">
        <f t="shared" si="166"/>
        <v>58.4172</v>
      </c>
      <c r="AC355" s="126">
        <f t="shared" si="160"/>
        <v>778.92</v>
      </c>
      <c r="AD355" s="126">
        <f t="shared" si="161"/>
        <v>522.84</v>
      </c>
      <c r="AE355" s="126">
        <f t="shared" si="162"/>
        <v>32.4578</v>
      </c>
      <c r="AF355" s="126">
        <f t="shared" si="163"/>
        <v>179</v>
      </c>
      <c r="AG355" s="126">
        <f t="shared" si="164"/>
        <v>0</v>
      </c>
      <c r="AH355" s="126">
        <f t="shared" si="165"/>
        <v>1571.635</v>
      </c>
      <c r="AI355" s="125" t="s">
        <v>1111</v>
      </c>
    </row>
    <row r="356" s="9" customFormat="1" ht="20" customHeight="1" spans="1:35">
      <c r="A356" s="23">
        <f t="shared" si="144"/>
        <v>353</v>
      </c>
      <c r="B356" s="39" t="s">
        <v>190</v>
      </c>
      <c r="C356" s="30" t="s">
        <v>954</v>
      </c>
      <c r="D356" s="28" t="s">
        <v>955</v>
      </c>
      <c r="E356" s="77">
        <v>3245.4</v>
      </c>
      <c r="F356" s="77">
        <v>3245.5</v>
      </c>
      <c r="G356" s="78">
        <v>5228.42</v>
      </c>
      <c r="H356" s="77">
        <v>3245.4</v>
      </c>
      <c r="I356" s="27">
        <v>0</v>
      </c>
      <c r="J356" s="59"/>
      <c r="K356" s="34">
        <f t="shared" si="145"/>
        <v>58.4172</v>
      </c>
      <c r="L356" s="35">
        <f t="shared" si="146"/>
        <v>519.28</v>
      </c>
      <c r="M356" s="27">
        <f t="shared" si="147"/>
        <v>418.27</v>
      </c>
      <c r="N356" s="24">
        <f t="shared" si="148"/>
        <v>22.7178</v>
      </c>
      <c r="O356" s="27">
        <f t="shared" si="149"/>
        <v>0</v>
      </c>
      <c r="P356" s="27">
        <f t="shared" si="150"/>
        <v>0</v>
      </c>
      <c r="Q356" s="27">
        <f t="shared" si="159"/>
        <v>1018.685</v>
      </c>
      <c r="R356" s="24">
        <f t="shared" si="151"/>
        <v>0</v>
      </c>
      <c r="S356" s="24">
        <f t="shared" si="152"/>
        <v>259.64</v>
      </c>
      <c r="T356" s="27">
        <f t="shared" si="153"/>
        <v>104.57</v>
      </c>
      <c r="U356" s="24">
        <f t="shared" si="154"/>
        <v>9.74</v>
      </c>
      <c r="V356" s="27">
        <f t="shared" si="155"/>
        <v>0</v>
      </c>
      <c r="W356" s="27">
        <f t="shared" si="156"/>
        <v>0</v>
      </c>
      <c r="X356" s="24">
        <f t="shared" si="158"/>
        <v>373.95</v>
      </c>
      <c r="Y356" s="24">
        <f t="shared" si="157"/>
        <v>1392.635</v>
      </c>
      <c r="Z356" s="39"/>
      <c r="AA356" s="125" t="s">
        <v>35</v>
      </c>
      <c r="AB356" s="126">
        <f t="shared" si="166"/>
        <v>58.4172</v>
      </c>
      <c r="AC356" s="126">
        <f t="shared" si="160"/>
        <v>778.92</v>
      </c>
      <c r="AD356" s="126">
        <f t="shared" si="161"/>
        <v>522.84</v>
      </c>
      <c r="AE356" s="126">
        <f t="shared" si="162"/>
        <v>32.4578</v>
      </c>
      <c r="AF356" s="126">
        <f t="shared" si="163"/>
        <v>0</v>
      </c>
      <c r="AG356" s="126">
        <f t="shared" si="164"/>
        <v>0</v>
      </c>
      <c r="AH356" s="126">
        <f t="shared" si="165"/>
        <v>1392.635</v>
      </c>
      <c r="AI356" s="125" t="s">
        <v>1112</v>
      </c>
    </row>
    <row r="357" s="9" customFormat="1" ht="20" customHeight="1" spans="1:35">
      <c r="A357" s="23">
        <f t="shared" si="144"/>
        <v>354</v>
      </c>
      <c r="B357" s="39" t="s">
        <v>657</v>
      </c>
      <c r="C357" s="30" t="s">
        <v>956</v>
      </c>
      <c r="D357" s="28" t="s">
        <v>957</v>
      </c>
      <c r="E357" s="77">
        <v>3245.4</v>
      </c>
      <c r="F357" s="77">
        <v>3245.5</v>
      </c>
      <c r="G357" s="78">
        <v>5228.42</v>
      </c>
      <c r="H357" s="77">
        <v>3245.4</v>
      </c>
      <c r="I357" s="27">
        <v>0</v>
      </c>
      <c r="J357" s="59"/>
      <c r="K357" s="34">
        <f t="shared" si="145"/>
        <v>58.4172</v>
      </c>
      <c r="L357" s="35">
        <f t="shared" si="146"/>
        <v>519.28</v>
      </c>
      <c r="M357" s="27">
        <f t="shared" si="147"/>
        <v>418.27</v>
      </c>
      <c r="N357" s="24">
        <f t="shared" si="148"/>
        <v>22.7178</v>
      </c>
      <c r="O357" s="27">
        <f t="shared" si="149"/>
        <v>0</v>
      </c>
      <c r="P357" s="27">
        <f t="shared" si="150"/>
        <v>0</v>
      </c>
      <c r="Q357" s="27">
        <f t="shared" si="159"/>
        <v>1018.685</v>
      </c>
      <c r="R357" s="24">
        <f t="shared" si="151"/>
        <v>0</v>
      </c>
      <c r="S357" s="24">
        <f t="shared" si="152"/>
        <v>259.64</v>
      </c>
      <c r="T357" s="27">
        <f t="shared" si="153"/>
        <v>104.57</v>
      </c>
      <c r="U357" s="24">
        <f t="shared" si="154"/>
        <v>9.74</v>
      </c>
      <c r="V357" s="27">
        <f t="shared" si="155"/>
        <v>0</v>
      </c>
      <c r="W357" s="27">
        <f t="shared" si="156"/>
        <v>0</v>
      </c>
      <c r="X357" s="24">
        <f t="shared" si="158"/>
        <v>373.95</v>
      </c>
      <c r="Y357" s="24">
        <f t="shared" si="157"/>
        <v>1392.635</v>
      </c>
      <c r="Z357" s="39"/>
      <c r="AA357" s="125" t="s">
        <v>27</v>
      </c>
      <c r="AB357" s="126">
        <f t="shared" si="166"/>
        <v>58.4172</v>
      </c>
      <c r="AC357" s="126">
        <f t="shared" si="160"/>
        <v>778.92</v>
      </c>
      <c r="AD357" s="126">
        <f t="shared" si="161"/>
        <v>522.84</v>
      </c>
      <c r="AE357" s="126">
        <f t="shared" si="162"/>
        <v>32.4578</v>
      </c>
      <c r="AF357" s="126">
        <f t="shared" si="163"/>
        <v>0</v>
      </c>
      <c r="AG357" s="126">
        <f t="shared" si="164"/>
        <v>0</v>
      </c>
      <c r="AH357" s="126">
        <f t="shared" si="165"/>
        <v>1392.635</v>
      </c>
      <c r="AI357" s="125" t="s">
        <v>1111</v>
      </c>
    </row>
    <row r="358" s="9" customFormat="1" ht="20" customHeight="1" spans="1:35">
      <c r="A358" s="23">
        <f t="shared" si="144"/>
        <v>355</v>
      </c>
      <c r="B358" s="39" t="s">
        <v>140</v>
      </c>
      <c r="C358" s="57" t="s">
        <v>958</v>
      </c>
      <c r="D358" s="28" t="s">
        <v>959</v>
      </c>
      <c r="E358" s="77">
        <v>3245.4</v>
      </c>
      <c r="F358" s="77">
        <v>3245.5</v>
      </c>
      <c r="G358" s="78">
        <v>5228.42</v>
      </c>
      <c r="H358" s="77">
        <v>3245.4</v>
      </c>
      <c r="I358" s="27">
        <v>0</v>
      </c>
      <c r="J358" s="59"/>
      <c r="K358" s="34">
        <f t="shared" si="145"/>
        <v>58.4172</v>
      </c>
      <c r="L358" s="35">
        <f t="shared" si="146"/>
        <v>519.28</v>
      </c>
      <c r="M358" s="27">
        <f t="shared" si="147"/>
        <v>418.27</v>
      </c>
      <c r="N358" s="24">
        <f t="shared" si="148"/>
        <v>22.7178</v>
      </c>
      <c r="O358" s="27">
        <f t="shared" si="149"/>
        <v>0</v>
      </c>
      <c r="P358" s="27">
        <f t="shared" si="150"/>
        <v>0</v>
      </c>
      <c r="Q358" s="27">
        <f t="shared" si="159"/>
        <v>1018.685</v>
      </c>
      <c r="R358" s="24">
        <f t="shared" si="151"/>
        <v>0</v>
      </c>
      <c r="S358" s="24">
        <f t="shared" si="152"/>
        <v>259.64</v>
      </c>
      <c r="T358" s="27">
        <f t="shared" si="153"/>
        <v>104.57</v>
      </c>
      <c r="U358" s="24">
        <f t="shared" si="154"/>
        <v>9.74</v>
      </c>
      <c r="V358" s="27">
        <f t="shared" si="155"/>
        <v>0</v>
      </c>
      <c r="W358" s="27">
        <f t="shared" si="156"/>
        <v>0</v>
      </c>
      <c r="X358" s="24">
        <f t="shared" si="158"/>
        <v>373.95</v>
      </c>
      <c r="Y358" s="24">
        <f t="shared" si="157"/>
        <v>1392.635</v>
      </c>
      <c r="Z358" s="39"/>
      <c r="AA358" s="125" t="s">
        <v>17</v>
      </c>
      <c r="AB358" s="126">
        <f t="shared" si="166"/>
        <v>58.4172</v>
      </c>
      <c r="AC358" s="126">
        <f t="shared" si="160"/>
        <v>778.92</v>
      </c>
      <c r="AD358" s="126">
        <f t="shared" si="161"/>
        <v>522.84</v>
      </c>
      <c r="AE358" s="126">
        <f t="shared" si="162"/>
        <v>32.4578</v>
      </c>
      <c r="AF358" s="126">
        <f t="shared" si="163"/>
        <v>0</v>
      </c>
      <c r="AG358" s="126">
        <f t="shared" si="164"/>
        <v>0</v>
      </c>
      <c r="AH358" s="126">
        <f t="shared" si="165"/>
        <v>1392.635</v>
      </c>
      <c r="AI358" s="125" t="s">
        <v>1107</v>
      </c>
    </row>
    <row r="359" s="9" customFormat="1" ht="20" customHeight="1" spans="1:35">
      <c r="A359" s="23">
        <f t="shared" si="144"/>
        <v>356</v>
      </c>
      <c r="B359" s="39" t="s">
        <v>886</v>
      </c>
      <c r="C359" s="57" t="s">
        <v>960</v>
      </c>
      <c r="D359" s="28" t="s">
        <v>961</v>
      </c>
      <c r="E359" s="77">
        <v>3245.4</v>
      </c>
      <c r="F359" s="77">
        <v>3245.5</v>
      </c>
      <c r="G359" s="78">
        <v>5228.42</v>
      </c>
      <c r="H359" s="77">
        <v>3245.4</v>
      </c>
      <c r="I359" s="27">
        <v>0</v>
      </c>
      <c r="J359" s="59"/>
      <c r="K359" s="34">
        <f t="shared" si="145"/>
        <v>58.4172</v>
      </c>
      <c r="L359" s="35">
        <f t="shared" si="146"/>
        <v>519.28</v>
      </c>
      <c r="M359" s="27">
        <f t="shared" si="147"/>
        <v>418.27</v>
      </c>
      <c r="N359" s="24">
        <f t="shared" si="148"/>
        <v>22.7178</v>
      </c>
      <c r="O359" s="27">
        <f t="shared" si="149"/>
        <v>0</v>
      </c>
      <c r="P359" s="27">
        <f t="shared" si="150"/>
        <v>0</v>
      </c>
      <c r="Q359" s="27">
        <f t="shared" si="159"/>
        <v>1018.685</v>
      </c>
      <c r="R359" s="24">
        <f t="shared" si="151"/>
        <v>0</v>
      </c>
      <c r="S359" s="24">
        <f t="shared" si="152"/>
        <v>259.64</v>
      </c>
      <c r="T359" s="27">
        <f t="shared" si="153"/>
        <v>104.57</v>
      </c>
      <c r="U359" s="24">
        <f t="shared" si="154"/>
        <v>9.74</v>
      </c>
      <c r="V359" s="27">
        <f t="shared" si="155"/>
        <v>0</v>
      </c>
      <c r="W359" s="27">
        <f t="shared" si="156"/>
        <v>0</v>
      </c>
      <c r="X359" s="24">
        <f t="shared" si="158"/>
        <v>373.95</v>
      </c>
      <c r="Y359" s="24">
        <f t="shared" si="157"/>
        <v>1392.635</v>
      </c>
      <c r="Z359" s="39"/>
      <c r="AA359" s="125" t="s">
        <v>28</v>
      </c>
      <c r="AB359" s="126">
        <f t="shared" si="166"/>
        <v>58.4172</v>
      </c>
      <c r="AC359" s="126">
        <f t="shared" si="160"/>
        <v>778.92</v>
      </c>
      <c r="AD359" s="126">
        <f t="shared" si="161"/>
        <v>522.84</v>
      </c>
      <c r="AE359" s="126">
        <f t="shared" si="162"/>
        <v>32.4578</v>
      </c>
      <c r="AF359" s="126">
        <f t="shared" si="163"/>
        <v>0</v>
      </c>
      <c r="AG359" s="126">
        <f t="shared" si="164"/>
        <v>0</v>
      </c>
      <c r="AH359" s="126">
        <f t="shared" si="165"/>
        <v>1392.635</v>
      </c>
      <c r="AI359" s="125" t="s">
        <v>1111</v>
      </c>
    </row>
    <row r="360" s="9" customFormat="1" ht="20" customHeight="1" spans="1:35">
      <c r="A360" s="23">
        <f t="shared" si="144"/>
        <v>357</v>
      </c>
      <c r="B360" s="39" t="s">
        <v>143</v>
      </c>
      <c r="C360" s="57" t="s">
        <v>962</v>
      </c>
      <c r="D360" s="28" t="s">
        <v>963</v>
      </c>
      <c r="E360" s="77">
        <v>3245.4</v>
      </c>
      <c r="F360" s="77">
        <v>3245.5</v>
      </c>
      <c r="G360" s="78">
        <v>5228.42</v>
      </c>
      <c r="H360" s="77">
        <v>3245.4</v>
      </c>
      <c r="I360" s="36">
        <v>1790</v>
      </c>
      <c r="J360" s="59"/>
      <c r="K360" s="34">
        <f t="shared" si="145"/>
        <v>58.4172</v>
      </c>
      <c r="L360" s="35">
        <f t="shared" si="146"/>
        <v>519.28</v>
      </c>
      <c r="M360" s="27">
        <f t="shared" si="147"/>
        <v>418.27</v>
      </c>
      <c r="N360" s="24">
        <f t="shared" si="148"/>
        <v>22.7178</v>
      </c>
      <c r="O360" s="27">
        <f t="shared" si="149"/>
        <v>89.5</v>
      </c>
      <c r="P360" s="27">
        <f t="shared" si="150"/>
        <v>0</v>
      </c>
      <c r="Q360" s="27">
        <f t="shared" si="159"/>
        <v>1108.185</v>
      </c>
      <c r="R360" s="24">
        <f t="shared" si="151"/>
        <v>0</v>
      </c>
      <c r="S360" s="24">
        <f t="shared" si="152"/>
        <v>259.64</v>
      </c>
      <c r="T360" s="27">
        <f t="shared" si="153"/>
        <v>104.57</v>
      </c>
      <c r="U360" s="24">
        <f t="shared" si="154"/>
        <v>9.74</v>
      </c>
      <c r="V360" s="27">
        <f t="shared" si="155"/>
        <v>89.5</v>
      </c>
      <c r="W360" s="27">
        <f t="shared" si="156"/>
        <v>0</v>
      </c>
      <c r="X360" s="24">
        <f t="shared" si="158"/>
        <v>463.45</v>
      </c>
      <c r="Y360" s="24">
        <f t="shared" si="157"/>
        <v>1571.635</v>
      </c>
      <c r="Z360" s="39"/>
      <c r="AA360" s="125" t="s">
        <v>29</v>
      </c>
      <c r="AB360" s="126">
        <f t="shared" si="166"/>
        <v>58.4172</v>
      </c>
      <c r="AC360" s="126">
        <f t="shared" si="160"/>
        <v>778.92</v>
      </c>
      <c r="AD360" s="126">
        <f t="shared" si="161"/>
        <v>522.84</v>
      </c>
      <c r="AE360" s="126">
        <f t="shared" si="162"/>
        <v>32.4578</v>
      </c>
      <c r="AF360" s="126">
        <f t="shared" si="163"/>
        <v>179</v>
      </c>
      <c r="AG360" s="126">
        <f t="shared" si="164"/>
        <v>0</v>
      </c>
      <c r="AH360" s="126">
        <f t="shared" si="165"/>
        <v>1571.635</v>
      </c>
      <c r="AI360" s="125" t="s">
        <v>1111</v>
      </c>
    </row>
    <row r="361" s="9" customFormat="1" ht="20" customHeight="1" spans="1:35">
      <c r="A361" s="23">
        <f t="shared" si="144"/>
        <v>358</v>
      </c>
      <c r="B361" s="39" t="s">
        <v>143</v>
      </c>
      <c r="C361" s="57" t="s">
        <v>966</v>
      </c>
      <c r="D361" s="28" t="s">
        <v>967</v>
      </c>
      <c r="E361" s="77">
        <v>3245.4</v>
      </c>
      <c r="F361" s="77">
        <v>3245.5</v>
      </c>
      <c r="G361" s="78">
        <v>5228.42</v>
      </c>
      <c r="H361" s="77">
        <v>3245.4</v>
      </c>
      <c r="I361" s="27">
        <v>0</v>
      </c>
      <c r="J361" s="59"/>
      <c r="K361" s="34">
        <f t="shared" si="145"/>
        <v>58.4172</v>
      </c>
      <c r="L361" s="35">
        <f t="shared" si="146"/>
        <v>519.28</v>
      </c>
      <c r="M361" s="27">
        <f t="shared" si="147"/>
        <v>418.27</v>
      </c>
      <c r="N361" s="24">
        <f t="shared" si="148"/>
        <v>22.7178</v>
      </c>
      <c r="O361" s="27">
        <f t="shared" si="149"/>
        <v>0</v>
      </c>
      <c r="P361" s="27">
        <f t="shared" si="150"/>
        <v>0</v>
      </c>
      <c r="Q361" s="27">
        <f t="shared" si="159"/>
        <v>1018.685</v>
      </c>
      <c r="R361" s="24">
        <f t="shared" si="151"/>
        <v>0</v>
      </c>
      <c r="S361" s="24">
        <f t="shared" si="152"/>
        <v>259.64</v>
      </c>
      <c r="T361" s="27">
        <f t="shared" si="153"/>
        <v>104.57</v>
      </c>
      <c r="U361" s="24">
        <f t="shared" si="154"/>
        <v>9.74</v>
      </c>
      <c r="V361" s="27">
        <f t="shared" si="155"/>
        <v>0</v>
      </c>
      <c r="W361" s="27">
        <f t="shared" si="156"/>
        <v>0</v>
      </c>
      <c r="X361" s="24">
        <f t="shared" si="158"/>
        <v>373.95</v>
      </c>
      <c r="Y361" s="24">
        <f t="shared" si="157"/>
        <v>1392.635</v>
      </c>
      <c r="Z361" s="39"/>
      <c r="AA361" s="125" t="s">
        <v>29</v>
      </c>
      <c r="AB361" s="126">
        <f t="shared" si="166"/>
        <v>58.4172</v>
      </c>
      <c r="AC361" s="126">
        <f t="shared" si="160"/>
        <v>778.92</v>
      </c>
      <c r="AD361" s="126">
        <f t="shared" si="161"/>
        <v>522.84</v>
      </c>
      <c r="AE361" s="126">
        <f t="shared" si="162"/>
        <v>32.4578</v>
      </c>
      <c r="AF361" s="126">
        <f t="shared" si="163"/>
        <v>0</v>
      </c>
      <c r="AG361" s="126">
        <f t="shared" si="164"/>
        <v>0</v>
      </c>
      <c r="AH361" s="126">
        <f t="shared" si="165"/>
        <v>1392.635</v>
      </c>
      <c r="AI361" s="125" t="s">
        <v>1111</v>
      </c>
    </row>
    <row r="362" s="9" customFormat="1" ht="20" customHeight="1" spans="1:35">
      <c r="A362" s="23">
        <f t="shared" si="144"/>
        <v>359</v>
      </c>
      <c r="B362" s="39" t="s">
        <v>140</v>
      </c>
      <c r="C362" s="57" t="s">
        <v>970</v>
      </c>
      <c r="D362" s="28" t="s">
        <v>971</v>
      </c>
      <c r="E362" s="77">
        <v>3245.4</v>
      </c>
      <c r="F362" s="77">
        <v>3245.5</v>
      </c>
      <c r="G362" s="78">
        <v>5228.42</v>
      </c>
      <c r="H362" s="77">
        <v>3245.4</v>
      </c>
      <c r="I362" s="27">
        <v>0</v>
      </c>
      <c r="J362" s="59"/>
      <c r="K362" s="34">
        <f t="shared" si="145"/>
        <v>58.4172</v>
      </c>
      <c r="L362" s="35">
        <f t="shared" si="146"/>
        <v>519.28</v>
      </c>
      <c r="M362" s="27">
        <f t="shared" si="147"/>
        <v>418.27</v>
      </c>
      <c r="N362" s="24">
        <f t="shared" si="148"/>
        <v>22.7178</v>
      </c>
      <c r="O362" s="27">
        <f t="shared" si="149"/>
        <v>0</v>
      </c>
      <c r="P362" s="27">
        <f t="shared" si="150"/>
        <v>0</v>
      </c>
      <c r="Q362" s="27">
        <f t="shared" si="159"/>
        <v>1018.685</v>
      </c>
      <c r="R362" s="24">
        <f t="shared" si="151"/>
        <v>0</v>
      </c>
      <c r="S362" s="24">
        <f t="shared" si="152"/>
        <v>259.64</v>
      </c>
      <c r="T362" s="27">
        <f t="shared" si="153"/>
        <v>104.57</v>
      </c>
      <c r="U362" s="24">
        <f t="shared" si="154"/>
        <v>9.74</v>
      </c>
      <c r="V362" s="27">
        <f t="shared" si="155"/>
        <v>0</v>
      </c>
      <c r="W362" s="27">
        <f t="shared" si="156"/>
        <v>0</v>
      </c>
      <c r="X362" s="24">
        <f t="shared" si="158"/>
        <v>373.95</v>
      </c>
      <c r="Y362" s="24">
        <f t="shared" si="157"/>
        <v>1392.635</v>
      </c>
      <c r="Z362" s="39"/>
      <c r="AA362" s="125" t="s">
        <v>17</v>
      </c>
      <c r="AB362" s="126">
        <f t="shared" si="166"/>
        <v>58.4172</v>
      </c>
      <c r="AC362" s="126">
        <f t="shared" si="160"/>
        <v>778.92</v>
      </c>
      <c r="AD362" s="126">
        <f t="shared" si="161"/>
        <v>522.84</v>
      </c>
      <c r="AE362" s="126">
        <f t="shared" si="162"/>
        <v>32.4578</v>
      </c>
      <c r="AF362" s="126">
        <f t="shared" si="163"/>
        <v>0</v>
      </c>
      <c r="AG362" s="126">
        <f t="shared" si="164"/>
        <v>0</v>
      </c>
      <c r="AH362" s="126">
        <f t="shared" si="165"/>
        <v>1392.635</v>
      </c>
      <c r="AI362" s="125" t="s">
        <v>1107</v>
      </c>
    </row>
    <row r="363" s="9" customFormat="1" ht="20" customHeight="1" spans="1:35">
      <c r="A363" s="23">
        <f t="shared" si="144"/>
        <v>360</v>
      </c>
      <c r="B363" s="39" t="s">
        <v>143</v>
      </c>
      <c r="C363" s="57" t="s">
        <v>972</v>
      </c>
      <c r="D363" s="28" t="s">
        <v>973</v>
      </c>
      <c r="E363" s="77">
        <v>3245.4</v>
      </c>
      <c r="F363" s="77">
        <v>3245.5</v>
      </c>
      <c r="G363" s="78">
        <v>5228.42</v>
      </c>
      <c r="H363" s="77">
        <v>3245.4</v>
      </c>
      <c r="I363" s="27">
        <v>0</v>
      </c>
      <c r="J363" s="59"/>
      <c r="K363" s="34">
        <f t="shared" si="145"/>
        <v>58.4172</v>
      </c>
      <c r="L363" s="35">
        <f t="shared" si="146"/>
        <v>519.28</v>
      </c>
      <c r="M363" s="27">
        <f t="shared" si="147"/>
        <v>418.27</v>
      </c>
      <c r="N363" s="24">
        <f t="shared" si="148"/>
        <v>22.7178</v>
      </c>
      <c r="O363" s="27">
        <f t="shared" si="149"/>
        <v>0</v>
      </c>
      <c r="P363" s="27">
        <f t="shared" si="150"/>
        <v>0</v>
      </c>
      <c r="Q363" s="27">
        <f t="shared" si="159"/>
        <v>1018.685</v>
      </c>
      <c r="R363" s="24">
        <f t="shared" si="151"/>
        <v>0</v>
      </c>
      <c r="S363" s="24">
        <f t="shared" si="152"/>
        <v>259.64</v>
      </c>
      <c r="T363" s="27">
        <f t="shared" si="153"/>
        <v>104.57</v>
      </c>
      <c r="U363" s="24">
        <f t="shared" si="154"/>
        <v>9.74</v>
      </c>
      <c r="V363" s="27">
        <f t="shared" si="155"/>
        <v>0</v>
      </c>
      <c r="W363" s="27">
        <f t="shared" si="156"/>
        <v>0</v>
      </c>
      <c r="X363" s="24">
        <f t="shared" si="158"/>
        <v>373.95</v>
      </c>
      <c r="Y363" s="24">
        <f t="shared" si="157"/>
        <v>1392.635</v>
      </c>
      <c r="Z363" s="39"/>
      <c r="AA363" s="125" t="s">
        <v>29</v>
      </c>
      <c r="AB363" s="126">
        <f t="shared" si="166"/>
        <v>58.4172</v>
      </c>
      <c r="AC363" s="126">
        <f t="shared" si="160"/>
        <v>778.92</v>
      </c>
      <c r="AD363" s="126">
        <f t="shared" si="161"/>
        <v>522.84</v>
      </c>
      <c r="AE363" s="126">
        <f t="shared" si="162"/>
        <v>32.4578</v>
      </c>
      <c r="AF363" s="126">
        <f t="shared" si="163"/>
        <v>0</v>
      </c>
      <c r="AG363" s="126">
        <f t="shared" si="164"/>
        <v>0</v>
      </c>
      <c r="AH363" s="126">
        <f t="shared" si="165"/>
        <v>1392.635</v>
      </c>
      <c r="AI363" s="125" t="s">
        <v>1111</v>
      </c>
    </row>
    <row r="364" s="9" customFormat="1" ht="20" customHeight="1" spans="1:35">
      <c r="A364" s="23">
        <f t="shared" si="144"/>
        <v>361</v>
      </c>
      <c r="B364" s="39" t="s">
        <v>143</v>
      </c>
      <c r="C364" s="57" t="s">
        <v>974</v>
      </c>
      <c r="D364" s="28" t="s">
        <v>975</v>
      </c>
      <c r="E364" s="77">
        <v>3245.4</v>
      </c>
      <c r="F364" s="77">
        <v>3245.5</v>
      </c>
      <c r="G364" s="78">
        <v>5228.42</v>
      </c>
      <c r="H364" s="77">
        <v>3245.4</v>
      </c>
      <c r="I364" s="27">
        <v>0</v>
      </c>
      <c r="J364" s="59"/>
      <c r="K364" s="34">
        <f t="shared" si="145"/>
        <v>58.4172</v>
      </c>
      <c r="L364" s="35">
        <f t="shared" si="146"/>
        <v>519.28</v>
      </c>
      <c r="M364" s="27">
        <f t="shared" si="147"/>
        <v>418.27</v>
      </c>
      <c r="N364" s="24">
        <f t="shared" si="148"/>
        <v>22.7178</v>
      </c>
      <c r="O364" s="27">
        <f t="shared" si="149"/>
        <v>0</v>
      </c>
      <c r="P364" s="27">
        <f t="shared" si="150"/>
        <v>0</v>
      </c>
      <c r="Q364" s="27">
        <f t="shared" si="159"/>
        <v>1018.685</v>
      </c>
      <c r="R364" s="24">
        <f t="shared" si="151"/>
        <v>0</v>
      </c>
      <c r="S364" s="24">
        <f t="shared" si="152"/>
        <v>259.64</v>
      </c>
      <c r="T364" s="27">
        <f t="shared" si="153"/>
        <v>104.57</v>
      </c>
      <c r="U364" s="24">
        <f t="shared" si="154"/>
        <v>9.74</v>
      </c>
      <c r="V364" s="27">
        <f t="shared" si="155"/>
        <v>0</v>
      </c>
      <c r="W364" s="27">
        <f t="shared" si="156"/>
        <v>0</v>
      </c>
      <c r="X364" s="24">
        <f t="shared" si="158"/>
        <v>373.95</v>
      </c>
      <c r="Y364" s="24">
        <f t="shared" si="157"/>
        <v>1392.635</v>
      </c>
      <c r="Z364" s="39"/>
      <c r="AA364" s="125" t="s">
        <v>29</v>
      </c>
      <c r="AB364" s="126">
        <f t="shared" si="166"/>
        <v>58.4172</v>
      </c>
      <c r="AC364" s="126">
        <f t="shared" si="160"/>
        <v>778.92</v>
      </c>
      <c r="AD364" s="126">
        <f t="shared" si="161"/>
        <v>522.84</v>
      </c>
      <c r="AE364" s="126">
        <f t="shared" si="162"/>
        <v>32.4578</v>
      </c>
      <c r="AF364" s="126">
        <f t="shared" si="163"/>
        <v>0</v>
      </c>
      <c r="AG364" s="126">
        <f t="shared" si="164"/>
        <v>0</v>
      </c>
      <c r="AH364" s="126">
        <f t="shared" si="165"/>
        <v>1392.635</v>
      </c>
      <c r="AI364" s="125" t="s">
        <v>1111</v>
      </c>
    </row>
    <row r="365" s="9" customFormat="1" ht="20" customHeight="1" spans="1:35">
      <c r="A365" s="23">
        <f t="shared" si="144"/>
        <v>362</v>
      </c>
      <c r="B365" s="39" t="s">
        <v>143</v>
      </c>
      <c r="C365" s="57" t="s">
        <v>978</v>
      </c>
      <c r="D365" s="28" t="s">
        <v>979</v>
      </c>
      <c r="E365" s="77">
        <v>3245.4</v>
      </c>
      <c r="F365" s="77">
        <v>3245.5</v>
      </c>
      <c r="G365" s="78">
        <v>5228.42</v>
      </c>
      <c r="H365" s="77">
        <v>3245.4</v>
      </c>
      <c r="I365" s="27">
        <v>0</v>
      </c>
      <c r="J365" s="59"/>
      <c r="K365" s="34">
        <f t="shared" si="145"/>
        <v>58.4172</v>
      </c>
      <c r="L365" s="35">
        <f t="shared" si="146"/>
        <v>519.28</v>
      </c>
      <c r="M365" s="27">
        <f t="shared" si="147"/>
        <v>418.27</v>
      </c>
      <c r="N365" s="24">
        <f t="shared" si="148"/>
        <v>22.7178</v>
      </c>
      <c r="O365" s="27">
        <f t="shared" si="149"/>
        <v>0</v>
      </c>
      <c r="P365" s="27">
        <f t="shared" si="150"/>
        <v>0</v>
      </c>
      <c r="Q365" s="27">
        <f t="shared" si="159"/>
        <v>1018.685</v>
      </c>
      <c r="R365" s="24">
        <f t="shared" si="151"/>
        <v>0</v>
      </c>
      <c r="S365" s="24">
        <f t="shared" si="152"/>
        <v>259.64</v>
      </c>
      <c r="T365" s="27">
        <f t="shared" si="153"/>
        <v>104.57</v>
      </c>
      <c r="U365" s="24">
        <f t="shared" si="154"/>
        <v>9.74</v>
      </c>
      <c r="V365" s="27">
        <f t="shared" si="155"/>
        <v>0</v>
      </c>
      <c r="W365" s="27">
        <f t="shared" si="156"/>
        <v>0</v>
      </c>
      <c r="X365" s="24">
        <f t="shared" si="158"/>
        <v>373.95</v>
      </c>
      <c r="Y365" s="24">
        <f t="shared" si="157"/>
        <v>1392.635</v>
      </c>
      <c r="Z365" s="39"/>
      <c r="AA365" s="125" t="s">
        <v>29</v>
      </c>
      <c r="AB365" s="126">
        <f t="shared" si="166"/>
        <v>58.4172</v>
      </c>
      <c r="AC365" s="126">
        <f t="shared" si="160"/>
        <v>778.92</v>
      </c>
      <c r="AD365" s="126">
        <f t="shared" si="161"/>
        <v>522.84</v>
      </c>
      <c r="AE365" s="126">
        <f t="shared" si="162"/>
        <v>32.4578</v>
      </c>
      <c r="AF365" s="126">
        <f t="shared" si="163"/>
        <v>0</v>
      </c>
      <c r="AG365" s="126">
        <f t="shared" si="164"/>
        <v>0</v>
      </c>
      <c r="AH365" s="126">
        <f t="shared" si="165"/>
        <v>1392.635</v>
      </c>
      <c r="AI365" s="125" t="s">
        <v>1111</v>
      </c>
    </row>
    <row r="366" s="9" customFormat="1" ht="20" customHeight="1" spans="1:35">
      <c r="A366" s="23">
        <f t="shared" si="144"/>
        <v>363</v>
      </c>
      <c r="B366" s="39" t="s">
        <v>143</v>
      </c>
      <c r="C366" s="57" t="s">
        <v>980</v>
      </c>
      <c r="D366" s="28" t="s">
        <v>981</v>
      </c>
      <c r="E366" s="77">
        <v>3245.4</v>
      </c>
      <c r="F366" s="77">
        <v>3245.5</v>
      </c>
      <c r="G366" s="78">
        <v>5228.42</v>
      </c>
      <c r="H366" s="77">
        <v>3245.4</v>
      </c>
      <c r="I366" s="36">
        <v>1790</v>
      </c>
      <c r="J366" s="59"/>
      <c r="K366" s="34">
        <f t="shared" si="145"/>
        <v>58.4172</v>
      </c>
      <c r="L366" s="35">
        <f t="shared" si="146"/>
        <v>519.28</v>
      </c>
      <c r="M366" s="27">
        <f t="shared" si="147"/>
        <v>418.27</v>
      </c>
      <c r="N366" s="24">
        <f t="shared" si="148"/>
        <v>22.7178</v>
      </c>
      <c r="O366" s="27">
        <f t="shared" si="149"/>
        <v>89.5</v>
      </c>
      <c r="P366" s="27">
        <f t="shared" si="150"/>
        <v>0</v>
      </c>
      <c r="Q366" s="27">
        <f t="shared" si="159"/>
        <v>1108.185</v>
      </c>
      <c r="R366" s="24">
        <f t="shared" si="151"/>
        <v>0</v>
      </c>
      <c r="S366" s="24">
        <f t="shared" si="152"/>
        <v>259.64</v>
      </c>
      <c r="T366" s="27">
        <f t="shared" si="153"/>
        <v>104.57</v>
      </c>
      <c r="U366" s="24">
        <f t="shared" si="154"/>
        <v>9.74</v>
      </c>
      <c r="V366" s="27">
        <f t="shared" si="155"/>
        <v>89.5</v>
      </c>
      <c r="W366" s="27">
        <f t="shared" si="156"/>
        <v>0</v>
      </c>
      <c r="X366" s="24">
        <f t="shared" si="158"/>
        <v>463.45</v>
      </c>
      <c r="Y366" s="24">
        <f t="shared" si="157"/>
        <v>1571.635</v>
      </c>
      <c r="Z366" s="39"/>
      <c r="AA366" s="125" t="s">
        <v>29</v>
      </c>
      <c r="AB366" s="126">
        <f t="shared" si="166"/>
        <v>58.4172</v>
      </c>
      <c r="AC366" s="126">
        <f t="shared" si="160"/>
        <v>778.92</v>
      </c>
      <c r="AD366" s="126">
        <f t="shared" si="161"/>
        <v>522.84</v>
      </c>
      <c r="AE366" s="126">
        <f t="shared" si="162"/>
        <v>32.4578</v>
      </c>
      <c r="AF366" s="126">
        <f t="shared" si="163"/>
        <v>179</v>
      </c>
      <c r="AG366" s="126">
        <f t="shared" si="164"/>
        <v>0</v>
      </c>
      <c r="AH366" s="126">
        <f t="shared" si="165"/>
        <v>1571.635</v>
      </c>
      <c r="AI366" s="125" t="s">
        <v>1111</v>
      </c>
    </row>
    <row r="367" s="9" customFormat="1" ht="20" customHeight="1" spans="1:35">
      <c r="A367" s="23">
        <f t="shared" si="144"/>
        <v>364</v>
      </c>
      <c r="B367" s="39" t="s">
        <v>143</v>
      </c>
      <c r="C367" s="30" t="s">
        <v>982</v>
      </c>
      <c r="D367" s="47" t="s">
        <v>983</v>
      </c>
      <c r="E367" s="77">
        <v>3245.4</v>
      </c>
      <c r="F367" s="77">
        <v>3245.5</v>
      </c>
      <c r="G367" s="78">
        <v>5228.42</v>
      </c>
      <c r="H367" s="77">
        <v>3245.4</v>
      </c>
      <c r="I367" s="27">
        <v>0</v>
      </c>
      <c r="J367" s="59"/>
      <c r="K367" s="34">
        <f t="shared" si="145"/>
        <v>58.4172</v>
      </c>
      <c r="L367" s="35">
        <f t="shared" si="146"/>
        <v>519.28</v>
      </c>
      <c r="M367" s="27">
        <f t="shared" si="147"/>
        <v>418.27</v>
      </c>
      <c r="N367" s="24">
        <f t="shared" si="148"/>
        <v>22.7178</v>
      </c>
      <c r="O367" s="27">
        <f t="shared" si="149"/>
        <v>0</v>
      </c>
      <c r="P367" s="27">
        <f t="shared" si="150"/>
        <v>0</v>
      </c>
      <c r="Q367" s="27">
        <f t="shared" si="159"/>
        <v>1018.685</v>
      </c>
      <c r="R367" s="24">
        <f t="shared" si="151"/>
        <v>0</v>
      </c>
      <c r="S367" s="24">
        <f t="shared" si="152"/>
        <v>259.64</v>
      </c>
      <c r="T367" s="27">
        <f t="shared" si="153"/>
        <v>104.57</v>
      </c>
      <c r="U367" s="24">
        <f t="shared" si="154"/>
        <v>9.74</v>
      </c>
      <c r="V367" s="27">
        <f t="shared" si="155"/>
        <v>0</v>
      </c>
      <c r="W367" s="27">
        <f t="shared" si="156"/>
        <v>0</v>
      </c>
      <c r="X367" s="24">
        <f t="shared" si="158"/>
        <v>373.95</v>
      </c>
      <c r="Y367" s="24">
        <f t="shared" si="157"/>
        <v>1392.635</v>
      </c>
      <c r="Z367" s="39"/>
      <c r="AA367" s="125" t="s">
        <v>29</v>
      </c>
      <c r="AB367" s="126">
        <f t="shared" si="166"/>
        <v>58.4172</v>
      </c>
      <c r="AC367" s="126">
        <f t="shared" si="160"/>
        <v>778.92</v>
      </c>
      <c r="AD367" s="126">
        <f t="shared" si="161"/>
        <v>522.84</v>
      </c>
      <c r="AE367" s="126">
        <f t="shared" si="162"/>
        <v>32.4578</v>
      </c>
      <c r="AF367" s="126">
        <f t="shared" si="163"/>
        <v>0</v>
      </c>
      <c r="AG367" s="126">
        <f t="shared" si="164"/>
        <v>0</v>
      </c>
      <c r="AH367" s="126">
        <f t="shared" si="165"/>
        <v>1392.635</v>
      </c>
      <c r="AI367" s="125" t="s">
        <v>1111</v>
      </c>
    </row>
    <row r="368" s="9" customFormat="1" ht="20" customHeight="1" spans="1:35">
      <c r="A368" s="23">
        <f t="shared" si="144"/>
        <v>365</v>
      </c>
      <c r="B368" s="39" t="s">
        <v>143</v>
      </c>
      <c r="C368" s="30" t="s">
        <v>984</v>
      </c>
      <c r="D368" s="47" t="s">
        <v>985</v>
      </c>
      <c r="E368" s="77">
        <v>3245.4</v>
      </c>
      <c r="F368" s="77">
        <v>3245.5</v>
      </c>
      <c r="G368" s="78">
        <v>5228.42</v>
      </c>
      <c r="H368" s="77">
        <v>3245.4</v>
      </c>
      <c r="I368" s="27">
        <v>0</v>
      </c>
      <c r="J368" s="59"/>
      <c r="K368" s="34">
        <f t="shared" si="145"/>
        <v>58.4172</v>
      </c>
      <c r="L368" s="35">
        <f t="shared" si="146"/>
        <v>519.28</v>
      </c>
      <c r="M368" s="27">
        <f t="shared" si="147"/>
        <v>418.27</v>
      </c>
      <c r="N368" s="24">
        <f t="shared" si="148"/>
        <v>22.7178</v>
      </c>
      <c r="O368" s="27">
        <f t="shared" si="149"/>
        <v>0</v>
      </c>
      <c r="P368" s="27">
        <f t="shared" si="150"/>
        <v>0</v>
      </c>
      <c r="Q368" s="27">
        <f t="shared" si="159"/>
        <v>1018.685</v>
      </c>
      <c r="R368" s="24">
        <f t="shared" si="151"/>
        <v>0</v>
      </c>
      <c r="S368" s="24">
        <f t="shared" si="152"/>
        <v>259.64</v>
      </c>
      <c r="T368" s="27">
        <f t="shared" si="153"/>
        <v>104.57</v>
      </c>
      <c r="U368" s="24">
        <f t="shared" si="154"/>
        <v>9.74</v>
      </c>
      <c r="V368" s="27">
        <f t="shared" si="155"/>
        <v>0</v>
      </c>
      <c r="W368" s="27">
        <f t="shared" si="156"/>
        <v>0</v>
      </c>
      <c r="X368" s="24">
        <f t="shared" si="158"/>
        <v>373.95</v>
      </c>
      <c r="Y368" s="24">
        <f t="shared" si="157"/>
        <v>1392.635</v>
      </c>
      <c r="Z368" s="39"/>
      <c r="AA368" s="125" t="s">
        <v>29</v>
      </c>
      <c r="AB368" s="126">
        <f t="shared" si="166"/>
        <v>58.4172</v>
      </c>
      <c r="AC368" s="126">
        <f t="shared" si="160"/>
        <v>778.92</v>
      </c>
      <c r="AD368" s="126">
        <f t="shared" si="161"/>
        <v>522.84</v>
      </c>
      <c r="AE368" s="126">
        <f t="shared" si="162"/>
        <v>32.4578</v>
      </c>
      <c r="AF368" s="126">
        <f t="shared" si="163"/>
        <v>0</v>
      </c>
      <c r="AG368" s="126">
        <f t="shared" si="164"/>
        <v>0</v>
      </c>
      <c r="AH368" s="126">
        <f t="shared" si="165"/>
        <v>1392.635</v>
      </c>
      <c r="AI368" s="125" t="s">
        <v>1111</v>
      </c>
    </row>
    <row r="369" s="9" customFormat="1" ht="20" customHeight="1" spans="1:35">
      <c r="A369" s="23">
        <f t="shared" si="144"/>
        <v>366</v>
      </c>
      <c r="B369" s="39" t="s">
        <v>71</v>
      </c>
      <c r="C369" s="30" t="s">
        <v>986</v>
      </c>
      <c r="D369" s="47" t="s">
        <v>987</v>
      </c>
      <c r="E369" s="77">
        <v>3245.4</v>
      </c>
      <c r="F369" s="77">
        <v>3245.5</v>
      </c>
      <c r="G369" s="78">
        <v>5228.42</v>
      </c>
      <c r="H369" s="77">
        <v>3245.4</v>
      </c>
      <c r="I369" s="27">
        <v>0</v>
      </c>
      <c r="J369" s="59"/>
      <c r="K369" s="34">
        <f t="shared" si="145"/>
        <v>58.4172</v>
      </c>
      <c r="L369" s="35">
        <f t="shared" si="146"/>
        <v>519.28</v>
      </c>
      <c r="M369" s="27">
        <f t="shared" si="147"/>
        <v>418.27</v>
      </c>
      <c r="N369" s="24">
        <f t="shared" si="148"/>
        <v>22.7178</v>
      </c>
      <c r="O369" s="27">
        <f t="shared" si="149"/>
        <v>0</v>
      </c>
      <c r="P369" s="27">
        <f t="shared" si="150"/>
        <v>0</v>
      </c>
      <c r="Q369" s="27">
        <f t="shared" si="159"/>
        <v>1018.685</v>
      </c>
      <c r="R369" s="24">
        <f t="shared" si="151"/>
        <v>0</v>
      </c>
      <c r="S369" s="24">
        <f t="shared" si="152"/>
        <v>259.64</v>
      </c>
      <c r="T369" s="27">
        <f t="shared" si="153"/>
        <v>104.57</v>
      </c>
      <c r="U369" s="24">
        <f t="shared" si="154"/>
        <v>9.74</v>
      </c>
      <c r="V369" s="27">
        <f t="shared" si="155"/>
        <v>0</v>
      </c>
      <c r="W369" s="27">
        <f t="shared" si="156"/>
        <v>0</v>
      </c>
      <c r="X369" s="24">
        <f t="shared" si="158"/>
        <v>373.95</v>
      </c>
      <c r="Y369" s="24">
        <f t="shared" si="157"/>
        <v>1392.635</v>
      </c>
      <c r="Z369" s="39"/>
      <c r="AA369" s="125" t="s">
        <v>31</v>
      </c>
      <c r="AB369" s="126">
        <f t="shared" si="166"/>
        <v>58.4172</v>
      </c>
      <c r="AC369" s="126">
        <f t="shared" si="160"/>
        <v>778.92</v>
      </c>
      <c r="AD369" s="126">
        <f t="shared" si="161"/>
        <v>522.84</v>
      </c>
      <c r="AE369" s="126">
        <f t="shared" si="162"/>
        <v>32.4578</v>
      </c>
      <c r="AF369" s="126">
        <f t="shared" si="163"/>
        <v>0</v>
      </c>
      <c r="AG369" s="126">
        <f t="shared" si="164"/>
        <v>0</v>
      </c>
      <c r="AH369" s="126">
        <f t="shared" si="165"/>
        <v>1392.635</v>
      </c>
      <c r="AI369" s="125" t="s">
        <v>1108</v>
      </c>
    </row>
    <row r="370" s="9" customFormat="1" ht="20" customHeight="1" spans="1:35">
      <c r="A370" s="23">
        <f t="shared" si="144"/>
        <v>367</v>
      </c>
      <c r="B370" s="39" t="s">
        <v>71</v>
      </c>
      <c r="C370" s="30" t="s">
        <v>988</v>
      </c>
      <c r="D370" s="277" t="s">
        <v>989</v>
      </c>
      <c r="E370" s="77">
        <v>3245.4</v>
      </c>
      <c r="F370" s="77">
        <v>3245.5</v>
      </c>
      <c r="G370" s="78">
        <v>5228.42</v>
      </c>
      <c r="H370" s="77">
        <v>3245.4</v>
      </c>
      <c r="I370" s="27">
        <v>0</v>
      </c>
      <c r="J370" s="59"/>
      <c r="K370" s="34">
        <f t="shared" si="145"/>
        <v>58.4172</v>
      </c>
      <c r="L370" s="35">
        <f t="shared" si="146"/>
        <v>519.28</v>
      </c>
      <c r="M370" s="27">
        <f t="shared" si="147"/>
        <v>418.27</v>
      </c>
      <c r="N370" s="24">
        <f t="shared" si="148"/>
        <v>22.7178</v>
      </c>
      <c r="O370" s="27">
        <f t="shared" si="149"/>
        <v>0</v>
      </c>
      <c r="P370" s="27">
        <f t="shared" si="150"/>
        <v>0</v>
      </c>
      <c r="Q370" s="27">
        <f t="shared" si="159"/>
        <v>1018.685</v>
      </c>
      <c r="R370" s="24">
        <f t="shared" si="151"/>
        <v>0</v>
      </c>
      <c r="S370" s="24">
        <f t="shared" si="152"/>
        <v>259.64</v>
      </c>
      <c r="T370" s="27">
        <f t="shared" si="153"/>
        <v>104.57</v>
      </c>
      <c r="U370" s="24">
        <f t="shared" si="154"/>
        <v>9.74</v>
      </c>
      <c r="V370" s="27">
        <f t="shared" si="155"/>
        <v>0</v>
      </c>
      <c r="W370" s="27">
        <f t="shared" si="156"/>
        <v>0</v>
      </c>
      <c r="X370" s="24">
        <f t="shared" si="158"/>
        <v>373.95</v>
      </c>
      <c r="Y370" s="24">
        <f t="shared" si="157"/>
        <v>1392.635</v>
      </c>
      <c r="Z370" s="39"/>
      <c r="AA370" s="125" t="s">
        <v>31</v>
      </c>
      <c r="AB370" s="126">
        <f t="shared" si="166"/>
        <v>58.4172</v>
      </c>
      <c r="AC370" s="126">
        <f t="shared" si="160"/>
        <v>778.92</v>
      </c>
      <c r="AD370" s="126">
        <f t="shared" si="161"/>
        <v>522.84</v>
      </c>
      <c r="AE370" s="126">
        <f t="shared" si="162"/>
        <v>32.4578</v>
      </c>
      <c r="AF370" s="126">
        <f t="shared" si="163"/>
        <v>0</v>
      </c>
      <c r="AG370" s="126">
        <f t="shared" si="164"/>
        <v>0</v>
      </c>
      <c r="AH370" s="126">
        <f t="shared" si="165"/>
        <v>1392.635</v>
      </c>
      <c r="AI370" s="125" t="s">
        <v>1108</v>
      </c>
    </row>
    <row r="371" s="9" customFormat="1" ht="20" customHeight="1" spans="1:35">
      <c r="A371" s="23">
        <f t="shared" si="144"/>
        <v>368</v>
      </c>
      <c r="B371" s="39" t="s">
        <v>886</v>
      </c>
      <c r="C371" s="30" t="s">
        <v>990</v>
      </c>
      <c r="D371" s="47" t="s">
        <v>991</v>
      </c>
      <c r="E371" s="77">
        <v>3245.4</v>
      </c>
      <c r="F371" s="77">
        <v>3245.5</v>
      </c>
      <c r="G371" s="78">
        <v>5228.42</v>
      </c>
      <c r="H371" s="77">
        <v>3245.4</v>
      </c>
      <c r="I371" s="27">
        <v>0</v>
      </c>
      <c r="J371" s="59"/>
      <c r="K371" s="34">
        <f t="shared" si="145"/>
        <v>58.4172</v>
      </c>
      <c r="L371" s="35">
        <f t="shared" si="146"/>
        <v>519.28</v>
      </c>
      <c r="M371" s="27">
        <f t="shared" si="147"/>
        <v>418.27</v>
      </c>
      <c r="N371" s="24">
        <f t="shared" si="148"/>
        <v>22.7178</v>
      </c>
      <c r="O371" s="27">
        <f t="shared" si="149"/>
        <v>0</v>
      </c>
      <c r="P371" s="27">
        <f t="shared" si="150"/>
        <v>0</v>
      </c>
      <c r="Q371" s="27">
        <f t="shared" si="159"/>
        <v>1018.685</v>
      </c>
      <c r="R371" s="24">
        <f t="shared" si="151"/>
        <v>0</v>
      </c>
      <c r="S371" s="24">
        <f t="shared" si="152"/>
        <v>259.64</v>
      </c>
      <c r="T371" s="27">
        <f t="shared" si="153"/>
        <v>104.57</v>
      </c>
      <c r="U371" s="24">
        <f t="shared" si="154"/>
        <v>9.74</v>
      </c>
      <c r="V371" s="27">
        <f t="shared" si="155"/>
        <v>0</v>
      </c>
      <c r="W371" s="27">
        <f t="shared" si="156"/>
        <v>0</v>
      </c>
      <c r="X371" s="24">
        <f t="shared" si="158"/>
        <v>373.95</v>
      </c>
      <c r="Y371" s="24">
        <f t="shared" si="157"/>
        <v>1392.635</v>
      </c>
      <c r="Z371" s="39"/>
      <c r="AA371" s="125" t="s">
        <v>28</v>
      </c>
      <c r="AB371" s="126">
        <f t="shared" si="166"/>
        <v>58.4172</v>
      </c>
      <c r="AC371" s="126">
        <f t="shared" si="160"/>
        <v>778.92</v>
      </c>
      <c r="AD371" s="126">
        <f t="shared" si="161"/>
        <v>522.84</v>
      </c>
      <c r="AE371" s="126">
        <f t="shared" si="162"/>
        <v>32.4578</v>
      </c>
      <c r="AF371" s="126">
        <f t="shared" si="163"/>
        <v>0</v>
      </c>
      <c r="AG371" s="126">
        <f t="shared" si="164"/>
        <v>0</v>
      </c>
      <c r="AH371" s="126">
        <f t="shared" si="165"/>
        <v>1392.635</v>
      </c>
      <c r="AI371" s="125" t="s">
        <v>1111</v>
      </c>
    </row>
    <row r="372" s="9" customFormat="1" ht="20" customHeight="1" spans="1:35">
      <c r="A372" s="23">
        <f t="shared" si="144"/>
        <v>369</v>
      </c>
      <c r="B372" s="39" t="s">
        <v>143</v>
      </c>
      <c r="C372" s="30" t="s">
        <v>993</v>
      </c>
      <c r="D372" s="277" t="s">
        <v>994</v>
      </c>
      <c r="E372" s="77">
        <v>3245.4</v>
      </c>
      <c r="F372" s="77">
        <v>3245.5</v>
      </c>
      <c r="G372" s="78">
        <v>5228.42</v>
      </c>
      <c r="H372" s="77">
        <v>3245.4</v>
      </c>
      <c r="I372" s="27"/>
      <c r="J372" s="59"/>
      <c r="K372" s="34">
        <f t="shared" si="145"/>
        <v>58.4172</v>
      </c>
      <c r="L372" s="35">
        <f t="shared" si="146"/>
        <v>519.28</v>
      </c>
      <c r="M372" s="27">
        <f t="shared" si="147"/>
        <v>418.27</v>
      </c>
      <c r="N372" s="24">
        <f t="shared" si="148"/>
        <v>22.7178</v>
      </c>
      <c r="O372" s="27">
        <f t="shared" si="149"/>
        <v>0</v>
      </c>
      <c r="P372" s="27">
        <f t="shared" si="150"/>
        <v>0</v>
      </c>
      <c r="Q372" s="27">
        <f t="shared" si="159"/>
        <v>1018.685</v>
      </c>
      <c r="R372" s="24">
        <f t="shared" si="151"/>
        <v>0</v>
      </c>
      <c r="S372" s="24">
        <f t="shared" si="152"/>
        <v>259.64</v>
      </c>
      <c r="T372" s="27">
        <f t="shared" si="153"/>
        <v>104.57</v>
      </c>
      <c r="U372" s="24">
        <f t="shared" si="154"/>
        <v>9.74</v>
      </c>
      <c r="V372" s="27">
        <f t="shared" si="155"/>
        <v>0</v>
      </c>
      <c r="W372" s="27">
        <f t="shared" si="156"/>
        <v>0</v>
      </c>
      <c r="X372" s="24">
        <f t="shared" si="158"/>
        <v>373.95</v>
      </c>
      <c r="Y372" s="24">
        <f t="shared" si="157"/>
        <v>1392.635</v>
      </c>
      <c r="Z372" s="39"/>
      <c r="AA372" s="125" t="s">
        <v>29</v>
      </c>
      <c r="AB372" s="126">
        <f t="shared" si="166"/>
        <v>58.4172</v>
      </c>
      <c r="AC372" s="126">
        <f t="shared" si="160"/>
        <v>778.92</v>
      </c>
      <c r="AD372" s="126">
        <f t="shared" si="161"/>
        <v>522.84</v>
      </c>
      <c r="AE372" s="126">
        <f t="shared" si="162"/>
        <v>32.4578</v>
      </c>
      <c r="AF372" s="126">
        <f t="shared" si="163"/>
        <v>0</v>
      </c>
      <c r="AG372" s="126">
        <f t="shared" si="164"/>
        <v>0</v>
      </c>
      <c r="AH372" s="126">
        <f t="shared" si="165"/>
        <v>1392.635</v>
      </c>
      <c r="AI372" s="125" t="s">
        <v>1111</v>
      </c>
    </row>
    <row r="373" s="9" customFormat="1" ht="20" customHeight="1" spans="1:35">
      <c r="A373" s="23">
        <f t="shared" si="144"/>
        <v>370</v>
      </c>
      <c r="B373" s="39" t="s">
        <v>143</v>
      </c>
      <c r="C373" s="30" t="s">
        <v>995</v>
      </c>
      <c r="D373" s="47" t="s">
        <v>996</v>
      </c>
      <c r="E373" s="77">
        <v>3245.4</v>
      </c>
      <c r="F373" s="77">
        <v>3245.5</v>
      </c>
      <c r="G373" s="78">
        <v>5228.42</v>
      </c>
      <c r="H373" s="77">
        <v>3245.4</v>
      </c>
      <c r="I373" s="27"/>
      <c r="J373" s="59"/>
      <c r="K373" s="34">
        <f t="shared" si="145"/>
        <v>58.4172</v>
      </c>
      <c r="L373" s="35">
        <f t="shared" si="146"/>
        <v>519.28</v>
      </c>
      <c r="M373" s="27">
        <f t="shared" si="147"/>
        <v>418.27</v>
      </c>
      <c r="N373" s="24">
        <f t="shared" si="148"/>
        <v>22.7178</v>
      </c>
      <c r="O373" s="27">
        <f t="shared" si="149"/>
        <v>0</v>
      </c>
      <c r="P373" s="27">
        <f t="shared" si="150"/>
        <v>0</v>
      </c>
      <c r="Q373" s="27">
        <f t="shared" si="159"/>
        <v>1018.685</v>
      </c>
      <c r="R373" s="24">
        <f t="shared" si="151"/>
        <v>0</v>
      </c>
      <c r="S373" s="24">
        <f t="shared" si="152"/>
        <v>259.64</v>
      </c>
      <c r="T373" s="27">
        <f t="shared" si="153"/>
        <v>104.57</v>
      </c>
      <c r="U373" s="24">
        <f t="shared" si="154"/>
        <v>9.74</v>
      </c>
      <c r="V373" s="27">
        <f t="shared" si="155"/>
        <v>0</v>
      </c>
      <c r="W373" s="27">
        <f t="shared" si="156"/>
        <v>0</v>
      </c>
      <c r="X373" s="24">
        <f t="shared" si="158"/>
        <v>373.95</v>
      </c>
      <c r="Y373" s="24">
        <f t="shared" si="157"/>
        <v>1392.635</v>
      </c>
      <c r="Z373" s="39"/>
      <c r="AA373" s="125" t="s">
        <v>29</v>
      </c>
      <c r="AB373" s="126">
        <f t="shared" si="166"/>
        <v>58.4172</v>
      </c>
      <c r="AC373" s="126">
        <f t="shared" si="160"/>
        <v>778.92</v>
      </c>
      <c r="AD373" s="126">
        <f t="shared" si="161"/>
        <v>522.84</v>
      </c>
      <c r="AE373" s="126">
        <f t="shared" si="162"/>
        <v>32.4578</v>
      </c>
      <c r="AF373" s="126">
        <f t="shared" si="163"/>
        <v>0</v>
      </c>
      <c r="AG373" s="126">
        <f t="shared" si="164"/>
        <v>0</v>
      </c>
      <c r="AH373" s="126">
        <f t="shared" si="165"/>
        <v>1392.635</v>
      </c>
      <c r="AI373" s="125" t="s">
        <v>1111</v>
      </c>
    </row>
    <row r="374" s="9" customFormat="1" ht="20" customHeight="1" spans="1:35">
      <c r="A374" s="23">
        <f t="shared" si="144"/>
        <v>371</v>
      </c>
      <c r="B374" s="39" t="s">
        <v>143</v>
      </c>
      <c r="C374" s="30" t="s">
        <v>997</v>
      </c>
      <c r="D374" s="47" t="s">
        <v>998</v>
      </c>
      <c r="E374" s="77">
        <v>3245.4</v>
      </c>
      <c r="F374" s="77">
        <v>3245.5</v>
      </c>
      <c r="G374" s="78">
        <v>5228.42</v>
      </c>
      <c r="H374" s="77">
        <v>3245.4</v>
      </c>
      <c r="I374" s="27"/>
      <c r="J374" s="59"/>
      <c r="K374" s="34">
        <f t="shared" si="145"/>
        <v>58.4172</v>
      </c>
      <c r="L374" s="35">
        <f t="shared" si="146"/>
        <v>519.28</v>
      </c>
      <c r="M374" s="27">
        <f t="shared" si="147"/>
        <v>418.27</v>
      </c>
      <c r="N374" s="24">
        <f t="shared" si="148"/>
        <v>22.7178</v>
      </c>
      <c r="O374" s="27">
        <f t="shared" si="149"/>
        <v>0</v>
      </c>
      <c r="P374" s="27">
        <f t="shared" si="150"/>
        <v>0</v>
      </c>
      <c r="Q374" s="27">
        <f t="shared" si="159"/>
        <v>1018.685</v>
      </c>
      <c r="R374" s="24">
        <f t="shared" si="151"/>
        <v>0</v>
      </c>
      <c r="S374" s="24">
        <f t="shared" si="152"/>
        <v>259.64</v>
      </c>
      <c r="T374" s="27">
        <f t="shared" si="153"/>
        <v>104.57</v>
      </c>
      <c r="U374" s="24">
        <f t="shared" si="154"/>
        <v>9.74</v>
      </c>
      <c r="V374" s="27">
        <f t="shared" si="155"/>
        <v>0</v>
      </c>
      <c r="W374" s="27">
        <f t="shared" si="156"/>
        <v>0</v>
      </c>
      <c r="X374" s="24">
        <f t="shared" si="158"/>
        <v>373.95</v>
      </c>
      <c r="Y374" s="24">
        <f t="shared" si="157"/>
        <v>1392.635</v>
      </c>
      <c r="Z374" s="39"/>
      <c r="AA374" s="125" t="s">
        <v>29</v>
      </c>
      <c r="AB374" s="126">
        <f t="shared" si="166"/>
        <v>58.4172</v>
      </c>
      <c r="AC374" s="126">
        <f t="shared" si="160"/>
        <v>778.92</v>
      </c>
      <c r="AD374" s="126">
        <f t="shared" si="161"/>
        <v>522.84</v>
      </c>
      <c r="AE374" s="126">
        <f t="shared" si="162"/>
        <v>32.4578</v>
      </c>
      <c r="AF374" s="126">
        <f t="shared" si="163"/>
        <v>0</v>
      </c>
      <c r="AG374" s="126">
        <f t="shared" si="164"/>
        <v>0</v>
      </c>
      <c r="AH374" s="126">
        <f t="shared" si="165"/>
        <v>1392.635</v>
      </c>
      <c r="AI374" s="125" t="s">
        <v>1111</v>
      </c>
    </row>
    <row r="375" s="9" customFormat="1" ht="20" customHeight="1" spans="1:35">
      <c r="A375" s="23">
        <f t="shared" si="144"/>
        <v>372</v>
      </c>
      <c r="B375" s="39" t="s">
        <v>143</v>
      </c>
      <c r="C375" s="30" t="s">
        <v>999</v>
      </c>
      <c r="D375" s="47" t="s">
        <v>1000</v>
      </c>
      <c r="E375" s="77">
        <v>3245.4</v>
      </c>
      <c r="F375" s="77">
        <v>3245.5</v>
      </c>
      <c r="G375" s="78">
        <v>5228.42</v>
      </c>
      <c r="H375" s="77">
        <v>3245.4</v>
      </c>
      <c r="I375" s="27"/>
      <c r="J375" s="59"/>
      <c r="K375" s="34">
        <f t="shared" si="145"/>
        <v>58.4172</v>
      </c>
      <c r="L375" s="35">
        <f t="shared" si="146"/>
        <v>519.28</v>
      </c>
      <c r="M375" s="27">
        <f t="shared" si="147"/>
        <v>418.27</v>
      </c>
      <c r="N375" s="24">
        <f t="shared" si="148"/>
        <v>22.7178</v>
      </c>
      <c r="O375" s="27">
        <f t="shared" si="149"/>
        <v>0</v>
      </c>
      <c r="P375" s="27">
        <f t="shared" si="150"/>
        <v>0</v>
      </c>
      <c r="Q375" s="27">
        <f t="shared" si="159"/>
        <v>1018.685</v>
      </c>
      <c r="R375" s="24">
        <f t="shared" si="151"/>
        <v>0</v>
      </c>
      <c r="S375" s="24">
        <f t="shared" si="152"/>
        <v>259.64</v>
      </c>
      <c r="T375" s="27">
        <f t="shared" si="153"/>
        <v>104.57</v>
      </c>
      <c r="U375" s="24">
        <f t="shared" si="154"/>
        <v>9.74</v>
      </c>
      <c r="V375" s="27">
        <f t="shared" si="155"/>
        <v>0</v>
      </c>
      <c r="W375" s="27">
        <f t="shared" si="156"/>
        <v>0</v>
      </c>
      <c r="X375" s="24">
        <f t="shared" si="158"/>
        <v>373.95</v>
      </c>
      <c r="Y375" s="24">
        <f t="shared" si="157"/>
        <v>1392.635</v>
      </c>
      <c r="Z375" s="39"/>
      <c r="AA375" s="125" t="s">
        <v>29</v>
      </c>
      <c r="AB375" s="126">
        <f t="shared" si="166"/>
        <v>58.4172</v>
      </c>
      <c r="AC375" s="126">
        <f t="shared" si="160"/>
        <v>778.92</v>
      </c>
      <c r="AD375" s="126">
        <f t="shared" si="161"/>
        <v>522.84</v>
      </c>
      <c r="AE375" s="126">
        <f t="shared" si="162"/>
        <v>32.4578</v>
      </c>
      <c r="AF375" s="126">
        <f t="shared" si="163"/>
        <v>0</v>
      </c>
      <c r="AG375" s="126">
        <f t="shared" si="164"/>
        <v>0</v>
      </c>
      <c r="AH375" s="126">
        <f t="shared" si="165"/>
        <v>1392.635</v>
      </c>
      <c r="AI375" s="125" t="s">
        <v>1111</v>
      </c>
    </row>
    <row r="376" s="9" customFormat="1" ht="20" customHeight="1" spans="1:35">
      <c r="A376" s="23">
        <f t="shared" si="144"/>
        <v>373</v>
      </c>
      <c r="B376" s="39" t="s">
        <v>143</v>
      </c>
      <c r="C376" s="30" t="s">
        <v>1001</v>
      </c>
      <c r="D376" s="47" t="s">
        <v>1002</v>
      </c>
      <c r="E376" s="77">
        <v>3245.4</v>
      </c>
      <c r="F376" s="77">
        <v>3245.5</v>
      </c>
      <c r="G376" s="78">
        <v>5228.42</v>
      </c>
      <c r="H376" s="77">
        <v>3245.4</v>
      </c>
      <c r="I376" s="27"/>
      <c r="J376" s="59"/>
      <c r="K376" s="34">
        <f t="shared" si="145"/>
        <v>58.4172</v>
      </c>
      <c r="L376" s="35">
        <f t="shared" si="146"/>
        <v>519.28</v>
      </c>
      <c r="M376" s="27">
        <f t="shared" si="147"/>
        <v>418.27</v>
      </c>
      <c r="N376" s="24">
        <f t="shared" si="148"/>
        <v>22.7178</v>
      </c>
      <c r="O376" s="27">
        <f t="shared" si="149"/>
        <v>0</v>
      </c>
      <c r="P376" s="27">
        <f t="shared" si="150"/>
        <v>0</v>
      </c>
      <c r="Q376" s="27">
        <f t="shared" si="159"/>
        <v>1018.685</v>
      </c>
      <c r="R376" s="24">
        <f t="shared" si="151"/>
        <v>0</v>
      </c>
      <c r="S376" s="24">
        <f t="shared" si="152"/>
        <v>259.64</v>
      </c>
      <c r="T376" s="27">
        <f t="shared" si="153"/>
        <v>104.57</v>
      </c>
      <c r="U376" s="24">
        <f t="shared" si="154"/>
        <v>9.74</v>
      </c>
      <c r="V376" s="27">
        <f t="shared" si="155"/>
        <v>0</v>
      </c>
      <c r="W376" s="27">
        <f t="shared" si="156"/>
        <v>0</v>
      </c>
      <c r="X376" s="24">
        <f t="shared" si="158"/>
        <v>373.95</v>
      </c>
      <c r="Y376" s="24">
        <f t="shared" si="157"/>
        <v>1392.635</v>
      </c>
      <c r="Z376" s="39"/>
      <c r="AA376" s="125" t="s">
        <v>29</v>
      </c>
      <c r="AB376" s="126">
        <f t="shared" si="166"/>
        <v>58.4172</v>
      </c>
      <c r="AC376" s="126">
        <f t="shared" si="160"/>
        <v>778.92</v>
      </c>
      <c r="AD376" s="126">
        <f t="shared" si="161"/>
        <v>522.84</v>
      </c>
      <c r="AE376" s="126">
        <f t="shared" si="162"/>
        <v>32.4578</v>
      </c>
      <c r="AF376" s="126">
        <f t="shared" si="163"/>
        <v>0</v>
      </c>
      <c r="AG376" s="126">
        <f t="shared" si="164"/>
        <v>0</v>
      </c>
      <c r="AH376" s="126">
        <f t="shared" si="165"/>
        <v>1392.635</v>
      </c>
      <c r="AI376" s="125" t="s">
        <v>1111</v>
      </c>
    </row>
    <row r="377" s="9" customFormat="1" ht="20" customHeight="1" spans="1:35">
      <c r="A377" s="23">
        <f t="shared" si="144"/>
        <v>374</v>
      </c>
      <c r="B377" s="39" t="s">
        <v>143</v>
      </c>
      <c r="C377" s="30" t="s">
        <v>1003</v>
      </c>
      <c r="D377" s="47" t="s">
        <v>1004</v>
      </c>
      <c r="E377" s="77">
        <v>3245.4</v>
      </c>
      <c r="F377" s="77">
        <v>3245.5</v>
      </c>
      <c r="G377" s="78">
        <v>5228.42</v>
      </c>
      <c r="H377" s="77">
        <v>3245.4</v>
      </c>
      <c r="I377" s="27"/>
      <c r="J377" s="59"/>
      <c r="K377" s="34">
        <f t="shared" si="145"/>
        <v>58.4172</v>
      </c>
      <c r="L377" s="35">
        <f t="shared" si="146"/>
        <v>519.28</v>
      </c>
      <c r="M377" s="27">
        <f t="shared" si="147"/>
        <v>418.27</v>
      </c>
      <c r="N377" s="24">
        <f t="shared" si="148"/>
        <v>22.7178</v>
      </c>
      <c r="O377" s="27">
        <f t="shared" si="149"/>
        <v>0</v>
      </c>
      <c r="P377" s="27">
        <f t="shared" si="150"/>
        <v>0</v>
      </c>
      <c r="Q377" s="27">
        <f t="shared" si="159"/>
        <v>1018.685</v>
      </c>
      <c r="R377" s="24">
        <f t="shared" si="151"/>
        <v>0</v>
      </c>
      <c r="S377" s="24">
        <f t="shared" si="152"/>
        <v>259.64</v>
      </c>
      <c r="T377" s="27">
        <f t="shared" si="153"/>
        <v>104.57</v>
      </c>
      <c r="U377" s="24">
        <f t="shared" si="154"/>
        <v>9.74</v>
      </c>
      <c r="V377" s="27">
        <f t="shared" si="155"/>
        <v>0</v>
      </c>
      <c r="W377" s="27">
        <f t="shared" si="156"/>
        <v>0</v>
      </c>
      <c r="X377" s="24">
        <f t="shared" si="158"/>
        <v>373.95</v>
      </c>
      <c r="Y377" s="24">
        <f t="shared" si="157"/>
        <v>1392.635</v>
      </c>
      <c r="Z377" s="39"/>
      <c r="AA377" s="125" t="s">
        <v>29</v>
      </c>
      <c r="AB377" s="126">
        <f t="shared" si="166"/>
        <v>58.4172</v>
      </c>
      <c r="AC377" s="126">
        <f t="shared" si="160"/>
        <v>778.92</v>
      </c>
      <c r="AD377" s="126">
        <f t="shared" si="161"/>
        <v>522.84</v>
      </c>
      <c r="AE377" s="126">
        <f t="shared" si="162"/>
        <v>32.4578</v>
      </c>
      <c r="AF377" s="126">
        <f t="shared" si="163"/>
        <v>0</v>
      </c>
      <c r="AG377" s="126">
        <f t="shared" si="164"/>
        <v>0</v>
      </c>
      <c r="AH377" s="126">
        <f t="shared" si="165"/>
        <v>1392.635</v>
      </c>
      <c r="AI377" s="125" t="s">
        <v>1111</v>
      </c>
    </row>
    <row r="378" s="9" customFormat="1" ht="20" customHeight="1" spans="1:35">
      <c r="A378" s="23">
        <f t="shared" ref="A378:A405" si="167">ROW()-3</f>
        <v>375</v>
      </c>
      <c r="B378" s="39" t="s">
        <v>143</v>
      </c>
      <c r="C378" s="30" t="s">
        <v>1007</v>
      </c>
      <c r="D378" s="277" t="s">
        <v>1008</v>
      </c>
      <c r="E378" s="77">
        <v>3245.4</v>
      </c>
      <c r="F378" s="77">
        <v>3245.5</v>
      </c>
      <c r="G378" s="78">
        <v>5228.42</v>
      </c>
      <c r="H378" s="77">
        <v>3245.4</v>
      </c>
      <c r="I378" s="27"/>
      <c r="J378" s="59"/>
      <c r="K378" s="34">
        <f t="shared" ref="K378:K405" si="168">E378*0.018</f>
        <v>58.4172</v>
      </c>
      <c r="L378" s="35">
        <f t="shared" ref="L378:L405" si="169">F378*0.16</f>
        <v>519.28</v>
      </c>
      <c r="M378" s="27">
        <f t="shared" ref="M378:M405" si="170">ROUND(G378*0.08,2)</f>
        <v>418.27</v>
      </c>
      <c r="N378" s="24">
        <f t="shared" ref="N378:N405" si="171">H378*0.007</f>
        <v>22.7178</v>
      </c>
      <c r="O378" s="27">
        <f t="shared" ref="O378:O405" si="172">I378*5%</f>
        <v>0</v>
      </c>
      <c r="P378" s="27">
        <f t="shared" ref="P378:P405" si="173">J378*50%</f>
        <v>0</v>
      </c>
      <c r="Q378" s="27">
        <f t="shared" si="159"/>
        <v>1018.685</v>
      </c>
      <c r="R378" s="24">
        <f t="shared" ref="R378:R405" si="174">E378*0</f>
        <v>0</v>
      </c>
      <c r="S378" s="24">
        <f t="shared" ref="S378:S405" si="175">ROUND(F378*0.08,2)</f>
        <v>259.64</v>
      </c>
      <c r="T378" s="27">
        <f t="shared" ref="T378:T405" si="176">ROUND(G378*0.02,2)</f>
        <v>104.57</v>
      </c>
      <c r="U378" s="24">
        <f t="shared" ref="U378:U405" si="177">ROUND(H378*0.003,2)</f>
        <v>9.74</v>
      </c>
      <c r="V378" s="27">
        <f t="shared" ref="V378:V405" si="178">I378*5%</f>
        <v>0</v>
      </c>
      <c r="W378" s="27">
        <f t="shared" ref="W378:W405" si="179">J378*50%</f>
        <v>0</v>
      </c>
      <c r="X378" s="24">
        <f t="shared" si="158"/>
        <v>373.95</v>
      </c>
      <c r="Y378" s="24">
        <f t="shared" ref="Y378:Y405" si="180">Q378+X378</f>
        <v>1392.635</v>
      </c>
      <c r="Z378" s="39"/>
      <c r="AA378" s="125" t="s">
        <v>29</v>
      </c>
      <c r="AB378" s="126">
        <f t="shared" si="166"/>
        <v>58.4172</v>
      </c>
      <c r="AC378" s="126">
        <f t="shared" si="160"/>
        <v>778.92</v>
      </c>
      <c r="AD378" s="126">
        <f t="shared" si="161"/>
        <v>522.84</v>
      </c>
      <c r="AE378" s="126">
        <f t="shared" si="162"/>
        <v>32.4578</v>
      </c>
      <c r="AF378" s="126">
        <f t="shared" si="163"/>
        <v>0</v>
      </c>
      <c r="AG378" s="126">
        <f t="shared" si="164"/>
        <v>0</v>
      </c>
      <c r="AH378" s="126">
        <f t="shared" si="165"/>
        <v>1392.635</v>
      </c>
      <c r="AI378" s="125" t="s">
        <v>1111</v>
      </c>
    </row>
    <row r="379" s="9" customFormat="1" ht="20" customHeight="1" spans="1:35">
      <c r="A379" s="23">
        <f t="shared" si="167"/>
        <v>376</v>
      </c>
      <c r="B379" s="39" t="s">
        <v>143</v>
      </c>
      <c r="C379" s="30" t="s">
        <v>1009</v>
      </c>
      <c r="D379" s="47" t="s">
        <v>1010</v>
      </c>
      <c r="E379" s="77">
        <v>3245.4</v>
      </c>
      <c r="F379" s="77">
        <v>3245.5</v>
      </c>
      <c r="G379" s="78">
        <v>5228.42</v>
      </c>
      <c r="H379" s="77">
        <v>3245.4</v>
      </c>
      <c r="I379" s="27"/>
      <c r="J379" s="59"/>
      <c r="K379" s="34">
        <f t="shared" si="168"/>
        <v>58.4172</v>
      </c>
      <c r="L379" s="35">
        <f t="shared" si="169"/>
        <v>519.28</v>
      </c>
      <c r="M379" s="27">
        <f t="shared" si="170"/>
        <v>418.27</v>
      </c>
      <c r="N379" s="24">
        <f t="shared" si="171"/>
        <v>22.7178</v>
      </c>
      <c r="O379" s="27">
        <f t="shared" si="172"/>
        <v>0</v>
      </c>
      <c r="P379" s="27">
        <f t="shared" si="173"/>
        <v>0</v>
      </c>
      <c r="Q379" s="27">
        <f t="shared" si="159"/>
        <v>1018.685</v>
      </c>
      <c r="R379" s="24">
        <f t="shared" si="174"/>
        <v>0</v>
      </c>
      <c r="S379" s="24">
        <f t="shared" si="175"/>
        <v>259.64</v>
      </c>
      <c r="T379" s="27">
        <f t="shared" si="176"/>
        <v>104.57</v>
      </c>
      <c r="U379" s="24">
        <f t="shared" si="177"/>
        <v>9.74</v>
      </c>
      <c r="V379" s="27">
        <f t="shared" si="178"/>
        <v>0</v>
      </c>
      <c r="W379" s="27">
        <f t="shared" si="179"/>
        <v>0</v>
      </c>
      <c r="X379" s="24">
        <f t="shared" si="158"/>
        <v>373.95</v>
      </c>
      <c r="Y379" s="24">
        <f t="shared" si="180"/>
        <v>1392.635</v>
      </c>
      <c r="Z379" s="39"/>
      <c r="AA379" s="125" t="s">
        <v>29</v>
      </c>
      <c r="AB379" s="126">
        <f t="shared" si="166"/>
        <v>58.4172</v>
      </c>
      <c r="AC379" s="126">
        <f t="shared" si="160"/>
        <v>778.92</v>
      </c>
      <c r="AD379" s="126">
        <f t="shared" si="161"/>
        <v>522.84</v>
      </c>
      <c r="AE379" s="126">
        <f t="shared" si="162"/>
        <v>32.4578</v>
      </c>
      <c r="AF379" s="126">
        <f t="shared" si="163"/>
        <v>0</v>
      </c>
      <c r="AG379" s="126">
        <f t="shared" si="164"/>
        <v>0</v>
      </c>
      <c r="AH379" s="126">
        <f t="shared" si="165"/>
        <v>1392.635</v>
      </c>
      <c r="AI379" s="125" t="s">
        <v>1111</v>
      </c>
    </row>
    <row r="380" s="9" customFormat="1" ht="20" customHeight="1" spans="1:35">
      <c r="A380" s="23">
        <f t="shared" si="167"/>
        <v>377</v>
      </c>
      <c r="B380" s="39" t="s">
        <v>143</v>
      </c>
      <c r="C380" s="30" t="s">
        <v>587</v>
      </c>
      <c r="D380" s="277" t="s">
        <v>588</v>
      </c>
      <c r="E380" s="77">
        <v>3245.4</v>
      </c>
      <c r="F380" s="77">
        <v>3245.5</v>
      </c>
      <c r="G380" s="78">
        <v>5228.42</v>
      </c>
      <c r="H380" s="77">
        <v>3245.4</v>
      </c>
      <c r="I380" s="27"/>
      <c r="J380" s="59"/>
      <c r="K380" s="34">
        <f t="shared" si="168"/>
        <v>58.4172</v>
      </c>
      <c r="L380" s="35">
        <f t="shared" si="169"/>
        <v>519.28</v>
      </c>
      <c r="M380" s="27">
        <f t="shared" si="170"/>
        <v>418.27</v>
      </c>
      <c r="N380" s="24">
        <f t="shared" si="171"/>
        <v>22.7178</v>
      </c>
      <c r="O380" s="27">
        <f t="shared" si="172"/>
        <v>0</v>
      </c>
      <c r="P380" s="27">
        <f t="shared" si="173"/>
        <v>0</v>
      </c>
      <c r="Q380" s="27">
        <f t="shared" si="159"/>
        <v>1018.685</v>
      </c>
      <c r="R380" s="24">
        <f t="shared" si="174"/>
        <v>0</v>
      </c>
      <c r="S380" s="24">
        <f t="shared" si="175"/>
        <v>259.64</v>
      </c>
      <c r="T380" s="27">
        <f t="shared" si="176"/>
        <v>104.57</v>
      </c>
      <c r="U380" s="24">
        <f t="shared" si="177"/>
        <v>9.74</v>
      </c>
      <c r="V380" s="27">
        <f t="shared" si="178"/>
        <v>0</v>
      </c>
      <c r="W380" s="27">
        <f t="shared" si="179"/>
        <v>0</v>
      </c>
      <c r="X380" s="24">
        <f t="shared" si="158"/>
        <v>373.95</v>
      </c>
      <c r="Y380" s="24">
        <f t="shared" si="180"/>
        <v>1392.635</v>
      </c>
      <c r="Z380" s="39"/>
      <c r="AA380" s="125" t="s">
        <v>29</v>
      </c>
      <c r="AB380" s="126">
        <f t="shared" si="166"/>
        <v>58.4172</v>
      </c>
      <c r="AC380" s="126">
        <f t="shared" si="160"/>
        <v>778.92</v>
      </c>
      <c r="AD380" s="126">
        <f t="shared" si="161"/>
        <v>522.84</v>
      </c>
      <c r="AE380" s="126">
        <f t="shared" si="162"/>
        <v>32.4578</v>
      </c>
      <c r="AF380" s="126">
        <f t="shared" si="163"/>
        <v>0</v>
      </c>
      <c r="AG380" s="126">
        <f t="shared" si="164"/>
        <v>0</v>
      </c>
      <c r="AH380" s="126">
        <f t="shared" si="165"/>
        <v>1392.635</v>
      </c>
      <c r="AI380" s="125" t="s">
        <v>1111</v>
      </c>
    </row>
    <row r="381" s="9" customFormat="1" ht="20" customHeight="1" spans="1:35">
      <c r="A381" s="23">
        <f t="shared" si="167"/>
        <v>378</v>
      </c>
      <c r="B381" s="39" t="s">
        <v>143</v>
      </c>
      <c r="C381" s="30" t="s">
        <v>1011</v>
      </c>
      <c r="D381" s="47" t="s">
        <v>1012</v>
      </c>
      <c r="E381" s="77">
        <v>3245.4</v>
      </c>
      <c r="F381" s="77">
        <v>3245.5</v>
      </c>
      <c r="G381" s="78">
        <v>5228.42</v>
      </c>
      <c r="H381" s="77">
        <v>3245.4</v>
      </c>
      <c r="I381" s="27"/>
      <c r="J381" s="59"/>
      <c r="K381" s="34">
        <f t="shared" si="168"/>
        <v>58.4172</v>
      </c>
      <c r="L381" s="35">
        <f t="shared" si="169"/>
        <v>519.28</v>
      </c>
      <c r="M381" s="27">
        <f t="shared" si="170"/>
        <v>418.27</v>
      </c>
      <c r="N381" s="24">
        <f t="shared" si="171"/>
        <v>22.7178</v>
      </c>
      <c r="O381" s="27">
        <f t="shared" si="172"/>
        <v>0</v>
      </c>
      <c r="P381" s="27">
        <f t="shared" si="173"/>
        <v>0</v>
      </c>
      <c r="Q381" s="27">
        <f t="shared" si="159"/>
        <v>1018.685</v>
      </c>
      <c r="R381" s="24">
        <f t="shared" si="174"/>
        <v>0</v>
      </c>
      <c r="S381" s="24">
        <f t="shared" si="175"/>
        <v>259.64</v>
      </c>
      <c r="T381" s="27">
        <f t="shared" si="176"/>
        <v>104.57</v>
      </c>
      <c r="U381" s="24">
        <f t="shared" si="177"/>
        <v>9.74</v>
      </c>
      <c r="V381" s="27">
        <f t="shared" si="178"/>
        <v>0</v>
      </c>
      <c r="W381" s="27">
        <f t="shared" si="179"/>
        <v>0</v>
      </c>
      <c r="X381" s="24">
        <f t="shared" si="158"/>
        <v>373.95</v>
      </c>
      <c r="Y381" s="24">
        <f t="shared" si="180"/>
        <v>1392.635</v>
      </c>
      <c r="Z381" s="39"/>
      <c r="AA381" s="125" t="s">
        <v>29</v>
      </c>
      <c r="AB381" s="126">
        <f t="shared" si="166"/>
        <v>58.4172</v>
      </c>
      <c r="AC381" s="126">
        <f t="shared" si="160"/>
        <v>778.92</v>
      </c>
      <c r="AD381" s="126">
        <f t="shared" si="161"/>
        <v>522.84</v>
      </c>
      <c r="AE381" s="126">
        <f t="shared" si="162"/>
        <v>32.4578</v>
      </c>
      <c r="AF381" s="126">
        <f t="shared" si="163"/>
        <v>0</v>
      </c>
      <c r="AG381" s="126">
        <f t="shared" si="164"/>
        <v>0</v>
      </c>
      <c r="AH381" s="126">
        <f t="shared" si="165"/>
        <v>1392.635</v>
      </c>
      <c r="AI381" s="125" t="s">
        <v>1111</v>
      </c>
    </row>
    <row r="382" s="9" customFormat="1" ht="20" customHeight="1" spans="1:35">
      <c r="A382" s="23">
        <f t="shared" si="167"/>
        <v>379</v>
      </c>
      <c r="B382" s="39" t="s">
        <v>143</v>
      </c>
      <c r="C382" s="30" t="s">
        <v>757</v>
      </c>
      <c r="D382" s="47" t="s">
        <v>875</v>
      </c>
      <c r="E382" s="77">
        <v>3245.4</v>
      </c>
      <c r="F382" s="77">
        <v>3245.5</v>
      </c>
      <c r="G382" s="78">
        <v>5228.42</v>
      </c>
      <c r="H382" s="77">
        <v>3245.4</v>
      </c>
      <c r="I382" s="27"/>
      <c r="J382" s="59"/>
      <c r="K382" s="34">
        <f t="shared" si="168"/>
        <v>58.4172</v>
      </c>
      <c r="L382" s="35">
        <f t="shared" si="169"/>
        <v>519.28</v>
      </c>
      <c r="M382" s="27">
        <f t="shared" si="170"/>
        <v>418.27</v>
      </c>
      <c r="N382" s="24">
        <f t="shared" si="171"/>
        <v>22.7178</v>
      </c>
      <c r="O382" s="27">
        <f t="shared" si="172"/>
        <v>0</v>
      </c>
      <c r="P382" s="27">
        <f t="shared" si="173"/>
        <v>0</v>
      </c>
      <c r="Q382" s="27">
        <f t="shared" si="159"/>
        <v>1018.685</v>
      </c>
      <c r="R382" s="24">
        <f t="shared" si="174"/>
        <v>0</v>
      </c>
      <c r="S382" s="24">
        <f t="shared" si="175"/>
        <v>259.64</v>
      </c>
      <c r="T382" s="27">
        <f t="shared" si="176"/>
        <v>104.57</v>
      </c>
      <c r="U382" s="24">
        <f t="shared" si="177"/>
        <v>9.74</v>
      </c>
      <c r="V382" s="27">
        <f t="shared" si="178"/>
        <v>0</v>
      </c>
      <c r="W382" s="27">
        <f t="shared" si="179"/>
        <v>0</v>
      </c>
      <c r="X382" s="24">
        <f t="shared" si="158"/>
        <v>373.95</v>
      </c>
      <c r="Y382" s="24">
        <f t="shared" si="180"/>
        <v>1392.635</v>
      </c>
      <c r="Z382" s="39"/>
      <c r="AA382" s="125" t="s">
        <v>29</v>
      </c>
      <c r="AB382" s="126">
        <f t="shared" si="166"/>
        <v>58.4172</v>
      </c>
      <c r="AC382" s="126">
        <f t="shared" si="160"/>
        <v>778.92</v>
      </c>
      <c r="AD382" s="126">
        <f t="shared" si="161"/>
        <v>522.84</v>
      </c>
      <c r="AE382" s="126">
        <f t="shared" si="162"/>
        <v>32.4578</v>
      </c>
      <c r="AF382" s="126">
        <f t="shared" si="163"/>
        <v>0</v>
      </c>
      <c r="AG382" s="126">
        <f t="shared" si="164"/>
        <v>0</v>
      </c>
      <c r="AH382" s="126">
        <f t="shared" si="165"/>
        <v>1392.635</v>
      </c>
      <c r="AI382" s="125" t="s">
        <v>1111</v>
      </c>
    </row>
    <row r="383" s="9" customFormat="1" ht="20" customHeight="1" spans="1:35">
      <c r="A383" s="23">
        <f t="shared" si="167"/>
        <v>380</v>
      </c>
      <c r="B383" s="39" t="s">
        <v>143</v>
      </c>
      <c r="C383" s="30" t="s">
        <v>1017</v>
      </c>
      <c r="D383" s="277" t="s">
        <v>1018</v>
      </c>
      <c r="E383" s="77">
        <v>3245.4</v>
      </c>
      <c r="F383" s="77">
        <v>3245.5</v>
      </c>
      <c r="G383" s="78">
        <v>5228.42</v>
      </c>
      <c r="H383" s="77">
        <v>3245.4</v>
      </c>
      <c r="I383" s="27"/>
      <c r="J383" s="59"/>
      <c r="K383" s="34">
        <f t="shared" si="168"/>
        <v>58.4172</v>
      </c>
      <c r="L383" s="35">
        <f t="shared" si="169"/>
        <v>519.28</v>
      </c>
      <c r="M383" s="27">
        <f t="shared" si="170"/>
        <v>418.27</v>
      </c>
      <c r="N383" s="24">
        <f t="shared" si="171"/>
        <v>22.7178</v>
      </c>
      <c r="O383" s="27">
        <f t="shared" si="172"/>
        <v>0</v>
      </c>
      <c r="P383" s="27">
        <f t="shared" si="173"/>
        <v>0</v>
      </c>
      <c r="Q383" s="27">
        <f t="shared" si="159"/>
        <v>1018.685</v>
      </c>
      <c r="R383" s="24">
        <f t="shared" si="174"/>
        <v>0</v>
      </c>
      <c r="S383" s="24">
        <f t="shared" si="175"/>
        <v>259.64</v>
      </c>
      <c r="T383" s="27">
        <f t="shared" si="176"/>
        <v>104.57</v>
      </c>
      <c r="U383" s="24">
        <f t="shared" si="177"/>
        <v>9.74</v>
      </c>
      <c r="V383" s="27">
        <f t="shared" si="178"/>
        <v>0</v>
      </c>
      <c r="W383" s="27">
        <f t="shared" si="179"/>
        <v>0</v>
      </c>
      <c r="X383" s="24">
        <f t="shared" si="158"/>
        <v>373.95</v>
      </c>
      <c r="Y383" s="24">
        <f t="shared" si="180"/>
        <v>1392.635</v>
      </c>
      <c r="Z383" s="39"/>
      <c r="AA383" s="125" t="s">
        <v>29</v>
      </c>
      <c r="AB383" s="126">
        <f t="shared" si="166"/>
        <v>58.4172</v>
      </c>
      <c r="AC383" s="126">
        <f t="shared" si="160"/>
        <v>778.92</v>
      </c>
      <c r="AD383" s="126">
        <f t="shared" si="161"/>
        <v>522.84</v>
      </c>
      <c r="AE383" s="126">
        <f t="shared" si="162"/>
        <v>32.4578</v>
      </c>
      <c r="AF383" s="126">
        <f t="shared" si="163"/>
        <v>0</v>
      </c>
      <c r="AG383" s="126">
        <f t="shared" si="164"/>
        <v>0</v>
      </c>
      <c r="AH383" s="126">
        <f t="shared" si="165"/>
        <v>1392.635</v>
      </c>
      <c r="AI383" s="125" t="s">
        <v>1111</v>
      </c>
    </row>
    <row r="384" s="9" customFormat="1" ht="20" customHeight="1" spans="1:35">
      <c r="A384" s="23">
        <f t="shared" si="167"/>
        <v>381</v>
      </c>
      <c r="B384" s="39" t="s">
        <v>1019</v>
      </c>
      <c r="C384" s="30" t="s">
        <v>1020</v>
      </c>
      <c r="D384" s="277" t="s">
        <v>1021</v>
      </c>
      <c r="E384" s="77">
        <v>3245.4</v>
      </c>
      <c r="F384" s="77">
        <v>3245.5</v>
      </c>
      <c r="G384" s="78">
        <v>5228.42</v>
      </c>
      <c r="H384" s="77">
        <v>3245.4</v>
      </c>
      <c r="I384" s="27"/>
      <c r="J384" s="59"/>
      <c r="K384" s="34">
        <f t="shared" si="168"/>
        <v>58.4172</v>
      </c>
      <c r="L384" s="35">
        <f t="shared" si="169"/>
        <v>519.28</v>
      </c>
      <c r="M384" s="27">
        <f t="shared" si="170"/>
        <v>418.27</v>
      </c>
      <c r="N384" s="24">
        <f t="shared" si="171"/>
        <v>22.7178</v>
      </c>
      <c r="O384" s="27">
        <f t="shared" si="172"/>
        <v>0</v>
      </c>
      <c r="P384" s="27">
        <f t="shared" si="173"/>
        <v>0</v>
      </c>
      <c r="Q384" s="27">
        <f t="shared" si="159"/>
        <v>1018.685</v>
      </c>
      <c r="R384" s="24">
        <f t="shared" si="174"/>
        <v>0</v>
      </c>
      <c r="S384" s="24">
        <f t="shared" si="175"/>
        <v>259.64</v>
      </c>
      <c r="T384" s="27">
        <f t="shared" si="176"/>
        <v>104.57</v>
      </c>
      <c r="U384" s="24">
        <f t="shared" si="177"/>
        <v>9.74</v>
      </c>
      <c r="V384" s="27">
        <f t="shared" si="178"/>
        <v>0</v>
      </c>
      <c r="W384" s="27">
        <f t="shared" si="179"/>
        <v>0</v>
      </c>
      <c r="X384" s="24">
        <f t="shared" si="158"/>
        <v>373.95</v>
      </c>
      <c r="Y384" s="24">
        <f t="shared" si="180"/>
        <v>1392.635</v>
      </c>
      <c r="Z384" s="39"/>
      <c r="AA384" s="125" t="s">
        <v>31</v>
      </c>
      <c r="AB384" s="126">
        <f t="shared" si="166"/>
        <v>58.4172</v>
      </c>
      <c r="AC384" s="126">
        <f t="shared" si="160"/>
        <v>778.92</v>
      </c>
      <c r="AD384" s="126">
        <f t="shared" si="161"/>
        <v>522.84</v>
      </c>
      <c r="AE384" s="126">
        <f t="shared" si="162"/>
        <v>32.4578</v>
      </c>
      <c r="AF384" s="126">
        <f t="shared" si="163"/>
        <v>0</v>
      </c>
      <c r="AG384" s="126">
        <f t="shared" si="164"/>
        <v>0</v>
      </c>
      <c r="AH384" s="126">
        <f t="shared" si="165"/>
        <v>1392.635</v>
      </c>
      <c r="AI384" s="125" t="s">
        <v>1108</v>
      </c>
    </row>
    <row r="385" s="9" customFormat="1" ht="20" customHeight="1" spans="1:35">
      <c r="A385" s="23">
        <f t="shared" si="167"/>
        <v>382</v>
      </c>
      <c r="B385" s="39" t="s">
        <v>137</v>
      </c>
      <c r="C385" s="30" t="s">
        <v>1022</v>
      </c>
      <c r="D385" s="277" t="s">
        <v>1023</v>
      </c>
      <c r="E385" s="77">
        <v>3245.4</v>
      </c>
      <c r="F385" s="77">
        <v>3245.5</v>
      </c>
      <c r="G385" s="78">
        <v>5228.42</v>
      </c>
      <c r="H385" s="77">
        <v>3245.4</v>
      </c>
      <c r="I385" s="27"/>
      <c r="J385" s="59"/>
      <c r="K385" s="34">
        <f t="shared" si="168"/>
        <v>58.4172</v>
      </c>
      <c r="L385" s="35">
        <f t="shared" si="169"/>
        <v>519.28</v>
      </c>
      <c r="M385" s="27">
        <f t="shared" si="170"/>
        <v>418.27</v>
      </c>
      <c r="N385" s="24">
        <f t="shared" si="171"/>
        <v>22.7178</v>
      </c>
      <c r="O385" s="27">
        <f t="shared" si="172"/>
        <v>0</v>
      </c>
      <c r="P385" s="27">
        <f t="shared" si="173"/>
        <v>0</v>
      </c>
      <c r="Q385" s="27">
        <f t="shared" si="159"/>
        <v>1018.685</v>
      </c>
      <c r="R385" s="24">
        <f t="shared" si="174"/>
        <v>0</v>
      </c>
      <c r="S385" s="24">
        <f t="shared" si="175"/>
        <v>259.64</v>
      </c>
      <c r="T385" s="27">
        <f t="shared" si="176"/>
        <v>104.57</v>
      </c>
      <c r="U385" s="24">
        <f t="shared" si="177"/>
        <v>9.74</v>
      </c>
      <c r="V385" s="27">
        <f t="shared" si="178"/>
        <v>0</v>
      </c>
      <c r="W385" s="27">
        <f t="shared" si="179"/>
        <v>0</v>
      </c>
      <c r="X385" s="24">
        <f t="shared" si="158"/>
        <v>373.95</v>
      </c>
      <c r="Y385" s="24">
        <f t="shared" si="180"/>
        <v>1392.635</v>
      </c>
      <c r="Z385" s="39"/>
      <c r="AA385" s="125" t="s">
        <v>30</v>
      </c>
      <c r="AB385" s="126">
        <f t="shared" si="166"/>
        <v>58.4172</v>
      </c>
      <c r="AC385" s="126">
        <f t="shared" si="160"/>
        <v>778.92</v>
      </c>
      <c r="AD385" s="126">
        <f t="shared" si="161"/>
        <v>522.84</v>
      </c>
      <c r="AE385" s="126">
        <f t="shared" si="162"/>
        <v>32.4578</v>
      </c>
      <c r="AF385" s="126">
        <f t="shared" si="163"/>
        <v>0</v>
      </c>
      <c r="AG385" s="126">
        <f t="shared" si="164"/>
        <v>0</v>
      </c>
      <c r="AH385" s="126">
        <f t="shared" si="165"/>
        <v>1392.635</v>
      </c>
      <c r="AI385" s="125" t="s">
        <v>1110</v>
      </c>
    </row>
    <row r="386" s="9" customFormat="1" ht="20" customHeight="1" spans="1:35">
      <c r="A386" s="23">
        <f t="shared" si="167"/>
        <v>383</v>
      </c>
      <c r="B386" s="39" t="s">
        <v>185</v>
      </c>
      <c r="C386" s="30" t="s">
        <v>1024</v>
      </c>
      <c r="D386" s="47" t="s">
        <v>1025</v>
      </c>
      <c r="E386" s="77">
        <v>3245.4</v>
      </c>
      <c r="F386" s="77">
        <v>3245.5</v>
      </c>
      <c r="G386" s="162">
        <v>5228.42</v>
      </c>
      <c r="H386" s="77">
        <v>3245.4</v>
      </c>
      <c r="I386" s="27"/>
      <c r="J386" s="59"/>
      <c r="K386" s="34">
        <f t="shared" si="168"/>
        <v>58.4172</v>
      </c>
      <c r="L386" s="35">
        <f t="shared" si="169"/>
        <v>519.28</v>
      </c>
      <c r="M386" s="27">
        <f t="shared" si="170"/>
        <v>418.27</v>
      </c>
      <c r="N386" s="24">
        <f t="shared" si="171"/>
        <v>22.7178</v>
      </c>
      <c r="O386" s="27">
        <f t="shared" si="172"/>
        <v>0</v>
      </c>
      <c r="P386" s="27">
        <f t="shared" si="173"/>
        <v>0</v>
      </c>
      <c r="Q386" s="27">
        <f t="shared" si="159"/>
        <v>1018.685</v>
      </c>
      <c r="R386" s="24">
        <f t="shared" si="174"/>
        <v>0</v>
      </c>
      <c r="S386" s="24">
        <f t="shared" si="175"/>
        <v>259.64</v>
      </c>
      <c r="T386" s="27">
        <f t="shared" si="176"/>
        <v>104.57</v>
      </c>
      <c r="U386" s="24">
        <f t="shared" si="177"/>
        <v>9.74</v>
      </c>
      <c r="V386" s="27">
        <f t="shared" si="178"/>
        <v>0</v>
      </c>
      <c r="W386" s="27">
        <f t="shared" si="179"/>
        <v>0</v>
      </c>
      <c r="X386" s="24">
        <f t="shared" si="158"/>
        <v>373.95</v>
      </c>
      <c r="Y386" s="24">
        <f t="shared" si="180"/>
        <v>1392.635</v>
      </c>
      <c r="Z386" s="39"/>
      <c r="AA386" s="125" t="s">
        <v>15</v>
      </c>
      <c r="AB386" s="126">
        <f t="shared" si="166"/>
        <v>58.4172</v>
      </c>
      <c r="AC386" s="126">
        <f t="shared" si="160"/>
        <v>778.92</v>
      </c>
      <c r="AD386" s="126">
        <f t="shared" si="161"/>
        <v>522.84</v>
      </c>
      <c r="AE386" s="126">
        <f t="shared" si="162"/>
        <v>32.4578</v>
      </c>
      <c r="AF386" s="126">
        <f t="shared" si="163"/>
        <v>0</v>
      </c>
      <c r="AG386" s="126">
        <f t="shared" si="164"/>
        <v>0</v>
      </c>
      <c r="AH386" s="126">
        <f t="shared" si="165"/>
        <v>1392.635</v>
      </c>
      <c r="AI386" s="125" t="s">
        <v>1107</v>
      </c>
    </row>
    <row r="387" s="9" customFormat="1" ht="20" customHeight="1" spans="1:35">
      <c r="A387" s="23">
        <f t="shared" si="167"/>
        <v>384</v>
      </c>
      <c r="B387" s="39" t="s">
        <v>293</v>
      </c>
      <c r="C387" s="30" t="s">
        <v>85</v>
      </c>
      <c r="D387" s="47" t="s">
        <v>1026</v>
      </c>
      <c r="E387" s="77">
        <v>3245.4</v>
      </c>
      <c r="F387" s="77">
        <v>3245.5</v>
      </c>
      <c r="G387" s="78">
        <v>5228.42</v>
      </c>
      <c r="H387" s="77">
        <v>3245.4</v>
      </c>
      <c r="I387" s="27"/>
      <c r="J387" s="59"/>
      <c r="K387" s="34">
        <f t="shared" si="168"/>
        <v>58.4172</v>
      </c>
      <c r="L387" s="35">
        <f t="shared" si="169"/>
        <v>519.28</v>
      </c>
      <c r="M387" s="27">
        <f t="shared" si="170"/>
        <v>418.27</v>
      </c>
      <c r="N387" s="24">
        <f t="shared" si="171"/>
        <v>22.7178</v>
      </c>
      <c r="O387" s="27">
        <f t="shared" si="172"/>
        <v>0</v>
      </c>
      <c r="P387" s="27">
        <f t="shared" si="173"/>
        <v>0</v>
      </c>
      <c r="Q387" s="27">
        <f t="shared" si="159"/>
        <v>1018.685</v>
      </c>
      <c r="R387" s="24">
        <f t="shared" si="174"/>
        <v>0</v>
      </c>
      <c r="S387" s="24">
        <f t="shared" si="175"/>
        <v>259.64</v>
      </c>
      <c r="T387" s="27">
        <f t="shared" si="176"/>
        <v>104.57</v>
      </c>
      <c r="U387" s="24">
        <f t="shared" si="177"/>
        <v>9.74</v>
      </c>
      <c r="V387" s="27">
        <f t="shared" si="178"/>
        <v>0</v>
      </c>
      <c r="W387" s="27">
        <f t="shared" si="179"/>
        <v>0</v>
      </c>
      <c r="X387" s="24">
        <f t="shared" si="158"/>
        <v>373.95</v>
      </c>
      <c r="Y387" s="24">
        <f t="shared" si="180"/>
        <v>1392.635</v>
      </c>
      <c r="Z387" s="39"/>
      <c r="AA387" s="125" t="s">
        <v>31</v>
      </c>
      <c r="AB387" s="126">
        <f t="shared" si="166"/>
        <v>58.4172</v>
      </c>
      <c r="AC387" s="126">
        <f t="shared" si="160"/>
        <v>778.92</v>
      </c>
      <c r="AD387" s="126">
        <f t="shared" si="161"/>
        <v>522.84</v>
      </c>
      <c r="AE387" s="126">
        <f t="shared" si="162"/>
        <v>32.4578</v>
      </c>
      <c r="AF387" s="126">
        <f t="shared" si="163"/>
        <v>0</v>
      </c>
      <c r="AG387" s="126">
        <f t="shared" si="164"/>
        <v>0</v>
      </c>
      <c r="AH387" s="126">
        <f t="shared" si="165"/>
        <v>1392.635</v>
      </c>
      <c r="AI387" s="125" t="s">
        <v>1108</v>
      </c>
    </row>
    <row r="388" s="9" customFormat="1" ht="20" customHeight="1" spans="1:35">
      <c r="A388" s="23">
        <f t="shared" si="167"/>
        <v>385</v>
      </c>
      <c r="B388" s="39" t="s">
        <v>140</v>
      </c>
      <c r="C388" s="30" t="s">
        <v>1027</v>
      </c>
      <c r="D388" s="47" t="s">
        <v>1028</v>
      </c>
      <c r="E388" s="77">
        <v>3245.4</v>
      </c>
      <c r="F388" s="77">
        <v>3245.5</v>
      </c>
      <c r="G388" s="78">
        <v>5228.42</v>
      </c>
      <c r="H388" s="77">
        <v>3245.4</v>
      </c>
      <c r="I388" s="27"/>
      <c r="J388" s="59"/>
      <c r="K388" s="34">
        <f t="shared" si="168"/>
        <v>58.4172</v>
      </c>
      <c r="L388" s="35">
        <f t="shared" si="169"/>
        <v>519.28</v>
      </c>
      <c r="M388" s="27">
        <f t="shared" si="170"/>
        <v>418.27</v>
      </c>
      <c r="N388" s="24">
        <f t="shared" si="171"/>
        <v>22.7178</v>
      </c>
      <c r="O388" s="27">
        <f t="shared" si="172"/>
        <v>0</v>
      </c>
      <c r="P388" s="27">
        <f t="shared" si="173"/>
        <v>0</v>
      </c>
      <c r="Q388" s="27">
        <f t="shared" si="159"/>
        <v>1018.685</v>
      </c>
      <c r="R388" s="24">
        <f t="shared" si="174"/>
        <v>0</v>
      </c>
      <c r="S388" s="24">
        <f t="shared" si="175"/>
        <v>259.64</v>
      </c>
      <c r="T388" s="27">
        <f t="shared" si="176"/>
        <v>104.57</v>
      </c>
      <c r="U388" s="24">
        <f t="shared" si="177"/>
        <v>9.74</v>
      </c>
      <c r="V388" s="27">
        <f t="shared" si="178"/>
        <v>0</v>
      </c>
      <c r="W388" s="27">
        <f t="shared" si="179"/>
        <v>0</v>
      </c>
      <c r="X388" s="24">
        <f t="shared" ref="X388:X451" si="181">SUM(R388:W388)</f>
        <v>373.95</v>
      </c>
      <c r="Y388" s="24">
        <f t="shared" si="180"/>
        <v>1392.635</v>
      </c>
      <c r="Z388" s="39"/>
      <c r="AA388" s="125" t="s">
        <v>17</v>
      </c>
      <c r="AB388" s="126">
        <f t="shared" si="166"/>
        <v>58.4172</v>
      </c>
      <c r="AC388" s="126">
        <f t="shared" si="160"/>
        <v>778.92</v>
      </c>
      <c r="AD388" s="126">
        <f t="shared" si="161"/>
        <v>522.84</v>
      </c>
      <c r="AE388" s="126">
        <f t="shared" si="162"/>
        <v>32.4578</v>
      </c>
      <c r="AF388" s="126">
        <f t="shared" si="163"/>
        <v>0</v>
      </c>
      <c r="AG388" s="126">
        <f t="shared" si="164"/>
        <v>0</v>
      </c>
      <c r="AH388" s="126">
        <f t="shared" si="165"/>
        <v>1392.635</v>
      </c>
      <c r="AI388" s="125" t="s">
        <v>1107</v>
      </c>
    </row>
    <row r="389" s="9" customFormat="1" ht="20" customHeight="1" spans="1:35">
      <c r="A389" s="23">
        <f t="shared" si="167"/>
        <v>386</v>
      </c>
      <c r="B389" s="39" t="s">
        <v>140</v>
      </c>
      <c r="C389" s="30" t="s">
        <v>1030</v>
      </c>
      <c r="D389" s="277" t="s">
        <v>1031</v>
      </c>
      <c r="E389" s="77">
        <v>3245.4</v>
      </c>
      <c r="F389" s="77">
        <v>3245.5</v>
      </c>
      <c r="G389" s="78">
        <v>5228.42</v>
      </c>
      <c r="H389" s="77">
        <v>3245.4</v>
      </c>
      <c r="I389" s="27"/>
      <c r="J389" s="59"/>
      <c r="K389" s="34">
        <f t="shared" si="168"/>
        <v>58.4172</v>
      </c>
      <c r="L389" s="35">
        <f t="shared" si="169"/>
        <v>519.28</v>
      </c>
      <c r="M389" s="27">
        <f t="shared" si="170"/>
        <v>418.27</v>
      </c>
      <c r="N389" s="24">
        <f t="shared" si="171"/>
        <v>22.7178</v>
      </c>
      <c r="O389" s="27">
        <f t="shared" si="172"/>
        <v>0</v>
      </c>
      <c r="P389" s="27">
        <f t="shared" si="173"/>
        <v>0</v>
      </c>
      <c r="Q389" s="27">
        <f t="shared" ref="Q389:Q452" si="182">SUM(K389:P389)</f>
        <v>1018.685</v>
      </c>
      <c r="R389" s="24">
        <f t="shared" si="174"/>
        <v>0</v>
      </c>
      <c r="S389" s="24">
        <f t="shared" si="175"/>
        <v>259.64</v>
      </c>
      <c r="T389" s="27">
        <f t="shared" si="176"/>
        <v>104.57</v>
      </c>
      <c r="U389" s="24">
        <f t="shared" si="177"/>
        <v>9.74</v>
      </c>
      <c r="V389" s="27">
        <f t="shared" si="178"/>
        <v>0</v>
      </c>
      <c r="W389" s="27">
        <f t="shared" si="179"/>
        <v>0</v>
      </c>
      <c r="X389" s="24">
        <f t="shared" si="181"/>
        <v>373.95</v>
      </c>
      <c r="Y389" s="24">
        <f t="shared" si="180"/>
        <v>1392.635</v>
      </c>
      <c r="Z389" s="39"/>
      <c r="AA389" s="125" t="s">
        <v>17</v>
      </c>
      <c r="AB389" s="126">
        <f t="shared" si="166"/>
        <v>58.4172</v>
      </c>
      <c r="AC389" s="126">
        <f t="shared" ref="AC389:AC452" si="183">L389+S389</f>
        <v>778.92</v>
      </c>
      <c r="AD389" s="126">
        <f t="shared" ref="AD389:AD452" si="184">M389+T389</f>
        <v>522.84</v>
      </c>
      <c r="AE389" s="126">
        <f t="shared" ref="AE389:AE452" si="185">N389+U389</f>
        <v>32.4578</v>
      </c>
      <c r="AF389" s="126">
        <f t="shared" ref="AF389:AF452" si="186">O389+V389</f>
        <v>0</v>
      </c>
      <c r="AG389" s="126">
        <f t="shared" ref="AG389:AG452" si="187">P389+W389</f>
        <v>0</v>
      </c>
      <c r="AH389" s="126">
        <f t="shared" ref="AH389:AH452" si="188">Q389+X389</f>
        <v>1392.635</v>
      </c>
      <c r="AI389" s="125" t="s">
        <v>1107</v>
      </c>
    </row>
    <row r="390" s="9" customFormat="1" ht="20" customHeight="1" spans="1:35">
      <c r="A390" s="23">
        <f t="shared" si="167"/>
        <v>387</v>
      </c>
      <c r="B390" s="39" t="s">
        <v>140</v>
      </c>
      <c r="C390" s="30" t="s">
        <v>1032</v>
      </c>
      <c r="D390" s="277" t="s">
        <v>1033</v>
      </c>
      <c r="E390" s="77">
        <v>3245.4</v>
      </c>
      <c r="F390" s="77">
        <v>3245.5</v>
      </c>
      <c r="G390" s="78">
        <v>5228.42</v>
      </c>
      <c r="H390" s="77">
        <v>3245.4</v>
      </c>
      <c r="I390" s="27"/>
      <c r="J390" s="59"/>
      <c r="K390" s="34">
        <f t="shared" si="168"/>
        <v>58.4172</v>
      </c>
      <c r="L390" s="35">
        <f t="shared" si="169"/>
        <v>519.28</v>
      </c>
      <c r="M390" s="27">
        <f t="shared" si="170"/>
        <v>418.27</v>
      </c>
      <c r="N390" s="24">
        <f t="shared" si="171"/>
        <v>22.7178</v>
      </c>
      <c r="O390" s="27">
        <f t="shared" si="172"/>
        <v>0</v>
      </c>
      <c r="P390" s="27">
        <f t="shared" si="173"/>
        <v>0</v>
      </c>
      <c r="Q390" s="27">
        <f t="shared" si="182"/>
        <v>1018.685</v>
      </c>
      <c r="R390" s="24">
        <f t="shared" si="174"/>
        <v>0</v>
      </c>
      <c r="S390" s="24">
        <f t="shared" si="175"/>
        <v>259.64</v>
      </c>
      <c r="T390" s="27">
        <f t="shared" si="176"/>
        <v>104.57</v>
      </c>
      <c r="U390" s="24">
        <f t="shared" si="177"/>
        <v>9.74</v>
      </c>
      <c r="V390" s="27">
        <f t="shared" si="178"/>
        <v>0</v>
      </c>
      <c r="W390" s="27">
        <f t="shared" si="179"/>
        <v>0</v>
      </c>
      <c r="X390" s="24">
        <f t="shared" si="181"/>
        <v>373.95</v>
      </c>
      <c r="Y390" s="24">
        <f t="shared" si="180"/>
        <v>1392.635</v>
      </c>
      <c r="Z390" s="39"/>
      <c r="AA390" s="125" t="s">
        <v>17</v>
      </c>
      <c r="AB390" s="126">
        <f t="shared" ref="AB390:AB453" si="189">K390+R390</f>
        <v>58.4172</v>
      </c>
      <c r="AC390" s="126">
        <f t="shared" si="183"/>
        <v>778.92</v>
      </c>
      <c r="AD390" s="126">
        <f t="shared" si="184"/>
        <v>522.84</v>
      </c>
      <c r="AE390" s="126">
        <f t="shared" si="185"/>
        <v>32.4578</v>
      </c>
      <c r="AF390" s="126">
        <f t="shared" si="186"/>
        <v>0</v>
      </c>
      <c r="AG390" s="126">
        <f t="shared" si="187"/>
        <v>0</v>
      </c>
      <c r="AH390" s="126">
        <f t="shared" si="188"/>
        <v>1392.635</v>
      </c>
      <c r="AI390" s="125" t="s">
        <v>1107</v>
      </c>
    </row>
    <row r="391" s="9" customFormat="1" ht="20" customHeight="1" spans="1:35">
      <c r="A391" s="23">
        <f t="shared" si="167"/>
        <v>388</v>
      </c>
      <c r="B391" s="39" t="s">
        <v>688</v>
      </c>
      <c r="C391" s="30" t="s">
        <v>1036</v>
      </c>
      <c r="D391" s="47" t="s">
        <v>1037</v>
      </c>
      <c r="E391" s="77">
        <v>3245.4</v>
      </c>
      <c r="F391" s="77">
        <v>3245.5</v>
      </c>
      <c r="G391" s="78">
        <v>5228.42</v>
      </c>
      <c r="H391" s="77">
        <v>3245.4</v>
      </c>
      <c r="I391" s="27"/>
      <c r="J391" s="59"/>
      <c r="K391" s="34">
        <f t="shared" si="168"/>
        <v>58.4172</v>
      </c>
      <c r="L391" s="35">
        <f t="shared" si="169"/>
        <v>519.28</v>
      </c>
      <c r="M391" s="27">
        <f t="shared" si="170"/>
        <v>418.27</v>
      </c>
      <c r="N391" s="24">
        <f t="shared" si="171"/>
        <v>22.7178</v>
      </c>
      <c r="O391" s="27">
        <f t="shared" si="172"/>
        <v>0</v>
      </c>
      <c r="P391" s="27">
        <f t="shared" si="173"/>
        <v>0</v>
      </c>
      <c r="Q391" s="27">
        <f t="shared" si="182"/>
        <v>1018.685</v>
      </c>
      <c r="R391" s="24">
        <f t="shared" si="174"/>
        <v>0</v>
      </c>
      <c r="S391" s="24">
        <f t="shared" si="175"/>
        <v>259.64</v>
      </c>
      <c r="T391" s="27">
        <f t="shared" si="176"/>
        <v>104.57</v>
      </c>
      <c r="U391" s="24">
        <f t="shared" si="177"/>
        <v>9.74</v>
      </c>
      <c r="V391" s="27">
        <f t="shared" si="178"/>
        <v>0</v>
      </c>
      <c r="W391" s="27">
        <f t="shared" si="179"/>
        <v>0</v>
      </c>
      <c r="X391" s="24">
        <f t="shared" si="181"/>
        <v>373.95</v>
      </c>
      <c r="Y391" s="24">
        <f t="shared" si="180"/>
        <v>1392.635</v>
      </c>
      <c r="Z391" s="39"/>
      <c r="AA391" s="125" t="s">
        <v>25</v>
      </c>
      <c r="AB391" s="126">
        <f t="shared" si="189"/>
        <v>58.4172</v>
      </c>
      <c r="AC391" s="126">
        <f t="shared" si="183"/>
        <v>778.92</v>
      </c>
      <c r="AD391" s="126">
        <f t="shared" si="184"/>
        <v>522.84</v>
      </c>
      <c r="AE391" s="126">
        <f t="shared" si="185"/>
        <v>32.4578</v>
      </c>
      <c r="AF391" s="126">
        <f t="shared" si="186"/>
        <v>0</v>
      </c>
      <c r="AG391" s="126">
        <f t="shared" si="187"/>
        <v>0</v>
      </c>
      <c r="AH391" s="126">
        <f t="shared" si="188"/>
        <v>1392.635</v>
      </c>
      <c r="AI391" s="125" t="s">
        <v>1111</v>
      </c>
    </row>
    <row r="392" s="9" customFormat="1" ht="20" customHeight="1" spans="1:35">
      <c r="A392" s="23">
        <f t="shared" si="167"/>
        <v>389</v>
      </c>
      <c r="B392" s="39" t="s">
        <v>688</v>
      </c>
      <c r="C392" s="30" t="s">
        <v>1040</v>
      </c>
      <c r="D392" s="277" t="s">
        <v>1041</v>
      </c>
      <c r="E392" s="77">
        <v>3245.4</v>
      </c>
      <c r="F392" s="77">
        <v>3245.5</v>
      </c>
      <c r="G392" s="78">
        <v>5228.42</v>
      </c>
      <c r="H392" s="77">
        <v>3245.4</v>
      </c>
      <c r="I392" s="27"/>
      <c r="J392" s="59"/>
      <c r="K392" s="34">
        <f t="shared" si="168"/>
        <v>58.4172</v>
      </c>
      <c r="L392" s="35">
        <f t="shared" si="169"/>
        <v>519.28</v>
      </c>
      <c r="M392" s="27">
        <f t="shared" si="170"/>
        <v>418.27</v>
      </c>
      <c r="N392" s="24">
        <f t="shared" si="171"/>
        <v>22.7178</v>
      </c>
      <c r="O392" s="27">
        <f t="shared" si="172"/>
        <v>0</v>
      </c>
      <c r="P392" s="27">
        <f t="shared" si="173"/>
        <v>0</v>
      </c>
      <c r="Q392" s="27">
        <f t="shared" si="182"/>
        <v>1018.685</v>
      </c>
      <c r="R392" s="24">
        <f t="shared" si="174"/>
        <v>0</v>
      </c>
      <c r="S392" s="24">
        <f t="shared" si="175"/>
        <v>259.64</v>
      </c>
      <c r="T392" s="27">
        <f t="shared" si="176"/>
        <v>104.57</v>
      </c>
      <c r="U392" s="24">
        <f t="shared" si="177"/>
        <v>9.74</v>
      </c>
      <c r="V392" s="27">
        <f t="shared" si="178"/>
        <v>0</v>
      </c>
      <c r="W392" s="27">
        <f t="shared" si="179"/>
        <v>0</v>
      </c>
      <c r="X392" s="24">
        <f t="shared" si="181"/>
        <v>373.95</v>
      </c>
      <c r="Y392" s="24">
        <f t="shared" si="180"/>
        <v>1392.635</v>
      </c>
      <c r="Z392" s="39"/>
      <c r="AA392" s="125" t="s">
        <v>25</v>
      </c>
      <c r="AB392" s="126">
        <f t="shared" si="189"/>
        <v>58.4172</v>
      </c>
      <c r="AC392" s="126">
        <f t="shared" si="183"/>
        <v>778.92</v>
      </c>
      <c r="AD392" s="126">
        <f t="shared" si="184"/>
        <v>522.84</v>
      </c>
      <c r="AE392" s="126">
        <f t="shared" si="185"/>
        <v>32.4578</v>
      </c>
      <c r="AF392" s="126">
        <f t="shared" si="186"/>
        <v>0</v>
      </c>
      <c r="AG392" s="126">
        <f t="shared" si="187"/>
        <v>0</v>
      </c>
      <c r="AH392" s="126">
        <f t="shared" si="188"/>
        <v>1392.635</v>
      </c>
      <c r="AI392" s="125" t="s">
        <v>1111</v>
      </c>
    </row>
    <row r="393" s="9" customFormat="1" ht="20" customHeight="1" spans="1:35">
      <c r="A393" s="23">
        <f t="shared" si="167"/>
        <v>390</v>
      </c>
      <c r="B393" s="39" t="s">
        <v>76</v>
      </c>
      <c r="C393" s="30" t="s">
        <v>1042</v>
      </c>
      <c r="D393" s="277" t="s">
        <v>1043</v>
      </c>
      <c r="E393" s="77">
        <v>3245.4</v>
      </c>
      <c r="F393" s="77">
        <v>3245.5</v>
      </c>
      <c r="G393" s="78">
        <v>5228.42</v>
      </c>
      <c r="H393" s="77">
        <v>3245.4</v>
      </c>
      <c r="I393" s="27"/>
      <c r="J393" s="59"/>
      <c r="K393" s="34">
        <f t="shared" si="168"/>
        <v>58.4172</v>
      </c>
      <c r="L393" s="35">
        <f t="shared" si="169"/>
        <v>519.28</v>
      </c>
      <c r="M393" s="27">
        <f t="shared" si="170"/>
        <v>418.27</v>
      </c>
      <c r="N393" s="24">
        <f t="shared" si="171"/>
        <v>22.7178</v>
      </c>
      <c r="O393" s="27">
        <f t="shared" si="172"/>
        <v>0</v>
      </c>
      <c r="P393" s="27">
        <f t="shared" si="173"/>
        <v>0</v>
      </c>
      <c r="Q393" s="27">
        <f t="shared" si="182"/>
        <v>1018.685</v>
      </c>
      <c r="R393" s="24">
        <f t="shared" si="174"/>
        <v>0</v>
      </c>
      <c r="S393" s="24">
        <f t="shared" si="175"/>
        <v>259.64</v>
      </c>
      <c r="T393" s="27">
        <f t="shared" si="176"/>
        <v>104.57</v>
      </c>
      <c r="U393" s="24">
        <f t="shared" si="177"/>
        <v>9.74</v>
      </c>
      <c r="V393" s="27">
        <f t="shared" si="178"/>
        <v>0</v>
      </c>
      <c r="W393" s="27">
        <f t="shared" si="179"/>
        <v>0</v>
      </c>
      <c r="X393" s="24">
        <f t="shared" si="181"/>
        <v>373.95</v>
      </c>
      <c r="Y393" s="24">
        <f t="shared" si="180"/>
        <v>1392.635</v>
      </c>
      <c r="Z393" s="39"/>
      <c r="AA393" s="125" t="s">
        <v>31</v>
      </c>
      <c r="AB393" s="126">
        <f t="shared" si="189"/>
        <v>58.4172</v>
      </c>
      <c r="AC393" s="126">
        <f t="shared" si="183"/>
        <v>778.92</v>
      </c>
      <c r="AD393" s="126">
        <f t="shared" si="184"/>
        <v>522.84</v>
      </c>
      <c r="AE393" s="126">
        <f t="shared" si="185"/>
        <v>32.4578</v>
      </c>
      <c r="AF393" s="126">
        <f t="shared" si="186"/>
        <v>0</v>
      </c>
      <c r="AG393" s="126">
        <f t="shared" si="187"/>
        <v>0</v>
      </c>
      <c r="AH393" s="126">
        <f t="shared" si="188"/>
        <v>1392.635</v>
      </c>
      <c r="AI393" s="125" t="s">
        <v>1108</v>
      </c>
    </row>
    <row r="394" s="9" customFormat="1" ht="20" customHeight="1" spans="1:35">
      <c r="A394" s="23">
        <f t="shared" si="167"/>
        <v>391</v>
      </c>
      <c r="B394" s="39" t="s">
        <v>886</v>
      </c>
      <c r="C394" s="30" t="s">
        <v>1044</v>
      </c>
      <c r="D394" s="47" t="s">
        <v>1045</v>
      </c>
      <c r="E394" s="77">
        <v>3245.4</v>
      </c>
      <c r="F394" s="77">
        <v>3245.5</v>
      </c>
      <c r="G394" s="78">
        <v>5228.42</v>
      </c>
      <c r="H394" s="77">
        <v>3245.4</v>
      </c>
      <c r="I394" s="27"/>
      <c r="J394" s="59"/>
      <c r="K394" s="34">
        <f t="shared" si="168"/>
        <v>58.4172</v>
      </c>
      <c r="L394" s="35">
        <f t="shared" si="169"/>
        <v>519.28</v>
      </c>
      <c r="M394" s="27">
        <f t="shared" si="170"/>
        <v>418.27</v>
      </c>
      <c r="N394" s="24">
        <f t="shared" si="171"/>
        <v>22.7178</v>
      </c>
      <c r="O394" s="27">
        <f t="shared" si="172"/>
        <v>0</v>
      </c>
      <c r="P394" s="27">
        <f t="shared" si="173"/>
        <v>0</v>
      </c>
      <c r="Q394" s="27">
        <f t="shared" si="182"/>
        <v>1018.685</v>
      </c>
      <c r="R394" s="24">
        <f t="shared" si="174"/>
        <v>0</v>
      </c>
      <c r="S394" s="24">
        <f t="shared" si="175"/>
        <v>259.64</v>
      </c>
      <c r="T394" s="27">
        <f t="shared" si="176"/>
        <v>104.57</v>
      </c>
      <c r="U394" s="24">
        <f t="shared" si="177"/>
        <v>9.74</v>
      </c>
      <c r="V394" s="27">
        <f t="shared" si="178"/>
        <v>0</v>
      </c>
      <c r="W394" s="27">
        <f t="shared" si="179"/>
        <v>0</v>
      </c>
      <c r="X394" s="24">
        <f t="shared" si="181"/>
        <v>373.95</v>
      </c>
      <c r="Y394" s="24">
        <f t="shared" si="180"/>
        <v>1392.635</v>
      </c>
      <c r="Z394" s="39"/>
      <c r="AA394" s="125" t="s">
        <v>28</v>
      </c>
      <c r="AB394" s="126">
        <f t="shared" si="189"/>
        <v>58.4172</v>
      </c>
      <c r="AC394" s="126">
        <f t="shared" si="183"/>
        <v>778.92</v>
      </c>
      <c r="AD394" s="126">
        <f t="shared" si="184"/>
        <v>522.84</v>
      </c>
      <c r="AE394" s="126">
        <f t="shared" si="185"/>
        <v>32.4578</v>
      </c>
      <c r="AF394" s="126">
        <f t="shared" si="186"/>
        <v>0</v>
      </c>
      <c r="AG394" s="126">
        <f t="shared" si="187"/>
        <v>0</v>
      </c>
      <c r="AH394" s="126">
        <f t="shared" si="188"/>
        <v>1392.635</v>
      </c>
      <c r="AI394" s="125" t="s">
        <v>1111</v>
      </c>
    </row>
    <row r="395" s="9" customFormat="1" ht="20" customHeight="1" spans="1:35">
      <c r="A395" s="23">
        <f t="shared" si="167"/>
        <v>392</v>
      </c>
      <c r="B395" s="39" t="s">
        <v>886</v>
      </c>
      <c r="C395" s="30" t="s">
        <v>1046</v>
      </c>
      <c r="D395" s="47" t="s">
        <v>1047</v>
      </c>
      <c r="E395" s="77">
        <v>3245.4</v>
      </c>
      <c r="F395" s="77">
        <v>3245.5</v>
      </c>
      <c r="G395" s="78">
        <v>5228.42</v>
      </c>
      <c r="H395" s="77">
        <v>3245.4</v>
      </c>
      <c r="I395" s="27"/>
      <c r="J395" s="59"/>
      <c r="K395" s="34">
        <f t="shared" si="168"/>
        <v>58.4172</v>
      </c>
      <c r="L395" s="35">
        <f t="shared" si="169"/>
        <v>519.28</v>
      </c>
      <c r="M395" s="27">
        <f t="shared" si="170"/>
        <v>418.27</v>
      </c>
      <c r="N395" s="24">
        <f t="shared" si="171"/>
        <v>22.7178</v>
      </c>
      <c r="O395" s="27">
        <f t="shared" si="172"/>
        <v>0</v>
      </c>
      <c r="P395" s="27">
        <f t="shared" si="173"/>
        <v>0</v>
      </c>
      <c r="Q395" s="27">
        <f t="shared" si="182"/>
        <v>1018.685</v>
      </c>
      <c r="R395" s="24">
        <f t="shared" si="174"/>
        <v>0</v>
      </c>
      <c r="S395" s="24">
        <f t="shared" si="175"/>
        <v>259.64</v>
      </c>
      <c r="T395" s="27">
        <f t="shared" si="176"/>
        <v>104.57</v>
      </c>
      <c r="U395" s="24">
        <f t="shared" si="177"/>
        <v>9.74</v>
      </c>
      <c r="V395" s="27">
        <f t="shared" si="178"/>
        <v>0</v>
      </c>
      <c r="W395" s="27">
        <f t="shared" si="179"/>
        <v>0</v>
      </c>
      <c r="X395" s="24">
        <f t="shared" si="181"/>
        <v>373.95</v>
      </c>
      <c r="Y395" s="24">
        <f t="shared" si="180"/>
        <v>1392.635</v>
      </c>
      <c r="Z395" s="39"/>
      <c r="AA395" s="125" t="s">
        <v>28</v>
      </c>
      <c r="AB395" s="126">
        <f t="shared" si="189"/>
        <v>58.4172</v>
      </c>
      <c r="AC395" s="126">
        <f t="shared" si="183"/>
        <v>778.92</v>
      </c>
      <c r="AD395" s="126">
        <f t="shared" si="184"/>
        <v>522.84</v>
      </c>
      <c r="AE395" s="126">
        <f t="shared" si="185"/>
        <v>32.4578</v>
      </c>
      <c r="AF395" s="126">
        <f t="shared" si="186"/>
        <v>0</v>
      </c>
      <c r="AG395" s="126">
        <f t="shared" si="187"/>
        <v>0</v>
      </c>
      <c r="AH395" s="126">
        <f t="shared" si="188"/>
        <v>1392.635</v>
      </c>
      <c r="AI395" s="125" t="s">
        <v>1111</v>
      </c>
    </row>
    <row r="396" s="9" customFormat="1" ht="20" customHeight="1" spans="1:35">
      <c r="A396" s="23">
        <f t="shared" si="167"/>
        <v>393</v>
      </c>
      <c r="B396" s="39" t="s">
        <v>886</v>
      </c>
      <c r="C396" s="30" t="s">
        <v>1048</v>
      </c>
      <c r="D396" s="47" t="s">
        <v>1049</v>
      </c>
      <c r="E396" s="77">
        <v>3245.4</v>
      </c>
      <c r="F396" s="77">
        <v>3245.5</v>
      </c>
      <c r="G396" s="78">
        <v>5228.42</v>
      </c>
      <c r="H396" s="77">
        <v>3245.4</v>
      </c>
      <c r="I396" s="27"/>
      <c r="J396" s="59"/>
      <c r="K396" s="34">
        <f t="shared" si="168"/>
        <v>58.4172</v>
      </c>
      <c r="L396" s="35">
        <f t="shared" si="169"/>
        <v>519.28</v>
      </c>
      <c r="M396" s="27">
        <f t="shared" si="170"/>
        <v>418.27</v>
      </c>
      <c r="N396" s="24">
        <f t="shared" si="171"/>
        <v>22.7178</v>
      </c>
      <c r="O396" s="27">
        <f t="shared" si="172"/>
        <v>0</v>
      </c>
      <c r="P396" s="27">
        <f t="shared" si="173"/>
        <v>0</v>
      </c>
      <c r="Q396" s="27">
        <f t="shared" si="182"/>
        <v>1018.685</v>
      </c>
      <c r="R396" s="24">
        <f t="shared" si="174"/>
        <v>0</v>
      </c>
      <c r="S396" s="24">
        <f t="shared" si="175"/>
        <v>259.64</v>
      </c>
      <c r="T396" s="27">
        <f t="shared" si="176"/>
        <v>104.57</v>
      </c>
      <c r="U396" s="24">
        <f t="shared" si="177"/>
        <v>9.74</v>
      </c>
      <c r="V396" s="27">
        <f t="shared" si="178"/>
        <v>0</v>
      </c>
      <c r="W396" s="27">
        <f t="shared" si="179"/>
        <v>0</v>
      </c>
      <c r="X396" s="24">
        <f t="shared" si="181"/>
        <v>373.95</v>
      </c>
      <c r="Y396" s="24">
        <f t="shared" si="180"/>
        <v>1392.635</v>
      </c>
      <c r="Z396" s="39"/>
      <c r="AA396" s="125" t="s">
        <v>28</v>
      </c>
      <c r="AB396" s="126">
        <f t="shared" si="189"/>
        <v>58.4172</v>
      </c>
      <c r="AC396" s="126">
        <f t="shared" si="183"/>
        <v>778.92</v>
      </c>
      <c r="AD396" s="126">
        <f t="shared" si="184"/>
        <v>522.84</v>
      </c>
      <c r="AE396" s="126">
        <f t="shared" si="185"/>
        <v>32.4578</v>
      </c>
      <c r="AF396" s="126">
        <f t="shared" si="186"/>
        <v>0</v>
      </c>
      <c r="AG396" s="126">
        <f t="shared" si="187"/>
        <v>0</v>
      </c>
      <c r="AH396" s="126">
        <f t="shared" si="188"/>
        <v>1392.635</v>
      </c>
      <c r="AI396" s="125" t="s">
        <v>1111</v>
      </c>
    </row>
    <row r="397" s="9" customFormat="1" ht="20" customHeight="1" spans="1:35">
      <c r="A397" s="23">
        <f t="shared" si="167"/>
        <v>394</v>
      </c>
      <c r="B397" s="39" t="s">
        <v>97</v>
      </c>
      <c r="C397" s="30" t="s">
        <v>1050</v>
      </c>
      <c r="D397" s="47" t="s">
        <v>1051</v>
      </c>
      <c r="E397" s="77">
        <v>3245.4</v>
      </c>
      <c r="F397" s="77">
        <v>3245.5</v>
      </c>
      <c r="G397" s="78">
        <v>5228.42</v>
      </c>
      <c r="H397" s="77">
        <v>3245.4</v>
      </c>
      <c r="I397" s="27"/>
      <c r="J397" s="59"/>
      <c r="K397" s="34">
        <f t="shared" si="168"/>
        <v>58.4172</v>
      </c>
      <c r="L397" s="35">
        <f t="shared" si="169"/>
        <v>519.28</v>
      </c>
      <c r="M397" s="27">
        <f t="shared" si="170"/>
        <v>418.27</v>
      </c>
      <c r="N397" s="24">
        <f t="shared" si="171"/>
        <v>22.7178</v>
      </c>
      <c r="O397" s="27">
        <f t="shared" si="172"/>
        <v>0</v>
      </c>
      <c r="P397" s="27">
        <f t="shared" si="173"/>
        <v>0</v>
      </c>
      <c r="Q397" s="27">
        <f t="shared" si="182"/>
        <v>1018.685</v>
      </c>
      <c r="R397" s="24">
        <f t="shared" si="174"/>
        <v>0</v>
      </c>
      <c r="S397" s="24">
        <f t="shared" si="175"/>
        <v>259.64</v>
      </c>
      <c r="T397" s="27">
        <f t="shared" si="176"/>
        <v>104.57</v>
      </c>
      <c r="U397" s="24">
        <f t="shared" si="177"/>
        <v>9.74</v>
      </c>
      <c r="V397" s="27">
        <f t="shared" si="178"/>
        <v>0</v>
      </c>
      <c r="W397" s="27">
        <f t="shared" si="179"/>
        <v>0</v>
      </c>
      <c r="X397" s="24">
        <f t="shared" si="181"/>
        <v>373.95</v>
      </c>
      <c r="Y397" s="24">
        <f t="shared" si="180"/>
        <v>1392.635</v>
      </c>
      <c r="Z397" s="39"/>
      <c r="AA397" s="125" t="s">
        <v>24</v>
      </c>
      <c r="AB397" s="126">
        <f t="shared" si="189"/>
        <v>58.4172</v>
      </c>
      <c r="AC397" s="126">
        <f t="shared" si="183"/>
        <v>778.92</v>
      </c>
      <c r="AD397" s="126">
        <f t="shared" si="184"/>
        <v>522.84</v>
      </c>
      <c r="AE397" s="126">
        <f t="shared" si="185"/>
        <v>32.4578</v>
      </c>
      <c r="AF397" s="126">
        <f t="shared" si="186"/>
        <v>0</v>
      </c>
      <c r="AG397" s="126">
        <f t="shared" si="187"/>
        <v>0</v>
      </c>
      <c r="AH397" s="126">
        <f t="shared" si="188"/>
        <v>1392.635</v>
      </c>
      <c r="AI397" s="125" t="s">
        <v>1111</v>
      </c>
    </row>
    <row r="398" s="9" customFormat="1" ht="20" customHeight="1" spans="1:35">
      <c r="A398" s="23">
        <f t="shared" si="167"/>
        <v>395</v>
      </c>
      <c r="B398" s="39" t="s">
        <v>97</v>
      </c>
      <c r="C398" s="30" t="s">
        <v>1052</v>
      </c>
      <c r="D398" s="47" t="s">
        <v>1053</v>
      </c>
      <c r="E398" s="77">
        <v>3245.4</v>
      </c>
      <c r="F398" s="77">
        <v>3245.5</v>
      </c>
      <c r="G398" s="78">
        <v>5228.42</v>
      </c>
      <c r="H398" s="77">
        <v>3245.4</v>
      </c>
      <c r="I398" s="27"/>
      <c r="J398" s="59"/>
      <c r="K398" s="34">
        <f t="shared" si="168"/>
        <v>58.4172</v>
      </c>
      <c r="L398" s="35">
        <f t="shared" si="169"/>
        <v>519.28</v>
      </c>
      <c r="M398" s="27">
        <f t="shared" si="170"/>
        <v>418.27</v>
      </c>
      <c r="N398" s="24">
        <f t="shared" si="171"/>
        <v>22.7178</v>
      </c>
      <c r="O398" s="27">
        <f t="shared" si="172"/>
        <v>0</v>
      </c>
      <c r="P398" s="27">
        <f t="shared" si="173"/>
        <v>0</v>
      </c>
      <c r="Q398" s="27">
        <f t="shared" si="182"/>
        <v>1018.685</v>
      </c>
      <c r="R398" s="24">
        <f t="shared" si="174"/>
        <v>0</v>
      </c>
      <c r="S398" s="24">
        <f t="shared" si="175"/>
        <v>259.64</v>
      </c>
      <c r="T398" s="27">
        <f t="shared" si="176"/>
        <v>104.57</v>
      </c>
      <c r="U398" s="24">
        <f t="shared" si="177"/>
        <v>9.74</v>
      </c>
      <c r="V398" s="27">
        <f t="shared" si="178"/>
        <v>0</v>
      </c>
      <c r="W398" s="27">
        <f t="shared" si="179"/>
        <v>0</v>
      </c>
      <c r="X398" s="24">
        <f t="shared" si="181"/>
        <v>373.95</v>
      </c>
      <c r="Y398" s="24">
        <f t="shared" si="180"/>
        <v>1392.635</v>
      </c>
      <c r="Z398" s="39"/>
      <c r="AA398" s="125" t="s">
        <v>24</v>
      </c>
      <c r="AB398" s="126">
        <f t="shared" si="189"/>
        <v>58.4172</v>
      </c>
      <c r="AC398" s="126">
        <f t="shared" si="183"/>
        <v>778.92</v>
      </c>
      <c r="AD398" s="126">
        <f t="shared" si="184"/>
        <v>522.84</v>
      </c>
      <c r="AE398" s="126">
        <f t="shared" si="185"/>
        <v>32.4578</v>
      </c>
      <c r="AF398" s="126">
        <f t="shared" si="186"/>
        <v>0</v>
      </c>
      <c r="AG398" s="126">
        <f t="shared" si="187"/>
        <v>0</v>
      </c>
      <c r="AH398" s="126">
        <f t="shared" si="188"/>
        <v>1392.635</v>
      </c>
      <c r="AI398" s="125" t="s">
        <v>1111</v>
      </c>
    </row>
    <row r="399" s="9" customFormat="1" ht="20" customHeight="1" spans="1:35">
      <c r="A399" s="23">
        <f t="shared" si="167"/>
        <v>396</v>
      </c>
      <c r="B399" s="39" t="s">
        <v>97</v>
      </c>
      <c r="C399" s="30" t="s">
        <v>1054</v>
      </c>
      <c r="D399" s="47" t="s">
        <v>1055</v>
      </c>
      <c r="E399" s="77">
        <v>3245.4</v>
      </c>
      <c r="F399" s="77">
        <v>3245.5</v>
      </c>
      <c r="G399" s="78">
        <v>5228.42</v>
      </c>
      <c r="H399" s="77">
        <v>3245.4</v>
      </c>
      <c r="I399" s="27"/>
      <c r="J399" s="59"/>
      <c r="K399" s="34">
        <f t="shared" si="168"/>
        <v>58.4172</v>
      </c>
      <c r="L399" s="35">
        <f t="shared" si="169"/>
        <v>519.28</v>
      </c>
      <c r="M399" s="27">
        <f t="shared" si="170"/>
        <v>418.27</v>
      </c>
      <c r="N399" s="24">
        <f t="shared" si="171"/>
        <v>22.7178</v>
      </c>
      <c r="O399" s="27">
        <f t="shared" si="172"/>
        <v>0</v>
      </c>
      <c r="P399" s="27">
        <f t="shared" si="173"/>
        <v>0</v>
      </c>
      <c r="Q399" s="27">
        <f t="shared" si="182"/>
        <v>1018.685</v>
      </c>
      <c r="R399" s="24">
        <f t="shared" si="174"/>
        <v>0</v>
      </c>
      <c r="S399" s="24">
        <f t="shared" si="175"/>
        <v>259.64</v>
      </c>
      <c r="T399" s="27">
        <f t="shared" si="176"/>
        <v>104.57</v>
      </c>
      <c r="U399" s="24">
        <f t="shared" si="177"/>
        <v>9.74</v>
      </c>
      <c r="V399" s="27">
        <f t="shared" si="178"/>
        <v>0</v>
      </c>
      <c r="W399" s="27">
        <f t="shared" si="179"/>
        <v>0</v>
      </c>
      <c r="X399" s="24">
        <f t="shared" si="181"/>
        <v>373.95</v>
      </c>
      <c r="Y399" s="24">
        <f t="shared" si="180"/>
        <v>1392.635</v>
      </c>
      <c r="Z399" s="39"/>
      <c r="AA399" s="125" t="s">
        <v>24</v>
      </c>
      <c r="AB399" s="126">
        <f t="shared" si="189"/>
        <v>58.4172</v>
      </c>
      <c r="AC399" s="126">
        <f t="shared" si="183"/>
        <v>778.92</v>
      </c>
      <c r="AD399" s="126">
        <f t="shared" si="184"/>
        <v>522.84</v>
      </c>
      <c r="AE399" s="126">
        <f t="shared" si="185"/>
        <v>32.4578</v>
      </c>
      <c r="AF399" s="126">
        <f t="shared" si="186"/>
        <v>0</v>
      </c>
      <c r="AG399" s="126">
        <f t="shared" si="187"/>
        <v>0</v>
      </c>
      <c r="AH399" s="126">
        <f t="shared" si="188"/>
        <v>1392.635</v>
      </c>
      <c r="AI399" s="125" t="s">
        <v>1111</v>
      </c>
    </row>
    <row r="400" s="9" customFormat="1" ht="20" customHeight="1" spans="1:35">
      <c r="A400" s="23">
        <f t="shared" si="167"/>
        <v>397</v>
      </c>
      <c r="B400" s="39" t="s">
        <v>97</v>
      </c>
      <c r="C400" s="30" t="s">
        <v>1056</v>
      </c>
      <c r="D400" s="47" t="s">
        <v>1057</v>
      </c>
      <c r="E400" s="77">
        <v>3245.4</v>
      </c>
      <c r="F400" s="77">
        <v>3245.5</v>
      </c>
      <c r="G400" s="78">
        <v>5228.42</v>
      </c>
      <c r="H400" s="77">
        <v>3245.4</v>
      </c>
      <c r="I400" s="27"/>
      <c r="J400" s="59"/>
      <c r="K400" s="34">
        <f t="shared" si="168"/>
        <v>58.4172</v>
      </c>
      <c r="L400" s="35">
        <f t="shared" si="169"/>
        <v>519.28</v>
      </c>
      <c r="M400" s="27">
        <f t="shared" si="170"/>
        <v>418.27</v>
      </c>
      <c r="N400" s="24">
        <f t="shared" si="171"/>
        <v>22.7178</v>
      </c>
      <c r="O400" s="27">
        <f t="shared" si="172"/>
        <v>0</v>
      </c>
      <c r="P400" s="27">
        <f t="shared" si="173"/>
        <v>0</v>
      </c>
      <c r="Q400" s="27">
        <f t="shared" si="182"/>
        <v>1018.685</v>
      </c>
      <c r="R400" s="24">
        <f t="shared" si="174"/>
        <v>0</v>
      </c>
      <c r="S400" s="24">
        <f t="shared" si="175"/>
        <v>259.64</v>
      </c>
      <c r="T400" s="27">
        <f t="shared" si="176"/>
        <v>104.57</v>
      </c>
      <c r="U400" s="24">
        <f t="shared" si="177"/>
        <v>9.74</v>
      </c>
      <c r="V400" s="27">
        <f t="shared" si="178"/>
        <v>0</v>
      </c>
      <c r="W400" s="27">
        <f t="shared" si="179"/>
        <v>0</v>
      </c>
      <c r="X400" s="24">
        <f t="shared" si="181"/>
        <v>373.95</v>
      </c>
      <c r="Y400" s="24">
        <f t="shared" si="180"/>
        <v>1392.635</v>
      </c>
      <c r="Z400" s="39"/>
      <c r="AA400" s="125" t="s">
        <v>24</v>
      </c>
      <c r="AB400" s="126">
        <f t="shared" si="189"/>
        <v>58.4172</v>
      </c>
      <c r="AC400" s="126">
        <f t="shared" si="183"/>
        <v>778.92</v>
      </c>
      <c r="AD400" s="126">
        <f t="shared" si="184"/>
        <v>522.84</v>
      </c>
      <c r="AE400" s="126">
        <f t="shared" si="185"/>
        <v>32.4578</v>
      </c>
      <c r="AF400" s="126">
        <f t="shared" si="186"/>
        <v>0</v>
      </c>
      <c r="AG400" s="126">
        <f t="shared" si="187"/>
        <v>0</v>
      </c>
      <c r="AH400" s="126">
        <f t="shared" si="188"/>
        <v>1392.635</v>
      </c>
      <c r="AI400" s="125" t="s">
        <v>1111</v>
      </c>
    </row>
    <row r="401" s="9" customFormat="1" ht="20" customHeight="1" spans="1:35">
      <c r="A401" s="23">
        <f t="shared" si="167"/>
        <v>398</v>
      </c>
      <c r="B401" s="39" t="s">
        <v>1062</v>
      </c>
      <c r="C401" s="30" t="s">
        <v>1063</v>
      </c>
      <c r="D401" s="47" t="s">
        <v>1064</v>
      </c>
      <c r="E401" s="77">
        <v>3245.4</v>
      </c>
      <c r="F401" s="77">
        <v>3245.5</v>
      </c>
      <c r="G401" s="78">
        <v>5228.42</v>
      </c>
      <c r="H401" s="77">
        <v>3245.4</v>
      </c>
      <c r="I401" s="27"/>
      <c r="J401" s="59"/>
      <c r="K401" s="34">
        <f t="shared" si="168"/>
        <v>58.4172</v>
      </c>
      <c r="L401" s="35">
        <f t="shared" si="169"/>
        <v>519.28</v>
      </c>
      <c r="M401" s="27">
        <f t="shared" si="170"/>
        <v>418.27</v>
      </c>
      <c r="N401" s="24">
        <f t="shared" si="171"/>
        <v>22.7178</v>
      </c>
      <c r="O401" s="27">
        <f t="shared" si="172"/>
        <v>0</v>
      </c>
      <c r="P401" s="27">
        <f t="shared" si="173"/>
        <v>0</v>
      </c>
      <c r="Q401" s="27">
        <f t="shared" si="182"/>
        <v>1018.685</v>
      </c>
      <c r="R401" s="24">
        <f t="shared" si="174"/>
        <v>0</v>
      </c>
      <c r="S401" s="24">
        <f t="shared" si="175"/>
        <v>259.64</v>
      </c>
      <c r="T401" s="27">
        <f t="shared" si="176"/>
        <v>104.57</v>
      </c>
      <c r="U401" s="24">
        <f t="shared" si="177"/>
        <v>9.74</v>
      </c>
      <c r="V401" s="27">
        <f t="shared" si="178"/>
        <v>0</v>
      </c>
      <c r="W401" s="27">
        <f t="shared" si="179"/>
        <v>0</v>
      </c>
      <c r="X401" s="24">
        <f t="shared" si="181"/>
        <v>373.95</v>
      </c>
      <c r="Y401" s="24">
        <f t="shared" si="180"/>
        <v>1392.635</v>
      </c>
      <c r="Z401" s="39"/>
      <c r="AA401" s="125" t="s">
        <v>22</v>
      </c>
      <c r="AB401" s="126">
        <f t="shared" si="189"/>
        <v>58.4172</v>
      </c>
      <c r="AC401" s="126">
        <f t="shared" si="183"/>
        <v>778.92</v>
      </c>
      <c r="AD401" s="126">
        <f t="shared" si="184"/>
        <v>522.84</v>
      </c>
      <c r="AE401" s="126">
        <f t="shared" si="185"/>
        <v>32.4578</v>
      </c>
      <c r="AF401" s="126">
        <f t="shared" si="186"/>
        <v>0</v>
      </c>
      <c r="AG401" s="126">
        <f t="shared" si="187"/>
        <v>0</v>
      </c>
      <c r="AH401" s="126">
        <f t="shared" si="188"/>
        <v>1392.635</v>
      </c>
      <c r="AI401" s="125" t="s">
        <v>1111</v>
      </c>
    </row>
    <row r="402" s="9" customFormat="1" ht="20" customHeight="1" spans="1:35">
      <c r="A402" s="23">
        <f t="shared" si="167"/>
        <v>399</v>
      </c>
      <c r="B402" s="39" t="s">
        <v>416</v>
      </c>
      <c r="C402" s="30" t="s">
        <v>1067</v>
      </c>
      <c r="D402" s="47" t="s">
        <v>1068</v>
      </c>
      <c r="E402" s="77">
        <v>3245.4</v>
      </c>
      <c r="F402" s="77">
        <v>3245.5</v>
      </c>
      <c r="G402" s="78">
        <v>5228.42</v>
      </c>
      <c r="H402" s="77">
        <v>3245.4</v>
      </c>
      <c r="I402" s="27"/>
      <c r="J402" s="59"/>
      <c r="K402" s="34">
        <f t="shared" si="168"/>
        <v>58.4172</v>
      </c>
      <c r="L402" s="35">
        <f t="shared" si="169"/>
        <v>519.28</v>
      </c>
      <c r="M402" s="27">
        <f t="shared" si="170"/>
        <v>418.27</v>
      </c>
      <c r="N402" s="24">
        <f t="shared" si="171"/>
        <v>22.7178</v>
      </c>
      <c r="O402" s="27">
        <f t="shared" si="172"/>
        <v>0</v>
      </c>
      <c r="P402" s="27">
        <f t="shared" si="173"/>
        <v>0</v>
      </c>
      <c r="Q402" s="27">
        <f t="shared" si="182"/>
        <v>1018.685</v>
      </c>
      <c r="R402" s="24">
        <f t="shared" si="174"/>
        <v>0</v>
      </c>
      <c r="S402" s="24">
        <f t="shared" si="175"/>
        <v>259.64</v>
      </c>
      <c r="T402" s="27">
        <f t="shared" si="176"/>
        <v>104.57</v>
      </c>
      <c r="U402" s="24">
        <f t="shared" si="177"/>
        <v>9.74</v>
      </c>
      <c r="V402" s="27">
        <f t="shared" si="178"/>
        <v>0</v>
      </c>
      <c r="W402" s="27">
        <f t="shared" si="179"/>
        <v>0</v>
      </c>
      <c r="X402" s="24">
        <f t="shared" si="181"/>
        <v>373.95</v>
      </c>
      <c r="Y402" s="24">
        <f t="shared" si="180"/>
        <v>1392.635</v>
      </c>
      <c r="Z402" s="39"/>
      <c r="AA402" s="125" t="s">
        <v>20</v>
      </c>
      <c r="AB402" s="126">
        <f t="shared" si="189"/>
        <v>58.4172</v>
      </c>
      <c r="AC402" s="126">
        <f t="shared" si="183"/>
        <v>778.92</v>
      </c>
      <c r="AD402" s="126">
        <f t="shared" si="184"/>
        <v>522.84</v>
      </c>
      <c r="AE402" s="126">
        <f t="shared" si="185"/>
        <v>32.4578</v>
      </c>
      <c r="AF402" s="126">
        <f t="shared" si="186"/>
        <v>0</v>
      </c>
      <c r="AG402" s="126">
        <f t="shared" si="187"/>
        <v>0</v>
      </c>
      <c r="AH402" s="126">
        <f t="shared" si="188"/>
        <v>1392.635</v>
      </c>
      <c r="AI402" s="125" t="s">
        <v>1111</v>
      </c>
    </row>
    <row r="403" s="9" customFormat="1" ht="20" customHeight="1" spans="1:35">
      <c r="A403" s="23">
        <f t="shared" si="167"/>
        <v>400</v>
      </c>
      <c r="B403" s="39" t="s">
        <v>143</v>
      </c>
      <c r="C403" s="30" t="s">
        <v>1069</v>
      </c>
      <c r="D403" s="47" t="s">
        <v>1070</v>
      </c>
      <c r="E403" s="77">
        <v>3245.4</v>
      </c>
      <c r="F403" s="77">
        <v>3245.5</v>
      </c>
      <c r="G403" s="78">
        <v>5228.42</v>
      </c>
      <c r="H403" s="77">
        <v>3245.4</v>
      </c>
      <c r="I403" s="36">
        <v>1790</v>
      </c>
      <c r="J403" s="59"/>
      <c r="K403" s="34">
        <f t="shared" si="168"/>
        <v>58.4172</v>
      </c>
      <c r="L403" s="35">
        <f t="shared" si="169"/>
        <v>519.28</v>
      </c>
      <c r="M403" s="27">
        <f t="shared" si="170"/>
        <v>418.27</v>
      </c>
      <c r="N403" s="24">
        <f t="shared" si="171"/>
        <v>22.7178</v>
      </c>
      <c r="O403" s="27">
        <f t="shared" si="172"/>
        <v>89.5</v>
      </c>
      <c r="P403" s="27">
        <f t="shared" si="173"/>
        <v>0</v>
      </c>
      <c r="Q403" s="27">
        <f t="shared" si="182"/>
        <v>1108.185</v>
      </c>
      <c r="R403" s="24">
        <f t="shared" si="174"/>
        <v>0</v>
      </c>
      <c r="S403" s="24">
        <f t="shared" si="175"/>
        <v>259.64</v>
      </c>
      <c r="T403" s="27">
        <f t="shared" si="176"/>
        <v>104.57</v>
      </c>
      <c r="U403" s="24">
        <f t="shared" si="177"/>
        <v>9.74</v>
      </c>
      <c r="V403" s="27">
        <f t="shared" si="178"/>
        <v>89.5</v>
      </c>
      <c r="W403" s="27">
        <f t="shared" si="179"/>
        <v>0</v>
      </c>
      <c r="X403" s="24">
        <f t="shared" si="181"/>
        <v>463.45</v>
      </c>
      <c r="Y403" s="24">
        <f t="shared" si="180"/>
        <v>1571.635</v>
      </c>
      <c r="Z403" s="39"/>
      <c r="AA403" s="125" t="s">
        <v>39</v>
      </c>
      <c r="AB403" s="126">
        <f t="shared" si="189"/>
        <v>58.4172</v>
      </c>
      <c r="AC403" s="126">
        <f t="shared" si="183"/>
        <v>778.92</v>
      </c>
      <c r="AD403" s="126">
        <f t="shared" si="184"/>
        <v>522.84</v>
      </c>
      <c r="AE403" s="126">
        <f t="shared" si="185"/>
        <v>32.4578</v>
      </c>
      <c r="AF403" s="126">
        <f t="shared" si="186"/>
        <v>179</v>
      </c>
      <c r="AG403" s="126">
        <f t="shared" si="187"/>
        <v>0</v>
      </c>
      <c r="AH403" s="126">
        <f t="shared" si="188"/>
        <v>1571.635</v>
      </c>
      <c r="AI403" s="125" t="s">
        <v>1112</v>
      </c>
    </row>
    <row r="404" s="9" customFormat="1" ht="20" customHeight="1" spans="1:35">
      <c r="A404" s="23">
        <f t="shared" ref="A404:A410" si="190">ROW()-3</f>
        <v>401</v>
      </c>
      <c r="B404" s="39" t="s">
        <v>140</v>
      </c>
      <c r="C404" s="30" t="s">
        <v>1071</v>
      </c>
      <c r="D404" s="277" t="s">
        <v>1072</v>
      </c>
      <c r="E404" s="77">
        <v>3820</v>
      </c>
      <c r="F404" s="77">
        <v>3820</v>
      </c>
      <c r="G404" s="78">
        <v>5228.42</v>
      </c>
      <c r="H404" s="77">
        <v>3820</v>
      </c>
      <c r="I404" s="27">
        <v>4180</v>
      </c>
      <c r="J404" s="59"/>
      <c r="K404" s="34">
        <f t="shared" ref="K404:K410" si="191">E404*0.018</f>
        <v>68.76</v>
      </c>
      <c r="L404" s="35">
        <f t="shared" ref="L404:L410" si="192">F404*0.16</f>
        <v>611.2</v>
      </c>
      <c r="M404" s="27">
        <f t="shared" ref="M404:M410" si="193">ROUND(G404*0.08,2)</f>
        <v>418.27</v>
      </c>
      <c r="N404" s="24">
        <f t="shared" ref="N404:N410" si="194">H404*0.007</f>
        <v>26.74</v>
      </c>
      <c r="O404" s="27">
        <f t="shared" ref="O404:O410" si="195">I404*5%</f>
        <v>209</v>
      </c>
      <c r="P404" s="27">
        <f t="shared" ref="P404:P410" si="196">J404*50%</f>
        <v>0</v>
      </c>
      <c r="Q404" s="27">
        <f t="shared" si="182"/>
        <v>1333.97</v>
      </c>
      <c r="R404" s="24">
        <f t="shared" ref="R404:R410" si="197">E404*0</f>
        <v>0</v>
      </c>
      <c r="S404" s="24">
        <f t="shared" ref="S404:S410" si="198">ROUND(F404*0.08,2)</f>
        <v>305.6</v>
      </c>
      <c r="T404" s="27">
        <f t="shared" ref="T404:T410" si="199">ROUND(G404*0.02,2)</f>
        <v>104.57</v>
      </c>
      <c r="U404" s="24">
        <f t="shared" ref="U404:U410" si="200">ROUND(H404*0.003,2)</f>
        <v>11.46</v>
      </c>
      <c r="V404" s="27">
        <f t="shared" ref="V404:V410" si="201">I404*5%</f>
        <v>209</v>
      </c>
      <c r="W404" s="27">
        <f t="shared" ref="W404:W410" si="202">J404*50%</f>
        <v>0</v>
      </c>
      <c r="X404" s="24">
        <f t="shared" si="181"/>
        <v>630.63</v>
      </c>
      <c r="Y404" s="24">
        <f t="shared" ref="Y404:Y410" si="203">Q404+X404</f>
        <v>1964.6</v>
      </c>
      <c r="Z404" s="39"/>
      <c r="AA404" s="125" t="s">
        <v>17</v>
      </c>
      <c r="AB404" s="126">
        <f t="shared" si="189"/>
        <v>68.76</v>
      </c>
      <c r="AC404" s="126">
        <f t="shared" si="183"/>
        <v>916.8</v>
      </c>
      <c r="AD404" s="126">
        <f t="shared" si="184"/>
        <v>522.84</v>
      </c>
      <c r="AE404" s="126">
        <f t="shared" si="185"/>
        <v>38.2</v>
      </c>
      <c r="AF404" s="126">
        <f t="shared" si="186"/>
        <v>418</v>
      </c>
      <c r="AG404" s="126">
        <f t="shared" si="187"/>
        <v>0</v>
      </c>
      <c r="AH404" s="126">
        <f t="shared" si="188"/>
        <v>1964.6</v>
      </c>
      <c r="AI404" s="125" t="s">
        <v>1107</v>
      </c>
    </row>
    <row r="405" s="9" customFormat="1" ht="20" customHeight="1" spans="1:35">
      <c r="A405" s="23">
        <f t="shared" si="190"/>
        <v>402</v>
      </c>
      <c r="B405" s="39" t="s">
        <v>140</v>
      </c>
      <c r="C405" s="30" t="s">
        <v>1073</v>
      </c>
      <c r="D405" s="277" t="s">
        <v>1074</v>
      </c>
      <c r="E405" s="77">
        <v>3820</v>
      </c>
      <c r="F405" s="77">
        <v>3820</v>
      </c>
      <c r="G405" s="78">
        <v>5228.42</v>
      </c>
      <c r="H405" s="77">
        <v>3820</v>
      </c>
      <c r="I405" s="27">
        <v>4180</v>
      </c>
      <c r="J405" s="59"/>
      <c r="K405" s="34">
        <f t="shared" si="191"/>
        <v>68.76</v>
      </c>
      <c r="L405" s="35">
        <f t="shared" si="192"/>
        <v>611.2</v>
      </c>
      <c r="M405" s="27">
        <f t="shared" si="193"/>
        <v>418.27</v>
      </c>
      <c r="N405" s="24">
        <f t="shared" si="194"/>
        <v>26.74</v>
      </c>
      <c r="O405" s="27">
        <f t="shared" si="195"/>
        <v>209</v>
      </c>
      <c r="P405" s="27">
        <f t="shared" si="196"/>
        <v>0</v>
      </c>
      <c r="Q405" s="27">
        <f t="shared" si="182"/>
        <v>1333.97</v>
      </c>
      <c r="R405" s="24">
        <f t="shared" si="197"/>
        <v>0</v>
      </c>
      <c r="S405" s="24">
        <f t="shared" si="198"/>
        <v>305.6</v>
      </c>
      <c r="T405" s="27">
        <f t="shared" si="199"/>
        <v>104.57</v>
      </c>
      <c r="U405" s="24">
        <f t="shared" si="200"/>
        <v>11.46</v>
      </c>
      <c r="V405" s="27">
        <f t="shared" si="201"/>
        <v>209</v>
      </c>
      <c r="W405" s="27">
        <f t="shared" si="202"/>
        <v>0</v>
      </c>
      <c r="X405" s="24">
        <f t="shared" si="181"/>
        <v>630.63</v>
      </c>
      <c r="Y405" s="24">
        <f t="shared" si="203"/>
        <v>1964.6</v>
      </c>
      <c r="Z405" s="39"/>
      <c r="AA405" s="125" t="s">
        <v>17</v>
      </c>
      <c r="AB405" s="126">
        <f t="shared" si="189"/>
        <v>68.76</v>
      </c>
      <c r="AC405" s="126">
        <f t="shared" si="183"/>
        <v>916.8</v>
      </c>
      <c r="AD405" s="126">
        <f t="shared" si="184"/>
        <v>522.84</v>
      </c>
      <c r="AE405" s="126">
        <f t="shared" si="185"/>
        <v>38.2</v>
      </c>
      <c r="AF405" s="126">
        <f t="shared" si="186"/>
        <v>418</v>
      </c>
      <c r="AG405" s="126">
        <f t="shared" si="187"/>
        <v>0</v>
      </c>
      <c r="AH405" s="126">
        <f t="shared" si="188"/>
        <v>1964.6</v>
      </c>
      <c r="AI405" s="125" t="s">
        <v>1107</v>
      </c>
    </row>
    <row r="406" s="9" customFormat="1" ht="20" customHeight="1" spans="1:35">
      <c r="A406" s="23">
        <f t="shared" si="190"/>
        <v>403</v>
      </c>
      <c r="B406" s="39" t="s">
        <v>143</v>
      </c>
      <c r="C406" s="30" t="s">
        <v>1075</v>
      </c>
      <c r="D406" s="47" t="s">
        <v>1076</v>
      </c>
      <c r="E406" s="77">
        <v>3245.4</v>
      </c>
      <c r="F406" s="77">
        <v>3245.5</v>
      </c>
      <c r="G406" s="78">
        <v>5228.42</v>
      </c>
      <c r="H406" s="77">
        <v>3245.4</v>
      </c>
      <c r="I406" s="27"/>
      <c r="J406" s="59"/>
      <c r="K406" s="34">
        <f t="shared" si="191"/>
        <v>58.4172</v>
      </c>
      <c r="L406" s="35">
        <f t="shared" si="192"/>
        <v>519.28</v>
      </c>
      <c r="M406" s="27">
        <f t="shared" si="193"/>
        <v>418.27</v>
      </c>
      <c r="N406" s="24">
        <f t="shared" si="194"/>
        <v>22.7178</v>
      </c>
      <c r="O406" s="27">
        <f t="shared" si="195"/>
        <v>0</v>
      </c>
      <c r="P406" s="27">
        <f t="shared" si="196"/>
        <v>0</v>
      </c>
      <c r="Q406" s="27">
        <f t="shared" si="182"/>
        <v>1018.685</v>
      </c>
      <c r="R406" s="24">
        <f t="shared" si="197"/>
        <v>0</v>
      </c>
      <c r="S406" s="24">
        <f t="shared" si="198"/>
        <v>259.64</v>
      </c>
      <c r="T406" s="27">
        <f t="shared" si="199"/>
        <v>104.57</v>
      </c>
      <c r="U406" s="24">
        <f t="shared" si="200"/>
        <v>9.74</v>
      </c>
      <c r="V406" s="27">
        <f t="shared" si="201"/>
        <v>0</v>
      </c>
      <c r="W406" s="27">
        <f t="shared" si="202"/>
        <v>0</v>
      </c>
      <c r="X406" s="24">
        <f t="shared" si="181"/>
        <v>373.95</v>
      </c>
      <c r="Y406" s="24">
        <f t="shared" si="203"/>
        <v>1392.635</v>
      </c>
      <c r="Z406" s="39"/>
      <c r="AA406" s="125" t="s">
        <v>29</v>
      </c>
      <c r="AB406" s="126">
        <f t="shared" si="189"/>
        <v>58.4172</v>
      </c>
      <c r="AC406" s="126">
        <f t="shared" si="183"/>
        <v>778.92</v>
      </c>
      <c r="AD406" s="126">
        <f t="shared" si="184"/>
        <v>522.84</v>
      </c>
      <c r="AE406" s="126">
        <f t="shared" si="185"/>
        <v>32.4578</v>
      </c>
      <c r="AF406" s="126">
        <f t="shared" si="186"/>
        <v>0</v>
      </c>
      <c r="AG406" s="126">
        <f t="shared" si="187"/>
        <v>0</v>
      </c>
      <c r="AH406" s="126">
        <f t="shared" si="188"/>
        <v>1392.635</v>
      </c>
      <c r="AI406" s="125" t="s">
        <v>1111</v>
      </c>
    </row>
    <row r="407" s="9" customFormat="1" ht="20" customHeight="1" spans="1:35">
      <c r="A407" s="23">
        <f t="shared" si="190"/>
        <v>404</v>
      </c>
      <c r="B407" s="39" t="s">
        <v>657</v>
      </c>
      <c r="C407" s="30" t="s">
        <v>1077</v>
      </c>
      <c r="D407" s="277" t="s">
        <v>1078</v>
      </c>
      <c r="E407" s="77">
        <v>3245.4</v>
      </c>
      <c r="F407" s="77">
        <v>3245.5</v>
      </c>
      <c r="G407" s="78">
        <v>5228.42</v>
      </c>
      <c r="H407" s="77">
        <v>3245.4</v>
      </c>
      <c r="I407" s="27"/>
      <c r="J407" s="59"/>
      <c r="K407" s="34">
        <f t="shared" si="191"/>
        <v>58.4172</v>
      </c>
      <c r="L407" s="35">
        <f t="shared" si="192"/>
        <v>519.28</v>
      </c>
      <c r="M407" s="27">
        <f t="shared" si="193"/>
        <v>418.27</v>
      </c>
      <c r="N407" s="24">
        <f t="shared" si="194"/>
        <v>22.7178</v>
      </c>
      <c r="O407" s="27">
        <f t="shared" si="195"/>
        <v>0</v>
      </c>
      <c r="P407" s="27">
        <f t="shared" si="196"/>
        <v>0</v>
      </c>
      <c r="Q407" s="27">
        <f t="shared" si="182"/>
        <v>1018.685</v>
      </c>
      <c r="R407" s="24">
        <f t="shared" si="197"/>
        <v>0</v>
      </c>
      <c r="S407" s="24">
        <f t="shared" si="198"/>
        <v>259.64</v>
      </c>
      <c r="T407" s="27">
        <f t="shared" si="199"/>
        <v>104.57</v>
      </c>
      <c r="U407" s="24">
        <f t="shared" si="200"/>
        <v>9.74</v>
      </c>
      <c r="V407" s="27">
        <f t="shared" si="201"/>
        <v>0</v>
      </c>
      <c r="W407" s="27">
        <f t="shared" si="202"/>
        <v>0</v>
      </c>
      <c r="X407" s="24">
        <f t="shared" si="181"/>
        <v>373.95</v>
      </c>
      <c r="Y407" s="24">
        <f t="shared" si="203"/>
        <v>1392.635</v>
      </c>
      <c r="Z407" s="39"/>
      <c r="AA407" s="125" t="s">
        <v>27</v>
      </c>
      <c r="AB407" s="126">
        <f t="shared" si="189"/>
        <v>58.4172</v>
      </c>
      <c r="AC407" s="126">
        <f t="shared" si="183"/>
        <v>778.92</v>
      </c>
      <c r="AD407" s="126">
        <f t="shared" si="184"/>
        <v>522.84</v>
      </c>
      <c r="AE407" s="126">
        <f t="shared" si="185"/>
        <v>32.4578</v>
      </c>
      <c r="AF407" s="126">
        <f t="shared" si="186"/>
        <v>0</v>
      </c>
      <c r="AG407" s="126">
        <f t="shared" si="187"/>
        <v>0</v>
      </c>
      <c r="AH407" s="126">
        <f t="shared" si="188"/>
        <v>1392.635</v>
      </c>
      <c r="AI407" s="125" t="s">
        <v>1111</v>
      </c>
    </row>
    <row r="408" s="9" customFormat="1" ht="20" customHeight="1" spans="1:35">
      <c r="A408" s="23">
        <f t="shared" si="190"/>
        <v>405</v>
      </c>
      <c r="B408" s="39" t="s">
        <v>143</v>
      </c>
      <c r="C408" s="30" t="s">
        <v>1079</v>
      </c>
      <c r="D408" s="47" t="s">
        <v>1080</v>
      </c>
      <c r="E408" s="77">
        <v>3245.4</v>
      </c>
      <c r="F408" s="93">
        <v>3245.5</v>
      </c>
      <c r="G408" s="93">
        <v>5228.42</v>
      </c>
      <c r="H408" s="93">
        <v>3245.4</v>
      </c>
      <c r="I408" s="27"/>
      <c r="J408" s="59">
        <v>108</v>
      </c>
      <c r="K408" s="34">
        <f t="shared" si="191"/>
        <v>58.4172</v>
      </c>
      <c r="L408" s="35">
        <f t="shared" si="192"/>
        <v>519.28</v>
      </c>
      <c r="M408" s="27">
        <f t="shared" si="193"/>
        <v>418.27</v>
      </c>
      <c r="N408" s="24">
        <f t="shared" si="194"/>
        <v>22.7178</v>
      </c>
      <c r="O408" s="27">
        <f t="shared" si="195"/>
        <v>0</v>
      </c>
      <c r="P408" s="27">
        <f t="shared" si="196"/>
        <v>54</v>
      </c>
      <c r="Q408" s="27">
        <f t="shared" si="182"/>
        <v>1072.685</v>
      </c>
      <c r="R408" s="24">
        <f t="shared" si="197"/>
        <v>0</v>
      </c>
      <c r="S408" s="24">
        <f t="shared" si="198"/>
        <v>259.64</v>
      </c>
      <c r="T408" s="27">
        <f t="shared" si="199"/>
        <v>104.57</v>
      </c>
      <c r="U408" s="24">
        <f t="shared" si="200"/>
        <v>9.74</v>
      </c>
      <c r="V408" s="27">
        <f t="shared" si="201"/>
        <v>0</v>
      </c>
      <c r="W408" s="27">
        <f t="shared" si="202"/>
        <v>54</v>
      </c>
      <c r="X408" s="24">
        <f t="shared" si="181"/>
        <v>427.95</v>
      </c>
      <c r="Y408" s="24">
        <f t="shared" si="203"/>
        <v>1500.635</v>
      </c>
      <c r="Z408" s="39"/>
      <c r="AA408" s="125" t="s">
        <v>29</v>
      </c>
      <c r="AB408" s="126">
        <f t="shared" si="189"/>
        <v>58.4172</v>
      </c>
      <c r="AC408" s="126">
        <f t="shared" si="183"/>
        <v>778.92</v>
      </c>
      <c r="AD408" s="126">
        <f t="shared" si="184"/>
        <v>522.84</v>
      </c>
      <c r="AE408" s="126">
        <f t="shared" si="185"/>
        <v>32.4578</v>
      </c>
      <c r="AF408" s="126">
        <f t="shared" si="186"/>
        <v>0</v>
      </c>
      <c r="AG408" s="126">
        <f t="shared" si="187"/>
        <v>108</v>
      </c>
      <c r="AH408" s="126">
        <f t="shared" si="188"/>
        <v>1500.635</v>
      </c>
      <c r="AI408" s="125" t="s">
        <v>1111</v>
      </c>
    </row>
    <row r="409" s="9" customFormat="1" ht="20" customHeight="1" spans="1:35">
      <c r="A409" s="23">
        <f t="shared" si="190"/>
        <v>406</v>
      </c>
      <c r="B409" s="39" t="s">
        <v>143</v>
      </c>
      <c r="C409" s="30" t="s">
        <v>1081</v>
      </c>
      <c r="D409" s="47" t="s">
        <v>1082</v>
      </c>
      <c r="E409" s="77">
        <v>3245.4</v>
      </c>
      <c r="F409" s="93">
        <v>3245.5</v>
      </c>
      <c r="G409" s="93">
        <v>5228.42</v>
      </c>
      <c r="H409" s="93">
        <v>3245.4</v>
      </c>
      <c r="I409" s="27"/>
      <c r="J409" s="59">
        <v>108</v>
      </c>
      <c r="K409" s="34">
        <f t="shared" si="191"/>
        <v>58.4172</v>
      </c>
      <c r="L409" s="35">
        <f t="shared" si="192"/>
        <v>519.28</v>
      </c>
      <c r="M409" s="27">
        <f t="shared" si="193"/>
        <v>418.27</v>
      </c>
      <c r="N409" s="24">
        <f t="shared" si="194"/>
        <v>22.7178</v>
      </c>
      <c r="O409" s="27">
        <f t="shared" si="195"/>
        <v>0</v>
      </c>
      <c r="P409" s="27">
        <f t="shared" si="196"/>
        <v>54</v>
      </c>
      <c r="Q409" s="27">
        <f t="shared" si="182"/>
        <v>1072.685</v>
      </c>
      <c r="R409" s="24">
        <f t="shared" si="197"/>
        <v>0</v>
      </c>
      <c r="S409" s="24">
        <f t="shared" si="198"/>
        <v>259.64</v>
      </c>
      <c r="T409" s="27">
        <f t="shared" si="199"/>
        <v>104.57</v>
      </c>
      <c r="U409" s="24">
        <f t="shared" si="200"/>
        <v>9.74</v>
      </c>
      <c r="V409" s="27">
        <f t="shared" si="201"/>
        <v>0</v>
      </c>
      <c r="W409" s="27">
        <f t="shared" si="202"/>
        <v>54</v>
      </c>
      <c r="X409" s="24">
        <f t="shared" si="181"/>
        <v>427.95</v>
      </c>
      <c r="Y409" s="24">
        <f t="shared" si="203"/>
        <v>1500.635</v>
      </c>
      <c r="Z409" s="39"/>
      <c r="AA409" s="125" t="s">
        <v>29</v>
      </c>
      <c r="AB409" s="126">
        <f t="shared" si="189"/>
        <v>58.4172</v>
      </c>
      <c r="AC409" s="126">
        <f t="shared" si="183"/>
        <v>778.92</v>
      </c>
      <c r="AD409" s="126">
        <f t="shared" si="184"/>
        <v>522.84</v>
      </c>
      <c r="AE409" s="126">
        <f t="shared" si="185"/>
        <v>32.4578</v>
      </c>
      <c r="AF409" s="126">
        <f t="shared" si="186"/>
        <v>0</v>
      </c>
      <c r="AG409" s="126">
        <f t="shared" si="187"/>
        <v>108</v>
      </c>
      <c r="AH409" s="126">
        <f t="shared" si="188"/>
        <v>1500.635</v>
      </c>
      <c r="AI409" s="125" t="s">
        <v>1111</v>
      </c>
    </row>
    <row r="410" s="9" customFormat="1" ht="20" customHeight="1" spans="1:35">
      <c r="A410" s="23">
        <f t="shared" si="190"/>
        <v>407</v>
      </c>
      <c r="B410" s="39" t="s">
        <v>143</v>
      </c>
      <c r="C410" s="30" t="s">
        <v>1083</v>
      </c>
      <c r="D410" s="47" t="s">
        <v>1084</v>
      </c>
      <c r="E410" s="77">
        <v>3245.4</v>
      </c>
      <c r="F410" s="93">
        <v>3245.5</v>
      </c>
      <c r="G410" s="93">
        <v>5228.42</v>
      </c>
      <c r="H410" s="93">
        <v>3245.4</v>
      </c>
      <c r="I410" s="27"/>
      <c r="J410" s="59">
        <v>108</v>
      </c>
      <c r="K410" s="34">
        <f t="shared" si="191"/>
        <v>58.4172</v>
      </c>
      <c r="L410" s="35">
        <f t="shared" si="192"/>
        <v>519.28</v>
      </c>
      <c r="M410" s="27">
        <f t="shared" si="193"/>
        <v>418.27</v>
      </c>
      <c r="N410" s="24">
        <f t="shared" si="194"/>
        <v>22.7178</v>
      </c>
      <c r="O410" s="27">
        <f t="shared" si="195"/>
        <v>0</v>
      </c>
      <c r="P410" s="27">
        <f t="shared" si="196"/>
        <v>54</v>
      </c>
      <c r="Q410" s="27">
        <f t="shared" si="182"/>
        <v>1072.685</v>
      </c>
      <c r="R410" s="24">
        <f t="shared" si="197"/>
        <v>0</v>
      </c>
      <c r="S410" s="24">
        <f t="shared" si="198"/>
        <v>259.64</v>
      </c>
      <c r="T410" s="27">
        <f t="shared" si="199"/>
        <v>104.57</v>
      </c>
      <c r="U410" s="24">
        <f t="shared" si="200"/>
        <v>9.74</v>
      </c>
      <c r="V410" s="27">
        <f t="shared" si="201"/>
        <v>0</v>
      </c>
      <c r="W410" s="27">
        <f t="shared" si="202"/>
        <v>54</v>
      </c>
      <c r="X410" s="24">
        <f t="shared" si="181"/>
        <v>427.95</v>
      </c>
      <c r="Y410" s="24">
        <f t="shared" si="203"/>
        <v>1500.635</v>
      </c>
      <c r="Z410" s="39"/>
      <c r="AA410" s="125" t="s">
        <v>29</v>
      </c>
      <c r="AB410" s="126">
        <f t="shared" si="189"/>
        <v>58.4172</v>
      </c>
      <c r="AC410" s="126">
        <f t="shared" si="183"/>
        <v>778.92</v>
      </c>
      <c r="AD410" s="126">
        <f t="shared" si="184"/>
        <v>522.84</v>
      </c>
      <c r="AE410" s="126">
        <f t="shared" si="185"/>
        <v>32.4578</v>
      </c>
      <c r="AF410" s="126">
        <f t="shared" si="186"/>
        <v>0</v>
      </c>
      <c r="AG410" s="126">
        <f t="shared" si="187"/>
        <v>108</v>
      </c>
      <c r="AH410" s="126">
        <f t="shared" si="188"/>
        <v>1500.635</v>
      </c>
      <c r="AI410" s="125" t="s">
        <v>1111</v>
      </c>
    </row>
    <row r="411" s="9" customFormat="1" ht="20" customHeight="1" spans="1:35">
      <c r="A411" s="23">
        <f t="shared" ref="A411:A424" si="204">ROW()-3</f>
        <v>408</v>
      </c>
      <c r="B411" s="39" t="s">
        <v>657</v>
      </c>
      <c r="C411" s="30" t="s">
        <v>807</v>
      </c>
      <c r="D411" s="277" t="s">
        <v>808</v>
      </c>
      <c r="E411" s="77">
        <v>3245.4</v>
      </c>
      <c r="F411" s="93">
        <v>3245.5</v>
      </c>
      <c r="G411" s="93">
        <v>5228.42</v>
      </c>
      <c r="H411" s="93">
        <v>3245.4</v>
      </c>
      <c r="I411" s="27"/>
      <c r="J411" s="59"/>
      <c r="K411" s="34">
        <f t="shared" ref="K411:K421" si="205">E411*0.018</f>
        <v>58.4172</v>
      </c>
      <c r="L411" s="35">
        <f t="shared" ref="L411:L421" si="206">F411*0.16</f>
        <v>519.28</v>
      </c>
      <c r="M411" s="27">
        <f t="shared" ref="M411:M421" si="207">ROUND(G411*0.08,2)</f>
        <v>418.27</v>
      </c>
      <c r="N411" s="24">
        <f t="shared" ref="N411:N421" si="208">H411*0.007</f>
        <v>22.7178</v>
      </c>
      <c r="O411" s="27">
        <f t="shared" ref="O411:O421" si="209">I411*5%</f>
        <v>0</v>
      </c>
      <c r="P411" s="27">
        <f t="shared" ref="P411:P421" si="210">J411*50%</f>
        <v>0</v>
      </c>
      <c r="Q411" s="27">
        <f t="shared" si="182"/>
        <v>1018.685</v>
      </c>
      <c r="R411" s="24">
        <f t="shared" ref="R411:R421" si="211">E411*0</f>
        <v>0</v>
      </c>
      <c r="S411" s="24">
        <f t="shared" ref="S411:S421" si="212">ROUND(F411*0.08,2)</f>
        <v>259.64</v>
      </c>
      <c r="T411" s="27">
        <f t="shared" ref="T411:T421" si="213">ROUND(G411*0.02,2)</f>
        <v>104.57</v>
      </c>
      <c r="U411" s="24">
        <f t="shared" ref="U411:U421" si="214">ROUND(H411*0.003,2)</f>
        <v>9.74</v>
      </c>
      <c r="V411" s="27">
        <f t="shared" ref="V411:V421" si="215">I411*5%</f>
        <v>0</v>
      </c>
      <c r="W411" s="27">
        <f t="shared" ref="W411:W421" si="216">J411*50%</f>
        <v>0</v>
      </c>
      <c r="X411" s="24">
        <f t="shared" si="181"/>
        <v>373.95</v>
      </c>
      <c r="Y411" s="24">
        <f t="shared" ref="Y411:Y421" si="217">Q411+X411</f>
        <v>1392.635</v>
      </c>
      <c r="Z411" s="39"/>
      <c r="AA411" s="125" t="s">
        <v>27</v>
      </c>
      <c r="AB411" s="126">
        <f t="shared" si="189"/>
        <v>58.4172</v>
      </c>
      <c r="AC411" s="126">
        <f t="shared" si="183"/>
        <v>778.92</v>
      </c>
      <c r="AD411" s="126">
        <f t="shared" si="184"/>
        <v>522.84</v>
      </c>
      <c r="AE411" s="126">
        <f t="shared" si="185"/>
        <v>32.4578</v>
      </c>
      <c r="AF411" s="126">
        <f t="shared" si="186"/>
        <v>0</v>
      </c>
      <c r="AG411" s="126">
        <f t="shared" si="187"/>
        <v>0</v>
      </c>
      <c r="AH411" s="126">
        <f t="shared" si="188"/>
        <v>1392.635</v>
      </c>
      <c r="AI411" s="125" t="s">
        <v>1111</v>
      </c>
    </row>
    <row r="412" s="9" customFormat="1" ht="20" customHeight="1" spans="1:35">
      <c r="A412" s="23">
        <f t="shared" si="204"/>
        <v>409</v>
      </c>
      <c r="B412" s="39" t="s">
        <v>140</v>
      </c>
      <c r="C412" s="30" t="s">
        <v>1087</v>
      </c>
      <c r="D412" s="277" t="s">
        <v>1088</v>
      </c>
      <c r="E412" s="77">
        <v>3245.4</v>
      </c>
      <c r="F412" s="93">
        <v>3245.5</v>
      </c>
      <c r="G412" s="93">
        <v>5228.42</v>
      </c>
      <c r="H412" s="93">
        <v>3245.4</v>
      </c>
      <c r="I412" s="37"/>
      <c r="J412" s="50">
        <v>108</v>
      </c>
      <c r="K412" s="34">
        <f t="shared" si="205"/>
        <v>58.4172</v>
      </c>
      <c r="L412" s="35">
        <f t="shared" si="206"/>
        <v>519.28</v>
      </c>
      <c r="M412" s="27">
        <f t="shared" si="207"/>
        <v>418.27</v>
      </c>
      <c r="N412" s="24">
        <f t="shared" si="208"/>
        <v>22.7178</v>
      </c>
      <c r="O412" s="27">
        <f t="shared" si="209"/>
        <v>0</v>
      </c>
      <c r="P412" s="27">
        <f t="shared" si="210"/>
        <v>54</v>
      </c>
      <c r="Q412" s="27">
        <f t="shared" si="182"/>
        <v>1072.685</v>
      </c>
      <c r="R412" s="24">
        <f t="shared" si="211"/>
        <v>0</v>
      </c>
      <c r="S412" s="24">
        <f t="shared" si="212"/>
        <v>259.64</v>
      </c>
      <c r="T412" s="27">
        <f t="shared" si="213"/>
        <v>104.57</v>
      </c>
      <c r="U412" s="24">
        <f t="shared" si="214"/>
        <v>9.74</v>
      </c>
      <c r="V412" s="27">
        <f t="shared" si="215"/>
        <v>0</v>
      </c>
      <c r="W412" s="27">
        <f t="shared" si="216"/>
        <v>54</v>
      </c>
      <c r="X412" s="24">
        <f t="shared" si="181"/>
        <v>427.95</v>
      </c>
      <c r="Y412" s="24">
        <f t="shared" si="217"/>
        <v>1500.635</v>
      </c>
      <c r="Z412" s="52"/>
      <c r="AA412" s="125" t="s">
        <v>17</v>
      </c>
      <c r="AB412" s="126">
        <f t="shared" si="189"/>
        <v>58.4172</v>
      </c>
      <c r="AC412" s="126">
        <f t="shared" si="183"/>
        <v>778.92</v>
      </c>
      <c r="AD412" s="126">
        <f t="shared" si="184"/>
        <v>522.84</v>
      </c>
      <c r="AE412" s="126">
        <f t="shared" si="185"/>
        <v>32.4578</v>
      </c>
      <c r="AF412" s="126">
        <f t="shared" si="186"/>
        <v>0</v>
      </c>
      <c r="AG412" s="126">
        <f t="shared" si="187"/>
        <v>108</v>
      </c>
      <c r="AH412" s="126">
        <f t="shared" si="188"/>
        <v>1500.635</v>
      </c>
      <c r="AI412" s="125" t="s">
        <v>1107</v>
      </c>
    </row>
    <row r="413" s="9" customFormat="1" ht="20" customHeight="1" spans="1:35">
      <c r="A413" s="23">
        <f t="shared" si="204"/>
        <v>410</v>
      </c>
      <c r="B413" s="39" t="s">
        <v>1062</v>
      </c>
      <c r="C413" s="30" t="s">
        <v>1095</v>
      </c>
      <c r="D413" s="47" t="s">
        <v>1096</v>
      </c>
      <c r="E413" s="77">
        <v>3245.4</v>
      </c>
      <c r="F413" s="93">
        <v>3245.5</v>
      </c>
      <c r="G413" s="93">
        <v>5228.42</v>
      </c>
      <c r="H413" s="93">
        <v>3245.4</v>
      </c>
      <c r="I413" s="37"/>
      <c r="J413" s="50">
        <v>108</v>
      </c>
      <c r="K413" s="34">
        <f t="shared" si="205"/>
        <v>58.4172</v>
      </c>
      <c r="L413" s="35">
        <f t="shared" si="206"/>
        <v>519.28</v>
      </c>
      <c r="M413" s="27">
        <f t="shared" si="207"/>
        <v>418.27</v>
      </c>
      <c r="N413" s="24">
        <f t="shared" si="208"/>
        <v>22.7178</v>
      </c>
      <c r="O413" s="27">
        <f t="shared" si="209"/>
        <v>0</v>
      </c>
      <c r="P413" s="27">
        <f t="shared" si="210"/>
        <v>54</v>
      </c>
      <c r="Q413" s="27">
        <f t="shared" si="182"/>
        <v>1072.685</v>
      </c>
      <c r="R413" s="24">
        <f t="shared" si="211"/>
        <v>0</v>
      </c>
      <c r="S413" s="24">
        <f t="shared" si="212"/>
        <v>259.64</v>
      </c>
      <c r="T413" s="27">
        <f t="shared" si="213"/>
        <v>104.57</v>
      </c>
      <c r="U413" s="24">
        <f t="shared" si="214"/>
        <v>9.74</v>
      </c>
      <c r="V413" s="27">
        <f t="shared" si="215"/>
        <v>0</v>
      </c>
      <c r="W413" s="27">
        <f t="shared" si="216"/>
        <v>54</v>
      </c>
      <c r="X413" s="24">
        <f t="shared" si="181"/>
        <v>427.95</v>
      </c>
      <c r="Y413" s="24">
        <f t="shared" si="217"/>
        <v>1500.635</v>
      </c>
      <c r="Z413" s="52"/>
      <c r="AA413" s="125" t="s">
        <v>22</v>
      </c>
      <c r="AB413" s="126">
        <f t="shared" si="189"/>
        <v>58.4172</v>
      </c>
      <c r="AC413" s="126">
        <f t="shared" si="183"/>
        <v>778.92</v>
      </c>
      <c r="AD413" s="126">
        <f t="shared" si="184"/>
        <v>522.84</v>
      </c>
      <c r="AE413" s="126">
        <f t="shared" si="185"/>
        <v>32.4578</v>
      </c>
      <c r="AF413" s="126">
        <f t="shared" si="186"/>
        <v>0</v>
      </c>
      <c r="AG413" s="126">
        <f t="shared" si="187"/>
        <v>108</v>
      </c>
      <c r="AH413" s="126">
        <f t="shared" si="188"/>
        <v>1500.635</v>
      </c>
      <c r="AI413" s="125" t="s">
        <v>1111</v>
      </c>
    </row>
    <row r="414" s="9" customFormat="1" ht="20" customHeight="1" spans="1:35">
      <c r="A414" s="23">
        <f t="shared" si="204"/>
        <v>411</v>
      </c>
      <c r="B414" s="39" t="s">
        <v>416</v>
      </c>
      <c r="C414" s="30" t="s">
        <v>1097</v>
      </c>
      <c r="D414" s="47" t="s">
        <v>1098</v>
      </c>
      <c r="E414" s="77">
        <v>3245.4</v>
      </c>
      <c r="F414" s="93">
        <v>3245.5</v>
      </c>
      <c r="G414" s="93">
        <v>5228.42</v>
      </c>
      <c r="H414" s="93">
        <v>3245.4</v>
      </c>
      <c r="I414" s="37"/>
      <c r="J414" s="50">
        <v>108</v>
      </c>
      <c r="K414" s="34">
        <f t="shared" si="205"/>
        <v>58.4172</v>
      </c>
      <c r="L414" s="35">
        <f t="shared" si="206"/>
        <v>519.28</v>
      </c>
      <c r="M414" s="27">
        <f t="shared" si="207"/>
        <v>418.27</v>
      </c>
      <c r="N414" s="24">
        <f t="shared" si="208"/>
        <v>22.7178</v>
      </c>
      <c r="O414" s="27">
        <f t="shared" si="209"/>
        <v>0</v>
      </c>
      <c r="P414" s="27">
        <f t="shared" si="210"/>
        <v>54</v>
      </c>
      <c r="Q414" s="27">
        <f t="shared" si="182"/>
        <v>1072.685</v>
      </c>
      <c r="R414" s="24">
        <f t="shared" si="211"/>
        <v>0</v>
      </c>
      <c r="S414" s="24">
        <f t="shared" si="212"/>
        <v>259.64</v>
      </c>
      <c r="T414" s="27">
        <f t="shared" si="213"/>
        <v>104.57</v>
      </c>
      <c r="U414" s="24">
        <f t="shared" si="214"/>
        <v>9.74</v>
      </c>
      <c r="V414" s="27">
        <f t="shared" si="215"/>
        <v>0</v>
      </c>
      <c r="W414" s="27">
        <f t="shared" si="216"/>
        <v>54</v>
      </c>
      <c r="X414" s="24">
        <f t="shared" si="181"/>
        <v>427.95</v>
      </c>
      <c r="Y414" s="24">
        <f t="shared" si="217"/>
        <v>1500.635</v>
      </c>
      <c r="Z414" s="52"/>
      <c r="AA414" s="125" t="s">
        <v>20</v>
      </c>
      <c r="AB414" s="126">
        <f t="shared" si="189"/>
        <v>58.4172</v>
      </c>
      <c r="AC414" s="126">
        <f t="shared" si="183"/>
        <v>778.92</v>
      </c>
      <c r="AD414" s="126">
        <f t="shared" si="184"/>
        <v>522.84</v>
      </c>
      <c r="AE414" s="126">
        <f t="shared" si="185"/>
        <v>32.4578</v>
      </c>
      <c r="AF414" s="126">
        <f t="shared" si="186"/>
        <v>0</v>
      </c>
      <c r="AG414" s="126">
        <f t="shared" si="187"/>
        <v>108</v>
      </c>
      <c r="AH414" s="126">
        <f t="shared" si="188"/>
        <v>1500.635</v>
      </c>
      <c r="AI414" s="125" t="s">
        <v>1111</v>
      </c>
    </row>
    <row r="415" s="9" customFormat="1" ht="20" customHeight="1" spans="1:35">
      <c r="A415" s="23">
        <f t="shared" si="204"/>
        <v>412</v>
      </c>
      <c r="B415" s="39" t="s">
        <v>416</v>
      </c>
      <c r="C415" s="30" t="s">
        <v>1099</v>
      </c>
      <c r="D415" s="47" t="s">
        <v>1100</v>
      </c>
      <c r="E415" s="77">
        <v>3245.4</v>
      </c>
      <c r="F415" s="93">
        <v>3245.5</v>
      </c>
      <c r="G415" s="93">
        <v>5228.42</v>
      </c>
      <c r="H415" s="93">
        <v>3245.4</v>
      </c>
      <c r="I415" s="37"/>
      <c r="J415" s="50">
        <v>108</v>
      </c>
      <c r="K415" s="34">
        <f t="shared" si="205"/>
        <v>58.4172</v>
      </c>
      <c r="L415" s="35">
        <f t="shared" si="206"/>
        <v>519.28</v>
      </c>
      <c r="M415" s="27">
        <f t="shared" si="207"/>
        <v>418.27</v>
      </c>
      <c r="N415" s="24">
        <f t="shared" si="208"/>
        <v>22.7178</v>
      </c>
      <c r="O415" s="27">
        <f t="shared" si="209"/>
        <v>0</v>
      </c>
      <c r="P415" s="27">
        <f t="shared" si="210"/>
        <v>54</v>
      </c>
      <c r="Q415" s="27">
        <f t="shared" si="182"/>
        <v>1072.685</v>
      </c>
      <c r="R415" s="24">
        <f t="shared" si="211"/>
        <v>0</v>
      </c>
      <c r="S415" s="24">
        <f t="shared" si="212"/>
        <v>259.64</v>
      </c>
      <c r="T415" s="27">
        <f t="shared" si="213"/>
        <v>104.57</v>
      </c>
      <c r="U415" s="24">
        <f t="shared" si="214"/>
        <v>9.74</v>
      </c>
      <c r="V415" s="27">
        <f t="shared" si="215"/>
        <v>0</v>
      </c>
      <c r="W415" s="27">
        <f t="shared" si="216"/>
        <v>54</v>
      </c>
      <c r="X415" s="24">
        <f t="shared" si="181"/>
        <v>427.95</v>
      </c>
      <c r="Y415" s="24">
        <f t="shared" si="217"/>
        <v>1500.635</v>
      </c>
      <c r="Z415" s="52"/>
      <c r="AA415" s="125" t="s">
        <v>20</v>
      </c>
      <c r="AB415" s="126">
        <f t="shared" si="189"/>
        <v>58.4172</v>
      </c>
      <c r="AC415" s="126">
        <f t="shared" si="183"/>
        <v>778.92</v>
      </c>
      <c r="AD415" s="126">
        <f t="shared" si="184"/>
        <v>522.84</v>
      </c>
      <c r="AE415" s="126">
        <f t="shared" si="185"/>
        <v>32.4578</v>
      </c>
      <c r="AF415" s="126">
        <f t="shared" si="186"/>
        <v>0</v>
      </c>
      <c r="AG415" s="126">
        <f t="shared" si="187"/>
        <v>108</v>
      </c>
      <c r="AH415" s="126">
        <f t="shared" si="188"/>
        <v>1500.635</v>
      </c>
      <c r="AI415" s="125" t="s">
        <v>1111</v>
      </c>
    </row>
    <row r="416" s="9" customFormat="1" ht="20" customHeight="1" spans="1:35">
      <c r="A416" s="23">
        <f t="shared" si="204"/>
        <v>413</v>
      </c>
      <c r="B416" s="39" t="s">
        <v>190</v>
      </c>
      <c r="C416" s="30" t="s">
        <v>1101</v>
      </c>
      <c r="D416" s="47" t="s">
        <v>1102</v>
      </c>
      <c r="E416" s="77">
        <v>3245.4</v>
      </c>
      <c r="F416" s="93">
        <v>3245.5</v>
      </c>
      <c r="G416" s="93">
        <v>5228.42</v>
      </c>
      <c r="H416" s="93">
        <v>3245.4</v>
      </c>
      <c r="I416" s="37"/>
      <c r="J416" s="50"/>
      <c r="K416" s="34">
        <f t="shared" si="205"/>
        <v>58.4172</v>
      </c>
      <c r="L416" s="35">
        <f t="shared" si="206"/>
        <v>519.28</v>
      </c>
      <c r="M416" s="27">
        <f t="shared" si="207"/>
        <v>418.27</v>
      </c>
      <c r="N416" s="24">
        <f t="shared" si="208"/>
        <v>22.7178</v>
      </c>
      <c r="O416" s="27">
        <f t="shared" si="209"/>
        <v>0</v>
      </c>
      <c r="P416" s="27">
        <f t="shared" si="210"/>
        <v>0</v>
      </c>
      <c r="Q416" s="27">
        <f t="shared" si="182"/>
        <v>1018.685</v>
      </c>
      <c r="R416" s="24">
        <f t="shared" si="211"/>
        <v>0</v>
      </c>
      <c r="S416" s="24">
        <f t="shared" si="212"/>
        <v>259.64</v>
      </c>
      <c r="T416" s="27">
        <f t="shared" si="213"/>
        <v>104.57</v>
      </c>
      <c r="U416" s="24">
        <f t="shared" si="214"/>
        <v>9.74</v>
      </c>
      <c r="V416" s="27">
        <f t="shared" si="215"/>
        <v>0</v>
      </c>
      <c r="W416" s="27">
        <f t="shared" si="216"/>
        <v>0</v>
      </c>
      <c r="X416" s="24">
        <f t="shared" si="181"/>
        <v>373.95</v>
      </c>
      <c r="Y416" s="24">
        <f t="shared" si="217"/>
        <v>1392.635</v>
      </c>
      <c r="Z416" s="52"/>
      <c r="AA416" s="125" t="s">
        <v>40</v>
      </c>
      <c r="AB416" s="126">
        <f t="shared" si="189"/>
        <v>58.4172</v>
      </c>
      <c r="AC416" s="126">
        <f t="shared" si="183"/>
        <v>778.92</v>
      </c>
      <c r="AD416" s="126">
        <f t="shared" si="184"/>
        <v>522.84</v>
      </c>
      <c r="AE416" s="126">
        <f t="shared" si="185"/>
        <v>32.4578</v>
      </c>
      <c r="AF416" s="126">
        <f t="shared" si="186"/>
        <v>0</v>
      </c>
      <c r="AG416" s="126">
        <f t="shared" si="187"/>
        <v>0</v>
      </c>
      <c r="AH416" s="126">
        <f t="shared" si="188"/>
        <v>1392.635</v>
      </c>
      <c r="AI416" s="125" t="s">
        <v>1112</v>
      </c>
    </row>
    <row r="417" s="9" customFormat="1" ht="20" customHeight="1" spans="1:35">
      <c r="A417" s="23">
        <f t="shared" si="204"/>
        <v>414</v>
      </c>
      <c r="B417" s="163" t="s">
        <v>143</v>
      </c>
      <c r="C417" s="92" t="s">
        <v>1113</v>
      </c>
      <c r="D417" s="274" t="s">
        <v>1114</v>
      </c>
      <c r="E417" s="93">
        <v>3245.4</v>
      </c>
      <c r="F417" s="93">
        <v>3245.5</v>
      </c>
      <c r="G417" s="93">
        <v>5228.42</v>
      </c>
      <c r="H417" s="93">
        <v>3245.4</v>
      </c>
      <c r="I417" s="50"/>
      <c r="J417" s="50"/>
      <c r="K417" s="34">
        <f t="shared" si="205"/>
        <v>58.4172</v>
      </c>
      <c r="L417" s="35">
        <f t="shared" si="206"/>
        <v>519.28</v>
      </c>
      <c r="M417" s="27">
        <f t="shared" si="207"/>
        <v>418.27</v>
      </c>
      <c r="N417" s="24">
        <f t="shared" si="208"/>
        <v>22.7178</v>
      </c>
      <c r="O417" s="27">
        <f t="shared" si="209"/>
        <v>0</v>
      </c>
      <c r="P417" s="27">
        <f t="shared" si="210"/>
        <v>0</v>
      </c>
      <c r="Q417" s="27">
        <f t="shared" si="182"/>
        <v>1018.685</v>
      </c>
      <c r="R417" s="24">
        <f t="shared" si="211"/>
        <v>0</v>
      </c>
      <c r="S417" s="24">
        <f t="shared" si="212"/>
        <v>259.64</v>
      </c>
      <c r="T417" s="27">
        <f t="shared" si="213"/>
        <v>104.57</v>
      </c>
      <c r="U417" s="24">
        <f t="shared" si="214"/>
        <v>9.74</v>
      </c>
      <c r="V417" s="27">
        <f t="shared" si="215"/>
        <v>0</v>
      </c>
      <c r="W417" s="27">
        <f t="shared" si="216"/>
        <v>0</v>
      </c>
      <c r="X417" s="24">
        <f t="shared" si="181"/>
        <v>373.95</v>
      </c>
      <c r="Y417" s="24">
        <f t="shared" si="217"/>
        <v>1392.635</v>
      </c>
      <c r="Z417" s="52"/>
      <c r="AA417" s="125" t="s">
        <v>29</v>
      </c>
      <c r="AB417" s="126">
        <f t="shared" si="189"/>
        <v>58.4172</v>
      </c>
      <c r="AC417" s="126">
        <f t="shared" si="183"/>
        <v>778.92</v>
      </c>
      <c r="AD417" s="126">
        <f t="shared" si="184"/>
        <v>522.84</v>
      </c>
      <c r="AE417" s="126">
        <f t="shared" si="185"/>
        <v>32.4578</v>
      </c>
      <c r="AF417" s="126">
        <f t="shared" si="186"/>
        <v>0</v>
      </c>
      <c r="AG417" s="126">
        <f t="shared" si="187"/>
        <v>0</v>
      </c>
      <c r="AH417" s="126">
        <f t="shared" si="188"/>
        <v>1392.635</v>
      </c>
      <c r="AI417" s="125" t="s">
        <v>1111</v>
      </c>
    </row>
    <row r="418" s="9" customFormat="1" ht="20" customHeight="1" spans="1:35">
      <c r="A418" s="23">
        <f t="shared" si="204"/>
        <v>415</v>
      </c>
      <c r="B418" s="163" t="s">
        <v>143</v>
      </c>
      <c r="C418" s="92" t="s">
        <v>1115</v>
      </c>
      <c r="D418" s="274" t="s">
        <v>1116</v>
      </c>
      <c r="E418" s="93">
        <v>3245.4</v>
      </c>
      <c r="F418" s="93">
        <v>3245.5</v>
      </c>
      <c r="G418" s="93">
        <v>5228.42</v>
      </c>
      <c r="H418" s="93">
        <v>3245.4</v>
      </c>
      <c r="I418" s="50"/>
      <c r="J418" s="50"/>
      <c r="K418" s="34">
        <f t="shared" si="205"/>
        <v>58.4172</v>
      </c>
      <c r="L418" s="35">
        <f t="shared" si="206"/>
        <v>519.28</v>
      </c>
      <c r="M418" s="27">
        <f t="shared" si="207"/>
        <v>418.27</v>
      </c>
      <c r="N418" s="24">
        <f t="shared" si="208"/>
        <v>22.7178</v>
      </c>
      <c r="O418" s="27">
        <f t="shared" si="209"/>
        <v>0</v>
      </c>
      <c r="P418" s="27">
        <f t="shared" si="210"/>
        <v>0</v>
      </c>
      <c r="Q418" s="27">
        <f t="shared" si="182"/>
        <v>1018.685</v>
      </c>
      <c r="R418" s="24">
        <f t="shared" si="211"/>
        <v>0</v>
      </c>
      <c r="S418" s="24">
        <f t="shared" si="212"/>
        <v>259.64</v>
      </c>
      <c r="T418" s="27">
        <f t="shared" si="213"/>
        <v>104.57</v>
      </c>
      <c r="U418" s="24">
        <f t="shared" si="214"/>
        <v>9.74</v>
      </c>
      <c r="V418" s="27">
        <f t="shared" si="215"/>
        <v>0</v>
      </c>
      <c r="W418" s="27">
        <f t="shared" si="216"/>
        <v>0</v>
      </c>
      <c r="X418" s="24">
        <f t="shared" si="181"/>
        <v>373.95</v>
      </c>
      <c r="Y418" s="24">
        <f t="shared" si="217"/>
        <v>1392.635</v>
      </c>
      <c r="Z418" s="52"/>
      <c r="AA418" s="125" t="s">
        <v>29</v>
      </c>
      <c r="AB418" s="126">
        <f t="shared" si="189"/>
        <v>58.4172</v>
      </c>
      <c r="AC418" s="126">
        <f t="shared" si="183"/>
        <v>778.92</v>
      </c>
      <c r="AD418" s="126">
        <f t="shared" si="184"/>
        <v>522.84</v>
      </c>
      <c r="AE418" s="126">
        <f t="shared" si="185"/>
        <v>32.4578</v>
      </c>
      <c r="AF418" s="126">
        <f t="shared" si="186"/>
        <v>0</v>
      </c>
      <c r="AG418" s="126">
        <f t="shared" si="187"/>
        <v>0</v>
      </c>
      <c r="AH418" s="126">
        <f t="shared" si="188"/>
        <v>1392.635</v>
      </c>
      <c r="AI418" s="125" t="s">
        <v>1111</v>
      </c>
    </row>
    <row r="419" s="9" customFormat="1" ht="20" customHeight="1" spans="1:35">
      <c r="A419" s="23">
        <f t="shared" si="204"/>
        <v>416</v>
      </c>
      <c r="B419" s="163" t="s">
        <v>143</v>
      </c>
      <c r="C419" s="92" t="s">
        <v>1117</v>
      </c>
      <c r="D419" s="274" t="s">
        <v>1118</v>
      </c>
      <c r="E419" s="93">
        <v>3245.4</v>
      </c>
      <c r="F419" s="93">
        <v>3245.5</v>
      </c>
      <c r="G419" s="93">
        <v>5228.42</v>
      </c>
      <c r="H419" s="93">
        <v>3245.4</v>
      </c>
      <c r="I419" s="50"/>
      <c r="J419" s="50">
        <v>108</v>
      </c>
      <c r="K419" s="34">
        <f t="shared" si="205"/>
        <v>58.4172</v>
      </c>
      <c r="L419" s="35">
        <f t="shared" si="206"/>
        <v>519.28</v>
      </c>
      <c r="M419" s="27">
        <f t="shared" si="207"/>
        <v>418.27</v>
      </c>
      <c r="N419" s="24">
        <f t="shared" si="208"/>
        <v>22.7178</v>
      </c>
      <c r="O419" s="27">
        <f t="shared" si="209"/>
        <v>0</v>
      </c>
      <c r="P419" s="27">
        <f t="shared" si="210"/>
        <v>54</v>
      </c>
      <c r="Q419" s="27">
        <f t="shared" si="182"/>
        <v>1072.685</v>
      </c>
      <c r="R419" s="24">
        <f t="shared" si="211"/>
        <v>0</v>
      </c>
      <c r="S419" s="24">
        <f t="shared" si="212"/>
        <v>259.64</v>
      </c>
      <c r="T419" s="27">
        <f t="shared" si="213"/>
        <v>104.57</v>
      </c>
      <c r="U419" s="24">
        <f t="shared" si="214"/>
        <v>9.74</v>
      </c>
      <c r="V419" s="27">
        <f t="shared" si="215"/>
        <v>0</v>
      </c>
      <c r="W419" s="27">
        <f t="shared" si="216"/>
        <v>54</v>
      </c>
      <c r="X419" s="24">
        <f t="shared" si="181"/>
        <v>427.95</v>
      </c>
      <c r="Y419" s="24">
        <f t="shared" si="217"/>
        <v>1500.635</v>
      </c>
      <c r="Z419" s="52"/>
      <c r="AA419" s="125" t="s">
        <v>29</v>
      </c>
      <c r="AB419" s="126">
        <f t="shared" si="189"/>
        <v>58.4172</v>
      </c>
      <c r="AC419" s="126">
        <f t="shared" si="183"/>
        <v>778.92</v>
      </c>
      <c r="AD419" s="126">
        <f t="shared" si="184"/>
        <v>522.84</v>
      </c>
      <c r="AE419" s="126">
        <f t="shared" si="185"/>
        <v>32.4578</v>
      </c>
      <c r="AF419" s="126">
        <f t="shared" si="186"/>
        <v>0</v>
      </c>
      <c r="AG419" s="126">
        <f t="shared" si="187"/>
        <v>108</v>
      </c>
      <c r="AH419" s="126">
        <f t="shared" si="188"/>
        <v>1500.635</v>
      </c>
      <c r="AI419" s="125" t="s">
        <v>1111</v>
      </c>
    </row>
    <row r="420" s="9" customFormat="1" ht="20" customHeight="1" spans="1:35">
      <c r="A420" s="23">
        <f t="shared" si="204"/>
        <v>417</v>
      </c>
      <c r="B420" s="163" t="s">
        <v>143</v>
      </c>
      <c r="C420" s="92" t="s">
        <v>1119</v>
      </c>
      <c r="D420" s="274" t="s">
        <v>1120</v>
      </c>
      <c r="E420" s="93">
        <v>3245.4</v>
      </c>
      <c r="F420" s="93">
        <v>3245.5</v>
      </c>
      <c r="G420" s="93">
        <v>5228.42</v>
      </c>
      <c r="H420" s="93">
        <v>3245.4</v>
      </c>
      <c r="I420" s="50"/>
      <c r="J420" s="50">
        <v>108</v>
      </c>
      <c r="K420" s="34">
        <f t="shared" si="205"/>
        <v>58.4172</v>
      </c>
      <c r="L420" s="35">
        <f t="shared" si="206"/>
        <v>519.28</v>
      </c>
      <c r="M420" s="27">
        <f t="shared" si="207"/>
        <v>418.27</v>
      </c>
      <c r="N420" s="24">
        <f t="shared" si="208"/>
        <v>22.7178</v>
      </c>
      <c r="O420" s="27">
        <f t="shared" si="209"/>
        <v>0</v>
      </c>
      <c r="P420" s="27">
        <f t="shared" si="210"/>
        <v>54</v>
      </c>
      <c r="Q420" s="27">
        <f t="shared" si="182"/>
        <v>1072.685</v>
      </c>
      <c r="R420" s="24">
        <f t="shared" si="211"/>
        <v>0</v>
      </c>
      <c r="S420" s="24">
        <f t="shared" si="212"/>
        <v>259.64</v>
      </c>
      <c r="T420" s="27">
        <f t="shared" si="213"/>
        <v>104.57</v>
      </c>
      <c r="U420" s="24">
        <f t="shared" si="214"/>
        <v>9.74</v>
      </c>
      <c r="V420" s="27">
        <f t="shared" si="215"/>
        <v>0</v>
      </c>
      <c r="W420" s="27">
        <f t="shared" si="216"/>
        <v>54</v>
      </c>
      <c r="X420" s="24">
        <f t="shared" si="181"/>
        <v>427.95</v>
      </c>
      <c r="Y420" s="24">
        <f t="shared" si="217"/>
        <v>1500.635</v>
      </c>
      <c r="Z420" s="52"/>
      <c r="AA420" s="125" t="s">
        <v>29</v>
      </c>
      <c r="AB420" s="126">
        <f t="shared" si="189"/>
        <v>58.4172</v>
      </c>
      <c r="AC420" s="126">
        <f t="shared" si="183"/>
        <v>778.92</v>
      </c>
      <c r="AD420" s="126">
        <f t="shared" si="184"/>
        <v>522.84</v>
      </c>
      <c r="AE420" s="126">
        <f t="shared" si="185"/>
        <v>32.4578</v>
      </c>
      <c r="AF420" s="126">
        <f t="shared" si="186"/>
        <v>0</v>
      </c>
      <c r="AG420" s="126">
        <f t="shared" si="187"/>
        <v>108</v>
      </c>
      <c r="AH420" s="126">
        <f t="shared" si="188"/>
        <v>1500.635</v>
      </c>
      <c r="AI420" s="125" t="s">
        <v>1111</v>
      </c>
    </row>
    <row r="421" s="9" customFormat="1" ht="20" customHeight="1" spans="1:35">
      <c r="A421" s="23">
        <f t="shared" si="204"/>
        <v>418</v>
      </c>
      <c r="B421" s="163" t="s">
        <v>143</v>
      </c>
      <c r="C421" s="92" t="s">
        <v>1121</v>
      </c>
      <c r="D421" s="274" t="s">
        <v>1122</v>
      </c>
      <c r="E421" s="93">
        <v>3245.4</v>
      </c>
      <c r="F421" s="93">
        <v>3245.5</v>
      </c>
      <c r="G421" s="93">
        <v>5228.42</v>
      </c>
      <c r="H421" s="93">
        <v>3245.4</v>
      </c>
      <c r="I421" s="50"/>
      <c r="J421" s="50">
        <v>108</v>
      </c>
      <c r="K421" s="34">
        <f t="shared" si="205"/>
        <v>58.4172</v>
      </c>
      <c r="L421" s="35">
        <f t="shared" si="206"/>
        <v>519.28</v>
      </c>
      <c r="M421" s="27">
        <f t="shared" si="207"/>
        <v>418.27</v>
      </c>
      <c r="N421" s="24">
        <f t="shared" si="208"/>
        <v>22.7178</v>
      </c>
      <c r="O421" s="27">
        <f t="shared" si="209"/>
        <v>0</v>
      </c>
      <c r="P421" s="27">
        <f t="shared" si="210"/>
        <v>54</v>
      </c>
      <c r="Q421" s="27">
        <f t="shared" si="182"/>
        <v>1072.685</v>
      </c>
      <c r="R421" s="24">
        <f t="shared" si="211"/>
        <v>0</v>
      </c>
      <c r="S421" s="24">
        <f t="shared" si="212"/>
        <v>259.64</v>
      </c>
      <c r="T421" s="27">
        <f t="shared" si="213"/>
        <v>104.57</v>
      </c>
      <c r="U421" s="24">
        <f t="shared" si="214"/>
        <v>9.74</v>
      </c>
      <c r="V421" s="27">
        <f t="shared" si="215"/>
        <v>0</v>
      </c>
      <c r="W421" s="27">
        <f t="shared" si="216"/>
        <v>54</v>
      </c>
      <c r="X421" s="24">
        <f t="shared" si="181"/>
        <v>427.95</v>
      </c>
      <c r="Y421" s="24">
        <f t="shared" si="217"/>
        <v>1500.635</v>
      </c>
      <c r="Z421" s="52"/>
      <c r="AA421" s="125" t="s">
        <v>29</v>
      </c>
      <c r="AB421" s="126">
        <f t="shared" si="189"/>
        <v>58.4172</v>
      </c>
      <c r="AC421" s="126">
        <f t="shared" si="183"/>
        <v>778.92</v>
      </c>
      <c r="AD421" s="126">
        <f t="shared" si="184"/>
        <v>522.84</v>
      </c>
      <c r="AE421" s="126">
        <f t="shared" si="185"/>
        <v>32.4578</v>
      </c>
      <c r="AF421" s="126">
        <f t="shared" si="186"/>
        <v>0</v>
      </c>
      <c r="AG421" s="126">
        <f t="shared" si="187"/>
        <v>108</v>
      </c>
      <c r="AH421" s="126">
        <f t="shared" si="188"/>
        <v>1500.635</v>
      </c>
      <c r="AI421" s="125" t="s">
        <v>1111</v>
      </c>
    </row>
    <row r="422" s="9" customFormat="1" ht="20" customHeight="1" spans="1:35">
      <c r="A422" s="23">
        <f t="shared" si="204"/>
        <v>419</v>
      </c>
      <c r="B422" s="163" t="s">
        <v>143</v>
      </c>
      <c r="C422" s="92" t="s">
        <v>1123</v>
      </c>
      <c r="D422" s="286" t="s">
        <v>1124</v>
      </c>
      <c r="E422" s="93">
        <v>3245.4</v>
      </c>
      <c r="F422" s="93">
        <v>3245.5</v>
      </c>
      <c r="G422" s="93">
        <v>5228.42</v>
      </c>
      <c r="H422" s="93">
        <v>3245.4</v>
      </c>
      <c r="I422" s="50"/>
      <c r="J422" s="50">
        <v>108</v>
      </c>
      <c r="K422" s="34">
        <f t="shared" ref="K422:K447" si="218">E422*0.018</f>
        <v>58.4172</v>
      </c>
      <c r="L422" s="35">
        <f t="shared" ref="L422:L447" si="219">F422*0.16</f>
        <v>519.28</v>
      </c>
      <c r="M422" s="27">
        <f t="shared" ref="M422:M447" si="220">ROUND(G422*0.08,2)</f>
        <v>418.27</v>
      </c>
      <c r="N422" s="24">
        <f t="shared" ref="N422:N447" si="221">H422*0.007</f>
        <v>22.7178</v>
      </c>
      <c r="O422" s="27">
        <f t="shared" ref="O422:O447" si="222">I422*5%</f>
        <v>0</v>
      </c>
      <c r="P422" s="27">
        <f t="shared" ref="P422:P447" si="223">J422*50%</f>
        <v>54</v>
      </c>
      <c r="Q422" s="27">
        <f t="shared" si="182"/>
        <v>1072.685</v>
      </c>
      <c r="R422" s="24">
        <f t="shared" ref="R422:R447" si="224">E422*0</f>
        <v>0</v>
      </c>
      <c r="S422" s="24">
        <f t="shared" ref="S422:S447" si="225">ROUND(F422*0.08,2)</f>
        <v>259.64</v>
      </c>
      <c r="T422" s="27">
        <f t="shared" ref="T422:T447" si="226">ROUND(G422*0.02,2)</f>
        <v>104.57</v>
      </c>
      <c r="U422" s="24">
        <f t="shared" ref="U422:U447" si="227">ROUND(H422*0.003,2)</f>
        <v>9.74</v>
      </c>
      <c r="V422" s="27">
        <f t="shared" ref="V422:V447" si="228">I422*5%</f>
        <v>0</v>
      </c>
      <c r="W422" s="27">
        <f t="shared" ref="W422:W447" si="229">J422*50%</f>
        <v>54</v>
      </c>
      <c r="X422" s="24">
        <f t="shared" si="181"/>
        <v>427.95</v>
      </c>
      <c r="Y422" s="24">
        <f t="shared" ref="Y422:Y447" si="230">Q422+X422</f>
        <v>1500.635</v>
      </c>
      <c r="Z422" s="52"/>
      <c r="AA422" s="125" t="s">
        <v>29</v>
      </c>
      <c r="AB422" s="126">
        <f t="shared" si="189"/>
        <v>58.4172</v>
      </c>
      <c r="AC422" s="126">
        <f t="shared" si="183"/>
        <v>778.92</v>
      </c>
      <c r="AD422" s="126">
        <f t="shared" si="184"/>
        <v>522.84</v>
      </c>
      <c r="AE422" s="126">
        <f t="shared" si="185"/>
        <v>32.4578</v>
      </c>
      <c r="AF422" s="126">
        <f t="shared" si="186"/>
        <v>0</v>
      </c>
      <c r="AG422" s="126">
        <f t="shared" si="187"/>
        <v>108</v>
      </c>
      <c r="AH422" s="126">
        <f t="shared" si="188"/>
        <v>1500.635</v>
      </c>
      <c r="AI422" s="125" t="s">
        <v>1111</v>
      </c>
    </row>
    <row r="423" s="9" customFormat="1" ht="20" customHeight="1" spans="1:35">
      <c r="A423" s="23">
        <f t="shared" si="204"/>
        <v>420</v>
      </c>
      <c r="B423" s="163" t="s">
        <v>143</v>
      </c>
      <c r="C423" s="92" t="s">
        <v>1125</v>
      </c>
      <c r="D423" s="92" t="s">
        <v>1126</v>
      </c>
      <c r="E423" s="93">
        <v>3245.4</v>
      </c>
      <c r="F423" s="93">
        <v>3245.5</v>
      </c>
      <c r="G423" s="93">
        <v>5228.42</v>
      </c>
      <c r="H423" s="93">
        <v>3245.4</v>
      </c>
      <c r="I423" s="50"/>
      <c r="J423" s="50">
        <v>108</v>
      </c>
      <c r="K423" s="34">
        <f t="shared" si="218"/>
        <v>58.4172</v>
      </c>
      <c r="L423" s="35">
        <f t="shared" si="219"/>
        <v>519.28</v>
      </c>
      <c r="M423" s="27">
        <f t="shared" si="220"/>
        <v>418.27</v>
      </c>
      <c r="N423" s="24">
        <f t="shared" si="221"/>
        <v>22.7178</v>
      </c>
      <c r="O423" s="27">
        <f t="shared" si="222"/>
        <v>0</v>
      </c>
      <c r="P423" s="27">
        <f t="shared" si="223"/>
        <v>54</v>
      </c>
      <c r="Q423" s="27">
        <f t="shared" si="182"/>
        <v>1072.685</v>
      </c>
      <c r="R423" s="24">
        <f t="shared" si="224"/>
        <v>0</v>
      </c>
      <c r="S423" s="24">
        <f t="shared" si="225"/>
        <v>259.64</v>
      </c>
      <c r="T423" s="27">
        <f t="shared" si="226"/>
        <v>104.57</v>
      </c>
      <c r="U423" s="24">
        <f t="shared" si="227"/>
        <v>9.74</v>
      </c>
      <c r="V423" s="27">
        <f t="shared" si="228"/>
        <v>0</v>
      </c>
      <c r="W423" s="27">
        <f t="shared" si="229"/>
        <v>54</v>
      </c>
      <c r="X423" s="24">
        <f t="shared" si="181"/>
        <v>427.95</v>
      </c>
      <c r="Y423" s="24">
        <f t="shared" si="230"/>
        <v>1500.635</v>
      </c>
      <c r="Z423" s="52"/>
      <c r="AA423" s="125" t="s">
        <v>29</v>
      </c>
      <c r="AB423" s="126">
        <f t="shared" si="189"/>
        <v>58.4172</v>
      </c>
      <c r="AC423" s="126">
        <f t="shared" si="183"/>
        <v>778.92</v>
      </c>
      <c r="AD423" s="126">
        <f t="shared" si="184"/>
        <v>522.84</v>
      </c>
      <c r="AE423" s="126">
        <f t="shared" si="185"/>
        <v>32.4578</v>
      </c>
      <c r="AF423" s="126">
        <f t="shared" si="186"/>
        <v>0</v>
      </c>
      <c r="AG423" s="126">
        <f t="shared" si="187"/>
        <v>108</v>
      </c>
      <c r="AH423" s="126">
        <f t="shared" si="188"/>
        <v>1500.635</v>
      </c>
      <c r="AI423" s="125" t="s">
        <v>1111</v>
      </c>
    </row>
    <row r="424" s="9" customFormat="1" ht="20" customHeight="1" spans="1:35">
      <c r="A424" s="23">
        <f t="shared" si="204"/>
        <v>421</v>
      </c>
      <c r="B424" s="163" t="s">
        <v>143</v>
      </c>
      <c r="C424" s="92" t="s">
        <v>1127</v>
      </c>
      <c r="D424" s="286" t="s">
        <v>1128</v>
      </c>
      <c r="E424" s="93">
        <v>3245.4</v>
      </c>
      <c r="F424" s="93">
        <v>3245.5</v>
      </c>
      <c r="G424" s="93">
        <v>5228.42</v>
      </c>
      <c r="H424" s="93">
        <v>3245.4</v>
      </c>
      <c r="I424" s="50"/>
      <c r="J424" s="50"/>
      <c r="K424" s="34">
        <f t="shared" si="218"/>
        <v>58.4172</v>
      </c>
      <c r="L424" s="35">
        <f t="shared" si="219"/>
        <v>519.28</v>
      </c>
      <c r="M424" s="27">
        <f t="shared" si="220"/>
        <v>418.27</v>
      </c>
      <c r="N424" s="24">
        <f t="shared" si="221"/>
        <v>22.7178</v>
      </c>
      <c r="O424" s="27">
        <f t="shared" si="222"/>
        <v>0</v>
      </c>
      <c r="P424" s="27">
        <f t="shared" si="223"/>
        <v>0</v>
      </c>
      <c r="Q424" s="27">
        <f t="shared" si="182"/>
        <v>1018.685</v>
      </c>
      <c r="R424" s="24">
        <f t="shared" si="224"/>
        <v>0</v>
      </c>
      <c r="S424" s="24">
        <f t="shared" si="225"/>
        <v>259.64</v>
      </c>
      <c r="T424" s="27">
        <f t="shared" si="226"/>
        <v>104.57</v>
      </c>
      <c r="U424" s="24">
        <f t="shared" si="227"/>
        <v>9.74</v>
      </c>
      <c r="V424" s="27">
        <f t="shared" si="228"/>
        <v>0</v>
      </c>
      <c r="W424" s="27">
        <f t="shared" si="229"/>
        <v>0</v>
      </c>
      <c r="X424" s="24">
        <f t="shared" si="181"/>
        <v>373.95</v>
      </c>
      <c r="Y424" s="24">
        <f t="shared" si="230"/>
        <v>1392.635</v>
      </c>
      <c r="Z424" s="52"/>
      <c r="AA424" s="125" t="s">
        <v>29</v>
      </c>
      <c r="AB424" s="126">
        <f t="shared" si="189"/>
        <v>58.4172</v>
      </c>
      <c r="AC424" s="126">
        <f t="shared" si="183"/>
        <v>778.92</v>
      </c>
      <c r="AD424" s="126">
        <f t="shared" si="184"/>
        <v>522.84</v>
      </c>
      <c r="AE424" s="126">
        <f t="shared" si="185"/>
        <v>32.4578</v>
      </c>
      <c r="AF424" s="126">
        <f t="shared" si="186"/>
        <v>0</v>
      </c>
      <c r="AG424" s="126">
        <f t="shared" si="187"/>
        <v>0</v>
      </c>
      <c r="AH424" s="126">
        <f t="shared" si="188"/>
        <v>1392.635</v>
      </c>
      <c r="AI424" s="125" t="s">
        <v>1111</v>
      </c>
    </row>
    <row r="425" s="9" customFormat="1" ht="20" customHeight="1" spans="1:35">
      <c r="A425" s="23">
        <f t="shared" ref="A425:A434" si="231">ROW()-3</f>
        <v>422</v>
      </c>
      <c r="B425" s="163" t="s">
        <v>143</v>
      </c>
      <c r="C425" s="92" t="s">
        <v>1129</v>
      </c>
      <c r="D425" s="274" t="s">
        <v>1130</v>
      </c>
      <c r="E425" s="93">
        <v>3245.4</v>
      </c>
      <c r="F425" s="93">
        <v>3245.5</v>
      </c>
      <c r="G425" s="93">
        <v>5228.42</v>
      </c>
      <c r="H425" s="93">
        <v>3245.4</v>
      </c>
      <c r="I425" s="50"/>
      <c r="J425" s="50"/>
      <c r="K425" s="34">
        <f t="shared" si="218"/>
        <v>58.4172</v>
      </c>
      <c r="L425" s="35">
        <f t="shared" si="219"/>
        <v>519.28</v>
      </c>
      <c r="M425" s="27">
        <f t="shared" si="220"/>
        <v>418.27</v>
      </c>
      <c r="N425" s="24">
        <f t="shared" si="221"/>
        <v>22.7178</v>
      </c>
      <c r="O425" s="27">
        <f t="shared" si="222"/>
        <v>0</v>
      </c>
      <c r="P425" s="27">
        <f t="shared" si="223"/>
        <v>0</v>
      </c>
      <c r="Q425" s="27">
        <f t="shared" si="182"/>
        <v>1018.685</v>
      </c>
      <c r="R425" s="24">
        <f t="shared" si="224"/>
        <v>0</v>
      </c>
      <c r="S425" s="24">
        <f t="shared" si="225"/>
        <v>259.64</v>
      </c>
      <c r="T425" s="27">
        <f t="shared" si="226"/>
        <v>104.57</v>
      </c>
      <c r="U425" s="24">
        <f t="shared" si="227"/>
        <v>9.74</v>
      </c>
      <c r="V425" s="27">
        <f t="shared" si="228"/>
        <v>0</v>
      </c>
      <c r="W425" s="27">
        <f t="shared" si="229"/>
        <v>0</v>
      </c>
      <c r="X425" s="24">
        <f t="shared" si="181"/>
        <v>373.95</v>
      </c>
      <c r="Y425" s="24">
        <f t="shared" si="230"/>
        <v>1392.635</v>
      </c>
      <c r="Z425" s="52"/>
      <c r="AA425" s="125" t="s">
        <v>29</v>
      </c>
      <c r="AB425" s="126">
        <f t="shared" si="189"/>
        <v>58.4172</v>
      </c>
      <c r="AC425" s="126">
        <f t="shared" si="183"/>
        <v>778.92</v>
      </c>
      <c r="AD425" s="126">
        <f t="shared" si="184"/>
        <v>522.84</v>
      </c>
      <c r="AE425" s="126">
        <f t="shared" si="185"/>
        <v>32.4578</v>
      </c>
      <c r="AF425" s="126">
        <f t="shared" si="186"/>
        <v>0</v>
      </c>
      <c r="AG425" s="126">
        <f t="shared" si="187"/>
        <v>0</v>
      </c>
      <c r="AH425" s="126">
        <f t="shared" si="188"/>
        <v>1392.635</v>
      </c>
      <c r="AI425" s="125" t="s">
        <v>1111</v>
      </c>
    </row>
    <row r="426" s="9" customFormat="1" ht="20" customHeight="1" spans="1:35">
      <c r="A426" s="23">
        <f t="shared" si="231"/>
        <v>423</v>
      </c>
      <c r="B426" s="163" t="s">
        <v>657</v>
      </c>
      <c r="C426" s="92" t="s">
        <v>1131</v>
      </c>
      <c r="D426" s="274" t="s">
        <v>1132</v>
      </c>
      <c r="E426" s="93">
        <v>3245.4</v>
      </c>
      <c r="F426" s="93">
        <v>3245.5</v>
      </c>
      <c r="G426" s="93">
        <v>5228.42</v>
      </c>
      <c r="H426" s="93">
        <v>3245.4</v>
      </c>
      <c r="I426" s="50"/>
      <c r="J426" s="50">
        <v>108</v>
      </c>
      <c r="K426" s="34">
        <f t="shared" si="218"/>
        <v>58.4172</v>
      </c>
      <c r="L426" s="35">
        <f t="shared" si="219"/>
        <v>519.28</v>
      </c>
      <c r="M426" s="27">
        <f t="shared" si="220"/>
        <v>418.27</v>
      </c>
      <c r="N426" s="24">
        <f t="shared" si="221"/>
        <v>22.7178</v>
      </c>
      <c r="O426" s="27">
        <f t="shared" si="222"/>
        <v>0</v>
      </c>
      <c r="P426" s="27">
        <f t="shared" si="223"/>
        <v>54</v>
      </c>
      <c r="Q426" s="27">
        <f t="shared" si="182"/>
        <v>1072.685</v>
      </c>
      <c r="R426" s="24">
        <f t="shared" si="224"/>
        <v>0</v>
      </c>
      <c r="S426" s="24">
        <f t="shared" si="225"/>
        <v>259.64</v>
      </c>
      <c r="T426" s="27">
        <f t="shared" si="226"/>
        <v>104.57</v>
      </c>
      <c r="U426" s="24">
        <f t="shared" si="227"/>
        <v>9.74</v>
      </c>
      <c r="V426" s="27">
        <f t="shared" si="228"/>
        <v>0</v>
      </c>
      <c r="W426" s="27">
        <f t="shared" si="229"/>
        <v>54</v>
      </c>
      <c r="X426" s="24">
        <f t="shared" si="181"/>
        <v>427.95</v>
      </c>
      <c r="Y426" s="24">
        <f t="shared" si="230"/>
        <v>1500.635</v>
      </c>
      <c r="Z426" s="52"/>
      <c r="AA426" s="125" t="s">
        <v>27</v>
      </c>
      <c r="AB426" s="126">
        <f t="shared" si="189"/>
        <v>58.4172</v>
      </c>
      <c r="AC426" s="126">
        <f t="shared" si="183"/>
        <v>778.92</v>
      </c>
      <c r="AD426" s="126">
        <f t="shared" si="184"/>
        <v>522.84</v>
      </c>
      <c r="AE426" s="126">
        <f t="shared" si="185"/>
        <v>32.4578</v>
      </c>
      <c r="AF426" s="126">
        <f t="shared" si="186"/>
        <v>0</v>
      </c>
      <c r="AG426" s="126">
        <f t="shared" si="187"/>
        <v>108</v>
      </c>
      <c r="AH426" s="126">
        <f t="shared" si="188"/>
        <v>1500.635</v>
      </c>
      <c r="AI426" s="125" t="s">
        <v>1111</v>
      </c>
    </row>
    <row r="427" s="9" customFormat="1" ht="20" customHeight="1" spans="1:35">
      <c r="A427" s="23">
        <f t="shared" si="231"/>
        <v>424</v>
      </c>
      <c r="B427" s="163" t="s">
        <v>293</v>
      </c>
      <c r="C427" s="92" t="s">
        <v>1133</v>
      </c>
      <c r="D427" s="274" t="s">
        <v>1134</v>
      </c>
      <c r="E427" s="93">
        <v>3245.4</v>
      </c>
      <c r="F427" s="93">
        <v>3245.5</v>
      </c>
      <c r="G427" s="93">
        <v>5228.42</v>
      </c>
      <c r="H427" s="93">
        <v>3245.4</v>
      </c>
      <c r="I427" s="50"/>
      <c r="J427" s="50"/>
      <c r="K427" s="34">
        <f t="shared" si="218"/>
        <v>58.4172</v>
      </c>
      <c r="L427" s="35">
        <f t="shared" si="219"/>
        <v>519.28</v>
      </c>
      <c r="M427" s="27">
        <f t="shared" si="220"/>
        <v>418.27</v>
      </c>
      <c r="N427" s="24">
        <f t="shared" si="221"/>
        <v>22.7178</v>
      </c>
      <c r="O427" s="27">
        <f t="shared" si="222"/>
        <v>0</v>
      </c>
      <c r="P427" s="27">
        <f t="shared" si="223"/>
        <v>0</v>
      </c>
      <c r="Q427" s="27">
        <f t="shared" si="182"/>
        <v>1018.685</v>
      </c>
      <c r="R427" s="24">
        <f t="shared" si="224"/>
        <v>0</v>
      </c>
      <c r="S427" s="24">
        <f t="shared" si="225"/>
        <v>259.64</v>
      </c>
      <c r="T427" s="27">
        <f t="shared" si="226"/>
        <v>104.57</v>
      </c>
      <c r="U427" s="24">
        <f t="shared" si="227"/>
        <v>9.74</v>
      </c>
      <c r="V427" s="27">
        <f t="shared" si="228"/>
        <v>0</v>
      </c>
      <c r="W427" s="27">
        <f t="shared" si="229"/>
        <v>0</v>
      </c>
      <c r="X427" s="24">
        <f t="shared" si="181"/>
        <v>373.95</v>
      </c>
      <c r="Y427" s="24">
        <f t="shared" si="230"/>
        <v>1392.635</v>
      </c>
      <c r="Z427" s="52"/>
      <c r="AA427" s="125" t="s">
        <v>26</v>
      </c>
      <c r="AB427" s="126">
        <f t="shared" si="189"/>
        <v>58.4172</v>
      </c>
      <c r="AC427" s="126">
        <f t="shared" si="183"/>
        <v>778.92</v>
      </c>
      <c r="AD427" s="126">
        <f t="shared" si="184"/>
        <v>522.84</v>
      </c>
      <c r="AE427" s="126">
        <f t="shared" si="185"/>
        <v>32.4578</v>
      </c>
      <c r="AF427" s="126">
        <f t="shared" si="186"/>
        <v>0</v>
      </c>
      <c r="AG427" s="126">
        <f t="shared" si="187"/>
        <v>0</v>
      </c>
      <c r="AH427" s="126">
        <f t="shared" si="188"/>
        <v>1392.635</v>
      </c>
      <c r="AI427" s="125" t="s">
        <v>1111</v>
      </c>
    </row>
    <row r="428" s="9" customFormat="1" ht="20" customHeight="1" spans="1:35">
      <c r="A428" s="23">
        <f t="shared" si="231"/>
        <v>425</v>
      </c>
      <c r="B428" s="163" t="s">
        <v>293</v>
      </c>
      <c r="C428" s="92" t="s">
        <v>1135</v>
      </c>
      <c r="D428" s="274" t="s">
        <v>1136</v>
      </c>
      <c r="E428" s="93">
        <v>3245.4</v>
      </c>
      <c r="F428" s="93">
        <v>3245.5</v>
      </c>
      <c r="G428" s="93">
        <v>5228.42</v>
      </c>
      <c r="H428" s="93">
        <v>3245.4</v>
      </c>
      <c r="I428" s="50"/>
      <c r="J428" s="50">
        <v>108</v>
      </c>
      <c r="K428" s="34">
        <f t="shared" si="218"/>
        <v>58.4172</v>
      </c>
      <c r="L428" s="35">
        <f t="shared" si="219"/>
        <v>519.28</v>
      </c>
      <c r="M428" s="27">
        <f t="shared" si="220"/>
        <v>418.27</v>
      </c>
      <c r="N428" s="24">
        <f t="shared" si="221"/>
        <v>22.7178</v>
      </c>
      <c r="O428" s="27">
        <f t="shared" si="222"/>
        <v>0</v>
      </c>
      <c r="P428" s="27">
        <f t="shared" si="223"/>
        <v>54</v>
      </c>
      <c r="Q428" s="27">
        <f t="shared" si="182"/>
        <v>1072.685</v>
      </c>
      <c r="R428" s="24">
        <f t="shared" si="224"/>
        <v>0</v>
      </c>
      <c r="S428" s="24">
        <f t="shared" si="225"/>
        <v>259.64</v>
      </c>
      <c r="T428" s="27">
        <f t="shared" si="226"/>
        <v>104.57</v>
      </c>
      <c r="U428" s="24">
        <f t="shared" si="227"/>
        <v>9.74</v>
      </c>
      <c r="V428" s="27">
        <f t="shared" si="228"/>
        <v>0</v>
      </c>
      <c r="W428" s="27">
        <f t="shared" si="229"/>
        <v>54</v>
      </c>
      <c r="X428" s="24">
        <f t="shared" si="181"/>
        <v>427.95</v>
      </c>
      <c r="Y428" s="24">
        <f t="shared" si="230"/>
        <v>1500.635</v>
      </c>
      <c r="Z428" s="52"/>
      <c r="AA428" s="125" t="s">
        <v>26</v>
      </c>
      <c r="AB428" s="126">
        <f t="shared" si="189"/>
        <v>58.4172</v>
      </c>
      <c r="AC428" s="126">
        <f t="shared" si="183"/>
        <v>778.92</v>
      </c>
      <c r="AD428" s="126">
        <f t="shared" si="184"/>
        <v>522.84</v>
      </c>
      <c r="AE428" s="126">
        <f t="shared" si="185"/>
        <v>32.4578</v>
      </c>
      <c r="AF428" s="126">
        <f t="shared" si="186"/>
        <v>0</v>
      </c>
      <c r="AG428" s="126">
        <f t="shared" si="187"/>
        <v>108</v>
      </c>
      <c r="AH428" s="126">
        <f t="shared" si="188"/>
        <v>1500.635</v>
      </c>
      <c r="AI428" s="125" t="s">
        <v>1111</v>
      </c>
    </row>
    <row r="429" s="9" customFormat="1" ht="20" customHeight="1" spans="1:35">
      <c r="A429" s="23">
        <f t="shared" si="231"/>
        <v>426</v>
      </c>
      <c r="B429" s="163" t="s">
        <v>293</v>
      </c>
      <c r="C429" s="92" t="s">
        <v>1137</v>
      </c>
      <c r="D429" s="165" t="s">
        <v>1138</v>
      </c>
      <c r="E429" s="93">
        <v>3245.4</v>
      </c>
      <c r="F429" s="93">
        <v>3245.5</v>
      </c>
      <c r="G429" s="93">
        <v>5228.42</v>
      </c>
      <c r="H429" s="93">
        <v>3245.4</v>
      </c>
      <c r="I429" s="50"/>
      <c r="J429" s="50">
        <v>108</v>
      </c>
      <c r="K429" s="34">
        <f t="shared" si="218"/>
        <v>58.4172</v>
      </c>
      <c r="L429" s="35">
        <f t="shared" si="219"/>
        <v>519.28</v>
      </c>
      <c r="M429" s="27">
        <f t="shared" si="220"/>
        <v>418.27</v>
      </c>
      <c r="N429" s="24">
        <f t="shared" si="221"/>
        <v>22.7178</v>
      </c>
      <c r="O429" s="27">
        <f t="shared" si="222"/>
        <v>0</v>
      </c>
      <c r="P429" s="27">
        <f t="shared" si="223"/>
        <v>54</v>
      </c>
      <c r="Q429" s="27">
        <f t="shared" si="182"/>
        <v>1072.685</v>
      </c>
      <c r="R429" s="24">
        <f t="shared" si="224"/>
        <v>0</v>
      </c>
      <c r="S429" s="24">
        <f t="shared" si="225"/>
        <v>259.64</v>
      </c>
      <c r="T429" s="27">
        <f t="shared" si="226"/>
        <v>104.57</v>
      </c>
      <c r="U429" s="24">
        <f t="shared" si="227"/>
        <v>9.74</v>
      </c>
      <c r="V429" s="27">
        <f t="shared" si="228"/>
        <v>0</v>
      </c>
      <c r="W429" s="27">
        <f t="shared" si="229"/>
        <v>54</v>
      </c>
      <c r="X429" s="24">
        <f t="shared" si="181"/>
        <v>427.95</v>
      </c>
      <c r="Y429" s="24">
        <f t="shared" si="230"/>
        <v>1500.635</v>
      </c>
      <c r="Z429" s="52"/>
      <c r="AA429" s="125" t="s">
        <v>26</v>
      </c>
      <c r="AB429" s="126">
        <f t="shared" si="189"/>
        <v>58.4172</v>
      </c>
      <c r="AC429" s="126">
        <f t="shared" si="183"/>
        <v>778.92</v>
      </c>
      <c r="AD429" s="126">
        <f t="shared" si="184"/>
        <v>522.84</v>
      </c>
      <c r="AE429" s="126">
        <f t="shared" si="185"/>
        <v>32.4578</v>
      </c>
      <c r="AF429" s="126">
        <f t="shared" si="186"/>
        <v>0</v>
      </c>
      <c r="AG429" s="126">
        <f t="shared" si="187"/>
        <v>108</v>
      </c>
      <c r="AH429" s="126">
        <f t="shared" si="188"/>
        <v>1500.635</v>
      </c>
      <c r="AI429" s="125" t="s">
        <v>1111</v>
      </c>
    </row>
    <row r="430" s="9" customFormat="1" ht="20" customHeight="1" spans="1:35">
      <c r="A430" s="23">
        <f t="shared" si="231"/>
        <v>427</v>
      </c>
      <c r="B430" s="163" t="s">
        <v>140</v>
      </c>
      <c r="C430" s="142" t="s">
        <v>1139</v>
      </c>
      <c r="D430" s="274" t="s">
        <v>1140</v>
      </c>
      <c r="E430" s="93">
        <v>3820</v>
      </c>
      <c r="F430" s="77">
        <v>0</v>
      </c>
      <c r="G430" s="93">
        <v>5228.42</v>
      </c>
      <c r="H430" s="77">
        <v>0</v>
      </c>
      <c r="I430" s="97">
        <v>4180</v>
      </c>
      <c r="J430" s="50"/>
      <c r="K430" s="34">
        <f t="shared" si="218"/>
        <v>68.76</v>
      </c>
      <c r="L430" s="35">
        <f t="shared" si="219"/>
        <v>0</v>
      </c>
      <c r="M430" s="27">
        <f t="shared" si="220"/>
        <v>418.27</v>
      </c>
      <c r="N430" s="24">
        <f t="shared" si="221"/>
        <v>0</v>
      </c>
      <c r="O430" s="27">
        <f t="shared" si="222"/>
        <v>209</v>
      </c>
      <c r="P430" s="27">
        <f t="shared" si="223"/>
        <v>0</v>
      </c>
      <c r="Q430" s="27">
        <f t="shared" si="182"/>
        <v>696.03</v>
      </c>
      <c r="R430" s="24">
        <f t="shared" si="224"/>
        <v>0</v>
      </c>
      <c r="S430" s="24">
        <f t="shared" si="225"/>
        <v>0</v>
      </c>
      <c r="T430" s="27">
        <f t="shared" si="226"/>
        <v>104.57</v>
      </c>
      <c r="U430" s="24">
        <f t="shared" si="227"/>
        <v>0</v>
      </c>
      <c r="V430" s="27">
        <f t="shared" si="228"/>
        <v>209</v>
      </c>
      <c r="W430" s="27">
        <f t="shared" si="229"/>
        <v>0</v>
      </c>
      <c r="X430" s="24">
        <f t="shared" si="181"/>
        <v>313.57</v>
      </c>
      <c r="Y430" s="24">
        <f t="shared" si="230"/>
        <v>1009.6</v>
      </c>
      <c r="Z430" s="52"/>
      <c r="AA430" s="125" t="s">
        <v>17</v>
      </c>
      <c r="AB430" s="126">
        <f t="shared" si="189"/>
        <v>68.76</v>
      </c>
      <c r="AC430" s="126">
        <f t="shared" si="183"/>
        <v>0</v>
      </c>
      <c r="AD430" s="126">
        <f t="shared" si="184"/>
        <v>522.84</v>
      </c>
      <c r="AE430" s="126">
        <f t="shared" si="185"/>
        <v>0</v>
      </c>
      <c r="AF430" s="126">
        <f t="shared" si="186"/>
        <v>418</v>
      </c>
      <c r="AG430" s="126">
        <f t="shared" si="187"/>
        <v>0</v>
      </c>
      <c r="AH430" s="126">
        <f t="shared" si="188"/>
        <v>1009.6</v>
      </c>
      <c r="AI430" s="125" t="s">
        <v>1107</v>
      </c>
    </row>
    <row r="431" s="9" customFormat="1" ht="20" customHeight="1" spans="1:35">
      <c r="A431" s="23">
        <f t="shared" si="231"/>
        <v>428</v>
      </c>
      <c r="B431" s="163" t="s">
        <v>140</v>
      </c>
      <c r="C431" s="92" t="s">
        <v>224</v>
      </c>
      <c r="D431" s="286" t="s">
        <v>1141</v>
      </c>
      <c r="E431" s="93">
        <v>3245.4</v>
      </c>
      <c r="F431" s="93">
        <v>3245.5</v>
      </c>
      <c r="G431" s="93">
        <v>5228.42</v>
      </c>
      <c r="H431" s="93">
        <v>3245.4</v>
      </c>
      <c r="I431" s="50"/>
      <c r="J431" s="50"/>
      <c r="K431" s="34">
        <f t="shared" si="218"/>
        <v>58.4172</v>
      </c>
      <c r="L431" s="35">
        <f t="shared" si="219"/>
        <v>519.28</v>
      </c>
      <c r="M431" s="27">
        <f t="shared" si="220"/>
        <v>418.27</v>
      </c>
      <c r="N431" s="24">
        <f t="shared" si="221"/>
        <v>22.7178</v>
      </c>
      <c r="O431" s="27">
        <f t="shared" si="222"/>
        <v>0</v>
      </c>
      <c r="P431" s="27">
        <f t="shared" si="223"/>
        <v>0</v>
      </c>
      <c r="Q431" s="27">
        <f t="shared" si="182"/>
        <v>1018.685</v>
      </c>
      <c r="R431" s="24">
        <f t="shared" si="224"/>
        <v>0</v>
      </c>
      <c r="S431" s="24">
        <f t="shared" si="225"/>
        <v>259.64</v>
      </c>
      <c r="T431" s="27">
        <f t="shared" si="226"/>
        <v>104.57</v>
      </c>
      <c r="U431" s="24">
        <f t="shared" si="227"/>
        <v>9.74</v>
      </c>
      <c r="V431" s="27">
        <f t="shared" si="228"/>
        <v>0</v>
      </c>
      <c r="W431" s="27">
        <f t="shared" si="229"/>
        <v>0</v>
      </c>
      <c r="X431" s="24">
        <f t="shared" si="181"/>
        <v>373.95</v>
      </c>
      <c r="Y431" s="24">
        <f t="shared" si="230"/>
        <v>1392.635</v>
      </c>
      <c r="Z431" s="52"/>
      <c r="AA431" s="125" t="s">
        <v>30</v>
      </c>
      <c r="AB431" s="126">
        <f t="shared" si="189"/>
        <v>58.4172</v>
      </c>
      <c r="AC431" s="126">
        <f t="shared" si="183"/>
        <v>778.92</v>
      </c>
      <c r="AD431" s="126">
        <f t="shared" si="184"/>
        <v>522.84</v>
      </c>
      <c r="AE431" s="126">
        <f t="shared" si="185"/>
        <v>32.4578</v>
      </c>
      <c r="AF431" s="126">
        <f t="shared" si="186"/>
        <v>0</v>
      </c>
      <c r="AG431" s="126">
        <f t="shared" si="187"/>
        <v>0</v>
      </c>
      <c r="AH431" s="126">
        <f t="shared" si="188"/>
        <v>1392.635</v>
      </c>
      <c r="AI431" s="125" t="s">
        <v>1110</v>
      </c>
    </row>
    <row r="432" s="9" customFormat="1" ht="20" customHeight="1" spans="1:35">
      <c r="A432" s="23">
        <f t="shared" si="231"/>
        <v>429</v>
      </c>
      <c r="B432" s="163" t="s">
        <v>140</v>
      </c>
      <c r="C432" s="92" t="s">
        <v>1142</v>
      </c>
      <c r="D432" s="286" t="s">
        <v>1143</v>
      </c>
      <c r="E432" s="93">
        <v>3245.4</v>
      </c>
      <c r="F432" s="93">
        <v>3245.5</v>
      </c>
      <c r="G432" s="93">
        <v>5228.42</v>
      </c>
      <c r="H432" s="93">
        <v>3245.4</v>
      </c>
      <c r="I432" s="50"/>
      <c r="J432" s="50">
        <v>108</v>
      </c>
      <c r="K432" s="34">
        <f t="shared" si="218"/>
        <v>58.4172</v>
      </c>
      <c r="L432" s="35">
        <f t="shared" si="219"/>
        <v>519.28</v>
      </c>
      <c r="M432" s="27">
        <f t="shared" si="220"/>
        <v>418.27</v>
      </c>
      <c r="N432" s="24">
        <f t="shared" si="221"/>
        <v>22.7178</v>
      </c>
      <c r="O432" s="27">
        <f t="shared" si="222"/>
        <v>0</v>
      </c>
      <c r="P432" s="27">
        <f t="shared" si="223"/>
        <v>54</v>
      </c>
      <c r="Q432" s="27">
        <f t="shared" si="182"/>
        <v>1072.685</v>
      </c>
      <c r="R432" s="24">
        <f t="shared" si="224"/>
        <v>0</v>
      </c>
      <c r="S432" s="24">
        <f t="shared" si="225"/>
        <v>259.64</v>
      </c>
      <c r="T432" s="27">
        <f t="shared" si="226"/>
        <v>104.57</v>
      </c>
      <c r="U432" s="24">
        <f t="shared" si="227"/>
        <v>9.74</v>
      </c>
      <c r="V432" s="27">
        <f t="shared" si="228"/>
        <v>0</v>
      </c>
      <c r="W432" s="27">
        <f t="shared" si="229"/>
        <v>54</v>
      </c>
      <c r="X432" s="24">
        <f t="shared" si="181"/>
        <v>427.95</v>
      </c>
      <c r="Y432" s="24">
        <f t="shared" si="230"/>
        <v>1500.635</v>
      </c>
      <c r="Z432" s="52"/>
      <c r="AA432" s="125" t="s">
        <v>17</v>
      </c>
      <c r="AB432" s="126">
        <f t="shared" si="189"/>
        <v>58.4172</v>
      </c>
      <c r="AC432" s="126">
        <f t="shared" si="183"/>
        <v>778.92</v>
      </c>
      <c r="AD432" s="126">
        <f t="shared" si="184"/>
        <v>522.84</v>
      </c>
      <c r="AE432" s="126">
        <f t="shared" si="185"/>
        <v>32.4578</v>
      </c>
      <c r="AF432" s="126">
        <f t="shared" si="186"/>
        <v>0</v>
      </c>
      <c r="AG432" s="126">
        <f t="shared" si="187"/>
        <v>108</v>
      </c>
      <c r="AH432" s="126">
        <f t="shared" si="188"/>
        <v>1500.635</v>
      </c>
      <c r="AI432" s="125" t="s">
        <v>1107</v>
      </c>
    </row>
    <row r="433" s="9" customFormat="1" ht="20" customHeight="1" spans="1:35">
      <c r="A433" s="23">
        <f t="shared" si="231"/>
        <v>430</v>
      </c>
      <c r="B433" s="163" t="s">
        <v>140</v>
      </c>
      <c r="C433" s="92" t="s">
        <v>1144</v>
      </c>
      <c r="D433" s="286" t="s">
        <v>1145</v>
      </c>
      <c r="E433" s="93">
        <v>3245.4</v>
      </c>
      <c r="F433" s="93">
        <v>3245.5</v>
      </c>
      <c r="G433" s="93">
        <v>5228.42</v>
      </c>
      <c r="H433" s="93">
        <v>3245.4</v>
      </c>
      <c r="I433" s="50"/>
      <c r="J433" s="50">
        <v>108</v>
      </c>
      <c r="K433" s="34">
        <f t="shared" si="218"/>
        <v>58.4172</v>
      </c>
      <c r="L433" s="35">
        <f t="shared" si="219"/>
        <v>519.28</v>
      </c>
      <c r="M433" s="27">
        <f t="shared" si="220"/>
        <v>418.27</v>
      </c>
      <c r="N433" s="24">
        <f t="shared" si="221"/>
        <v>22.7178</v>
      </c>
      <c r="O433" s="27">
        <f t="shared" si="222"/>
        <v>0</v>
      </c>
      <c r="P433" s="27">
        <f t="shared" si="223"/>
        <v>54</v>
      </c>
      <c r="Q433" s="27">
        <f t="shared" si="182"/>
        <v>1072.685</v>
      </c>
      <c r="R433" s="24">
        <f t="shared" si="224"/>
        <v>0</v>
      </c>
      <c r="S433" s="24">
        <f t="shared" si="225"/>
        <v>259.64</v>
      </c>
      <c r="T433" s="27">
        <f t="shared" si="226"/>
        <v>104.57</v>
      </c>
      <c r="U433" s="24">
        <f t="shared" si="227"/>
        <v>9.74</v>
      </c>
      <c r="V433" s="27">
        <f t="shared" si="228"/>
        <v>0</v>
      </c>
      <c r="W433" s="27">
        <f t="shared" si="229"/>
        <v>54</v>
      </c>
      <c r="X433" s="24">
        <f t="shared" si="181"/>
        <v>427.95</v>
      </c>
      <c r="Y433" s="24">
        <f t="shared" si="230"/>
        <v>1500.635</v>
      </c>
      <c r="Z433" s="52"/>
      <c r="AA433" s="125" t="s">
        <v>17</v>
      </c>
      <c r="AB433" s="126">
        <f t="shared" si="189"/>
        <v>58.4172</v>
      </c>
      <c r="AC433" s="126">
        <f t="shared" si="183"/>
        <v>778.92</v>
      </c>
      <c r="AD433" s="126">
        <f t="shared" si="184"/>
        <v>522.84</v>
      </c>
      <c r="AE433" s="126">
        <f t="shared" si="185"/>
        <v>32.4578</v>
      </c>
      <c r="AF433" s="126">
        <f t="shared" si="186"/>
        <v>0</v>
      </c>
      <c r="AG433" s="126">
        <f t="shared" si="187"/>
        <v>108</v>
      </c>
      <c r="AH433" s="126">
        <f t="shared" si="188"/>
        <v>1500.635</v>
      </c>
      <c r="AI433" s="125" t="s">
        <v>1107</v>
      </c>
    </row>
    <row r="434" s="9" customFormat="1" ht="20" customHeight="1" spans="1:35">
      <c r="A434" s="23">
        <f t="shared" si="231"/>
        <v>431</v>
      </c>
      <c r="B434" s="163" t="s">
        <v>140</v>
      </c>
      <c r="C434" s="92" t="s">
        <v>1146</v>
      </c>
      <c r="D434" s="286" t="s">
        <v>1147</v>
      </c>
      <c r="E434" s="93">
        <v>3245.4</v>
      </c>
      <c r="F434" s="93">
        <v>3245.5</v>
      </c>
      <c r="G434" s="93">
        <v>5228.42</v>
      </c>
      <c r="H434" s="93">
        <v>3245.4</v>
      </c>
      <c r="I434" s="50"/>
      <c r="J434" s="50">
        <v>108</v>
      </c>
      <c r="K434" s="34">
        <f t="shared" si="218"/>
        <v>58.4172</v>
      </c>
      <c r="L434" s="35">
        <f t="shared" si="219"/>
        <v>519.28</v>
      </c>
      <c r="M434" s="27">
        <f t="shared" si="220"/>
        <v>418.27</v>
      </c>
      <c r="N434" s="24">
        <f t="shared" si="221"/>
        <v>22.7178</v>
      </c>
      <c r="O434" s="27">
        <f t="shared" si="222"/>
        <v>0</v>
      </c>
      <c r="P434" s="27">
        <f t="shared" si="223"/>
        <v>54</v>
      </c>
      <c r="Q434" s="27">
        <f t="shared" si="182"/>
        <v>1072.685</v>
      </c>
      <c r="R434" s="24">
        <f t="shared" si="224"/>
        <v>0</v>
      </c>
      <c r="S434" s="24">
        <f t="shared" si="225"/>
        <v>259.64</v>
      </c>
      <c r="T434" s="27">
        <f t="shared" si="226"/>
        <v>104.57</v>
      </c>
      <c r="U434" s="24">
        <f t="shared" si="227"/>
        <v>9.74</v>
      </c>
      <c r="V434" s="27">
        <f t="shared" si="228"/>
        <v>0</v>
      </c>
      <c r="W434" s="27">
        <f t="shared" si="229"/>
        <v>54</v>
      </c>
      <c r="X434" s="24">
        <f t="shared" si="181"/>
        <v>427.95</v>
      </c>
      <c r="Y434" s="24">
        <f t="shared" si="230"/>
        <v>1500.635</v>
      </c>
      <c r="Z434" s="52"/>
      <c r="AA434" s="125" t="s">
        <v>17</v>
      </c>
      <c r="AB434" s="126">
        <f t="shared" si="189"/>
        <v>58.4172</v>
      </c>
      <c r="AC434" s="126">
        <f t="shared" si="183"/>
        <v>778.92</v>
      </c>
      <c r="AD434" s="126">
        <f t="shared" si="184"/>
        <v>522.84</v>
      </c>
      <c r="AE434" s="126">
        <f t="shared" si="185"/>
        <v>32.4578</v>
      </c>
      <c r="AF434" s="126">
        <f t="shared" si="186"/>
        <v>0</v>
      </c>
      <c r="AG434" s="126">
        <f t="shared" si="187"/>
        <v>108</v>
      </c>
      <c r="AH434" s="126">
        <f t="shared" si="188"/>
        <v>1500.635</v>
      </c>
      <c r="AI434" s="125" t="s">
        <v>1107</v>
      </c>
    </row>
    <row r="435" s="9" customFormat="1" ht="20" customHeight="1" spans="1:35">
      <c r="A435" s="23">
        <f t="shared" ref="A435:A447" si="232">ROW()-3</f>
        <v>432</v>
      </c>
      <c r="B435" s="163" t="s">
        <v>688</v>
      </c>
      <c r="C435" s="92" t="s">
        <v>1148</v>
      </c>
      <c r="D435" s="274" t="s">
        <v>1149</v>
      </c>
      <c r="E435" s="93">
        <v>3245.4</v>
      </c>
      <c r="F435" s="93">
        <v>3245.5</v>
      </c>
      <c r="G435" s="93">
        <v>5228.42</v>
      </c>
      <c r="H435" s="93">
        <v>3245.4</v>
      </c>
      <c r="I435" s="50"/>
      <c r="J435" s="50">
        <v>108</v>
      </c>
      <c r="K435" s="34">
        <f t="shared" si="218"/>
        <v>58.4172</v>
      </c>
      <c r="L435" s="35">
        <f t="shared" si="219"/>
        <v>519.28</v>
      </c>
      <c r="M435" s="27">
        <f t="shared" si="220"/>
        <v>418.27</v>
      </c>
      <c r="N435" s="24">
        <f t="shared" si="221"/>
        <v>22.7178</v>
      </c>
      <c r="O435" s="27">
        <f t="shared" si="222"/>
        <v>0</v>
      </c>
      <c r="P435" s="27">
        <f t="shared" si="223"/>
        <v>54</v>
      </c>
      <c r="Q435" s="27">
        <f t="shared" si="182"/>
        <v>1072.685</v>
      </c>
      <c r="R435" s="24">
        <f t="shared" si="224"/>
        <v>0</v>
      </c>
      <c r="S435" s="24">
        <f t="shared" si="225"/>
        <v>259.64</v>
      </c>
      <c r="T435" s="27">
        <f t="shared" si="226"/>
        <v>104.57</v>
      </c>
      <c r="U435" s="24">
        <f t="shared" si="227"/>
        <v>9.74</v>
      </c>
      <c r="V435" s="27">
        <f t="shared" si="228"/>
        <v>0</v>
      </c>
      <c r="W435" s="27">
        <f t="shared" si="229"/>
        <v>54</v>
      </c>
      <c r="X435" s="24">
        <f t="shared" si="181"/>
        <v>427.95</v>
      </c>
      <c r="Y435" s="24">
        <f t="shared" si="230"/>
        <v>1500.635</v>
      </c>
      <c r="Z435" s="52"/>
      <c r="AA435" s="125" t="s">
        <v>25</v>
      </c>
      <c r="AB435" s="126">
        <f t="shared" si="189"/>
        <v>58.4172</v>
      </c>
      <c r="AC435" s="126">
        <f t="shared" si="183"/>
        <v>778.92</v>
      </c>
      <c r="AD435" s="126">
        <f t="shared" si="184"/>
        <v>522.84</v>
      </c>
      <c r="AE435" s="126">
        <f t="shared" si="185"/>
        <v>32.4578</v>
      </c>
      <c r="AF435" s="126">
        <f t="shared" si="186"/>
        <v>0</v>
      </c>
      <c r="AG435" s="126">
        <f t="shared" si="187"/>
        <v>108</v>
      </c>
      <c r="AH435" s="126">
        <f t="shared" si="188"/>
        <v>1500.635</v>
      </c>
      <c r="AI435" s="125" t="s">
        <v>1111</v>
      </c>
    </row>
    <row r="436" s="9" customFormat="1" ht="20" customHeight="1" spans="1:35">
      <c r="A436" s="23">
        <f t="shared" si="232"/>
        <v>433</v>
      </c>
      <c r="B436" s="163" t="s">
        <v>76</v>
      </c>
      <c r="C436" s="92" t="s">
        <v>1150</v>
      </c>
      <c r="D436" s="274" t="s">
        <v>1151</v>
      </c>
      <c r="E436" s="93">
        <v>3245.4</v>
      </c>
      <c r="F436" s="93">
        <v>3245.5</v>
      </c>
      <c r="G436" s="93">
        <v>5228.42</v>
      </c>
      <c r="H436" s="93">
        <v>3245.4</v>
      </c>
      <c r="I436" s="50"/>
      <c r="J436" s="50">
        <v>108</v>
      </c>
      <c r="K436" s="34">
        <f t="shared" si="218"/>
        <v>58.4172</v>
      </c>
      <c r="L436" s="35">
        <f t="shared" si="219"/>
        <v>519.28</v>
      </c>
      <c r="M436" s="27">
        <f t="shared" si="220"/>
        <v>418.27</v>
      </c>
      <c r="N436" s="24">
        <f t="shared" si="221"/>
        <v>22.7178</v>
      </c>
      <c r="O436" s="27">
        <f t="shared" si="222"/>
        <v>0</v>
      </c>
      <c r="P436" s="27">
        <f t="shared" si="223"/>
        <v>54</v>
      </c>
      <c r="Q436" s="27">
        <f t="shared" si="182"/>
        <v>1072.685</v>
      </c>
      <c r="R436" s="24">
        <f t="shared" si="224"/>
        <v>0</v>
      </c>
      <c r="S436" s="24">
        <f t="shared" si="225"/>
        <v>259.64</v>
      </c>
      <c r="T436" s="27">
        <f t="shared" si="226"/>
        <v>104.57</v>
      </c>
      <c r="U436" s="24">
        <f t="shared" si="227"/>
        <v>9.74</v>
      </c>
      <c r="V436" s="27">
        <f t="shared" si="228"/>
        <v>0</v>
      </c>
      <c r="W436" s="27">
        <f t="shared" si="229"/>
        <v>54</v>
      </c>
      <c r="X436" s="24">
        <f t="shared" si="181"/>
        <v>427.95</v>
      </c>
      <c r="Y436" s="24">
        <f t="shared" si="230"/>
        <v>1500.635</v>
      </c>
      <c r="Z436" s="52"/>
      <c r="AA436" s="125" t="s">
        <v>31</v>
      </c>
      <c r="AB436" s="126">
        <f t="shared" si="189"/>
        <v>58.4172</v>
      </c>
      <c r="AC436" s="126">
        <f t="shared" si="183"/>
        <v>778.92</v>
      </c>
      <c r="AD436" s="126">
        <f t="shared" si="184"/>
        <v>522.84</v>
      </c>
      <c r="AE436" s="126">
        <f t="shared" si="185"/>
        <v>32.4578</v>
      </c>
      <c r="AF436" s="126">
        <f t="shared" si="186"/>
        <v>0</v>
      </c>
      <c r="AG436" s="126">
        <f t="shared" si="187"/>
        <v>108</v>
      </c>
      <c r="AH436" s="126">
        <f t="shared" si="188"/>
        <v>1500.635</v>
      </c>
      <c r="AI436" s="125" t="s">
        <v>1108</v>
      </c>
    </row>
    <row r="437" s="9" customFormat="1" ht="20" customHeight="1" spans="1:35">
      <c r="A437" s="23">
        <f t="shared" si="232"/>
        <v>434</v>
      </c>
      <c r="B437" s="135" t="s">
        <v>143</v>
      </c>
      <c r="C437" s="166" t="s">
        <v>1152</v>
      </c>
      <c r="D437" s="135" t="s">
        <v>1153</v>
      </c>
      <c r="E437" s="93">
        <v>3245.4</v>
      </c>
      <c r="F437" s="93">
        <v>3245.5</v>
      </c>
      <c r="G437" s="93">
        <v>5228.42</v>
      </c>
      <c r="H437" s="93">
        <v>3245.4</v>
      </c>
      <c r="I437" s="50"/>
      <c r="J437" s="50">
        <v>108</v>
      </c>
      <c r="K437" s="34">
        <f t="shared" si="218"/>
        <v>58.4172</v>
      </c>
      <c r="L437" s="35">
        <f t="shared" si="219"/>
        <v>519.28</v>
      </c>
      <c r="M437" s="27">
        <f t="shared" si="220"/>
        <v>418.27</v>
      </c>
      <c r="N437" s="24">
        <f t="shared" si="221"/>
        <v>22.7178</v>
      </c>
      <c r="O437" s="27">
        <f t="shared" si="222"/>
        <v>0</v>
      </c>
      <c r="P437" s="27">
        <f t="shared" si="223"/>
        <v>54</v>
      </c>
      <c r="Q437" s="27">
        <f t="shared" si="182"/>
        <v>1072.685</v>
      </c>
      <c r="R437" s="24">
        <f t="shared" si="224"/>
        <v>0</v>
      </c>
      <c r="S437" s="24">
        <f t="shared" si="225"/>
        <v>259.64</v>
      </c>
      <c r="T437" s="27">
        <f t="shared" si="226"/>
        <v>104.57</v>
      </c>
      <c r="U437" s="24">
        <f t="shared" si="227"/>
        <v>9.74</v>
      </c>
      <c r="V437" s="27">
        <f t="shared" si="228"/>
        <v>0</v>
      </c>
      <c r="W437" s="27">
        <f t="shared" si="229"/>
        <v>54</v>
      </c>
      <c r="X437" s="24">
        <f t="shared" si="181"/>
        <v>427.95</v>
      </c>
      <c r="Y437" s="24">
        <f t="shared" si="230"/>
        <v>1500.635</v>
      </c>
      <c r="Z437" s="52"/>
      <c r="AA437" s="125" t="s">
        <v>29</v>
      </c>
      <c r="AB437" s="126">
        <f t="shared" si="189"/>
        <v>58.4172</v>
      </c>
      <c r="AC437" s="126">
        <f t="shared" si="183"/>
        <v>778.92</v>
      </c>
      <c r="AD437" s="126">
        <f t="shared" si="184"/>
        <v>522.84</v>
      </c>
      <c r="AE437" s="126">
        <f t="shared" si="185"/>
        <v>32.4578</v>
      </c>
      <c r="AF437" s="126">
        <f t="shared" si="186"/>
        <v>0</v>
      </c>
      <c r="AG437" s="126">
        <f t="shared" si="187"/>
        <v>108</v>
      </c>
      <c r="AH437" s="126">
        <f t="shared" si="188"/>
        <v>1500.635</v>
      </c>
      <c r="AI437" s="125" t="s">
        <v>1111</v>
      </c>
    </row>
    <row r="438" s="9" customFormat="1" ht="20" customHeight="1" spans="1:35">
      <c r="A438" s="23">
        <f t="shared" si="232"/>
        <v>435</v>
      </c>
      <c r="B438" s="163" t="s">
        <v>76</v>
      </c>
      <c r="C438" s="92" t="s">
        <v>1154</v>
      </c>
      <c r="D438" s="274" t="s">
        <v>1155</v>
      </c>
      <c r="E438" s="93">
        <v>3245.4</v>
      </c>
      <c r="F438" s="93">
        <v>3245.5</v>
      </c>
      <c r="G438" s="93">
        <v>5228.42</v>
      </c>
      <c r="H438" s="93">
        <v>3245.4</v>
      </c>
      <c r="I438" s="50"/>
      <c r="J438" s="50"/>
      <c r="K438" s="34">
        <f t="shared" si="218"/>
        <v>58.4172</v>
      </c>
      <c r="L438" s="35">
        <f t="shared" si="219"/>
        <v>519.28</v>
      </c>
      <c r="M438" s="27">
        <f t="shared" si="220"/>
        <v>418.27</v>
      </c>
      <c r="N438" s="24">
        <f t="shared" si="221"/>
        <v>22.7178</v>
      </c>
      <c r="O438" s="27">
        <f t="shared" si="222"/>
        <v>0</v>
      </c>
      <c r="P438" s="27">
        <f t="shared" si="223"/>
        <v>0</v>
      </c>
      <c r="Q438" s="27">
        <f t="shared" si="182"/>
        <v>1018.685</v>
      </c>
      <c r="R438" s="24">
        <f t="shared" si="224"/>
        <v>0</v>
      </c>
      <c r="S438" s="24">
        <f t="shared" si="225"/>
        <v>259.64</v>
      </c>
      <c r="T438" s="27">
        <f t="shared" si="226"/>
        <v>104.57</v>
      </c>
      <c r="U438" s="24">
        <f t="shared" si="227"/>
        <v>9.74</v>
      </c>
      <c r="V438" s="27">
        <f t="shared" si="228"/>
        <v>0</v>
      </c>
      <c r="W438" s="27">
        <f t="shared" si="229"/>
        <v>0</v>
      </c>
      <c r="X438" s="24">
        <f t="shared" si="181"/>
        <v>373.95</v>
      </c>
      <c r="Y438" s="24">
        <f t="shared" si="230"/>
        <v>1392.635</v>
      </c>
      <c r="Z438" s="52"/>
      <c r="AA438" s="125" t="s">
        <v>31</v>
      </c>
      <c r="AB438" s="126">
        <f t="shared" si="189"/>
        <v>58.4172</v>
      </c>
      <c r="AC438" s="126">
        <f t="shared" si="183"/>
        <v>778.92</v>
      </c>
      <c r="AD438" s="126">
        <f t="shared" si="184"/>
        <v>522.84</v>
      </c>
      <c r="AE438" s="126">
        <f t="shared" si="185"/>
        <v>32.4578</v>
      </c>
      <c r="AF438" s="126">
        <f t="shared" si="186"/>
        <v>0</v>
      </c>
      <c r="AG438" s="126">
        <f t="shared" si="187"/>
        <v>0</v>
      </c>
      <c r="AH438" s="126">
        <f t="shared" si="188"/>
        <v>1392.635</v>
      </c>
      <c r="AI438" s="125" t="s">
        <v>1108</v>
      </c>
    </row>
    <row r="439" s="9" customFormat="1" ht="20" customHeight="1" spans="1:35">
      <c r="A439" s="23">
        <f t="shared" si="232"/>
        <v>436</v>
      </c>
      <c r="B439" s="163" t="s">
        <v>76</v>
      </c>
      <c r="C439" s="142" t="s">
        <v>1156</v>
      </c>
      <c r="D439" s="274" t="s">
        <v>1157</v>
      </c>
      <c r="E439" s="93">
        <v>3820</v>
      </c>
      <c r="F439" s="93">
        <v>3820</v>
      </c>
      <c r="G439" s="93">
        <v>5228.42</v>
      </c>
      <c r="H439" s="93">
        <v>3820</v>
      </c>
      <c r="I439" s="97">
        <v>4180</v>
      </c>
      <c r="J439" s="50">
        <v>108</v>
      </c>
      <c r="K439" s="34">
        <f t="shared" si="218"/>
        <v>68.76</v>
      </c>
      <c r="L439" s="35">
        <f t="shared" si="219"/>
        <v>611.2</v>
      </c>
      <c r="M439" s="27">
        <f t="shared" si="220"/>
        <v>418.27</v>
      </c>
      <c r="N439" s="24">
        <f t="shared" si="221"/>
        <v>26.74</v>
      </c>
      <c r="O439" s="27">
        <f t="shared" si="222"/>
        <v>209</v>
      </c>
      <c r="P439" s="27">
        <f t="shared" si="223"/>
        <v>54</v>
      </c>
      <c r="Q439" s="27">
        <f t="shared" si="182"/>
        <v>1387.97</v>
      </c>
      <c r="R439" s="24">
        <f t="shared" si="224"/>
        <v>0</v>
      </c>
      <c r="S439" s="24">
        <f t="shared" si="225"/>
        <v>305.6</v>
      </c>
      <c r="T439" s="27">
        <f t="shared" si="226"/>
        <v>104.57</v>
      </c>
      <c r="U439" s="24">
        <f t="shared" si="227"/>
        <v>11.46</v>
      </c>
      <c r="V439" s="27">
        <f t="shared" si="228"/>
        <v>209</v>
      </c>
      <c r="W439" s="27">
        <f t="shared" si="229"/>
        <v>54</v>
      </c>
      <c r="X439" s="24">
        <f t="shared" si="181"/>
        <v>684.63</v>
      </c>
      <c r="Y439" s="24">
        <f t="shared" si="230"/>
        <v>2072.6</v>
      </c>
      <c r="Z439" s="52"/>
      <c r="AA439" s="125" t="s">
        <v>31</v>
      </c>
      <c r="AB439" s="126">
        <f t="shared" si="189"/>
        <v>68.76</v>
      </c>
      <c r="AC439" s="126">
        <f t="shared" si="183"/>
        <v>916.8</v>
      </c>
      <c r="AD439" s="126">
        <f t="shared" si="184"/>
        <v>522.84</v>
      </c>
      <c r="AE439" s="126">
        <f t="shared" si="185"/>
        <v>38.2</v>
      </c>
      <c r="AF439" s="126">
        <f t="shared" si="186"/>
        <v>418</v>
      </c>
      <c r="AG439" s="126">
        <f t="shared" si="187"/>
        <v>108</v>
      </c>
      <c r="AH439" s="126">
        <f t="shared" si="188"/>
        <v>2072.6</v>
      </c>
      <c r="AI439" s="125" t="s">
        <v>1108</v>
      </c>
    </row>
    <row r="440" s="9" customFormat="1" ht="20" customHeight="1" spans="1:35">
      <c r="A440" s="23">
        <f t="shared" si="232"/>
        <v>437</v>
      </c>
      <c r="B440" s="163" t="s">
        <v>97</v>
      </c>
      <c r="C440" s="92" t="s">
        <v>1158</v>
      </c>
      <c r="D440" s="274" t="s">
        <v>1159</v>
      </c>
      <c r="E440" s="93">
        <v>3245.4</v>
      </c>
      <c r="F440" s="93">
        <v>3245.5</v>
      </c>
      <c r="G440" s="93">
        <v>5228.42</v>
      </c>
      <c r="H440" s="93">
        <v>3245.4</v>
      </c>
      <c r="I440" s="50"/>
      <c r="J440" s="50">
        <v>108</v>
      </c>
      <c r="K440" s="34">
        <f t="shared" si="218"/>
        <v>58.4172</v>
      </c>
      <c r="L440" s="35">
        <f t="shared" si="219"/>
        <v>519.28</v>
      </c>
      <c r="M440" s="27">
        <f t="shared" si="220"/>
        <v>418.27</v>
      </c>
      <c r="N440" s="24">
        <f t="shared" si="221"/>
        <v>22.7178</v>
      </c>
      <c r="O440" s="27">
        <f t="shared" si="222"/>
        <v>0</v>
      </c>
      <c r="P440" s="27">
        <f t="shared" si="223"/>
        <v>54</v>
      </c>
      <c r="Q440" s="27">
        <f t="shared" si="182"/>
        <v>1072.685</v>
      </c>
      <c r="R440" s="24">
        <f t="shared" si="224"/>
        <v>0</v>
      </c>
      <c r="S440" s="24">
        <f t="shared" si="225"/>
        <v>259.64</v>
      </c>
      <c r="T440" s="27">
        <f t="shared" si="226"/>
        <v>104.57</v>
      </c>
      <c r="U440" s="24">
        <f t="shared" si="227"/>
        <v>9.74</v>
      </c>
      <c r="V440" s="27">
        <f t="shared" si="228"/>
        <v>0</v>
      </c>
      <c r="W440" s="27">
        <f t="shared" si="229"/>
        <v>54</v>
      </c>
      <c r="X440" s="24">
        <f t="shared" si="181"/>
        <v>427.95</v>
      </c>
      <c r="Y440" s="24">
        <f t="shared" si="230"/>
        <v>1500.635</v>
      </c>
      <c r="Z440" s="52"/>
      <c r="AA440" s="125" t="s">
        <v>24</v>
      </c>
      <c r="AB440" s="126">
        <f t="shared" si="189"/>
        <v>58.4172</v>
      </c>
      <c r="AC440" s="126">
        <f t="shared" si="183"/>
        <v>778.92</v>
      </c>
      <c r="AD440" s="126">
        <f t="shared" si="184"/>
        <v>522.84</v>
      </c>
      <c r="AE440" s="126">
        <f t="shared" si="185"/>
        <v>32.4578</v>
      </c>
      <c r="AF440" s="126">
        <f t="shared" si="186"/>
        <v>0</v>
      </c>
      <c r="AG440" s="126">
        <f t="shared" si="187"/>
        <v>108</v>
      </c>
      <c r="AH440" s="126">
        <f t="shared" si="188"/>
        <v>1500.635</v>
      </c>
      <c r="AI440" s="125" t="s">
        <v>1111</v>
      </c>
    </row>
    <row r="441" s="9" customFormat="1" ht="20" customHeight="1" spans="1:35">
      <c r="A441" s="23">
        <f t="shared" si="232"/>
        <v>438</v>
      </c>
      <c r="B441" s="163" t="s">
        <v>476</v>
      </c>
      <c r="C441" s="92" t="s">
        <v>1160</v>
      </c>
      <c r="D441" s="286" t="s">
        <v>1161</v>
      </c>
      <c r="E441" s="93">
        <v>3245.4</v>
      </c>
      <c r="F441" s="93">
        <v>3245.5</v>
      </c>
      <c r="G441" s="93">
        <v>5228.42</v>
      </c>
      <c r="H441" s="93">
        <v>3245.4</v>
      </c>
      <c r="I441" s="50"/>
      <c r="J441" s="50"/>
      <c r="K441" s="34">
        <f t="shared" si="218"/>
        <v>58.4172</v>
      </c>
      <c r="L441" s="35">
        <f t="shared" si="219"/>
        <v>519.28</v>
      </c>
      <c r="M441" s="27">
        <f t="shared" si="220"/>
        <v>418.27</v>
      </c>
      <c r="N441" s="24">
        <f t="shared" si="221"/>
        <v>22.7178</v>
      </c>
      <c r="O441" s="27">
        <f t="shared" si="222"/>
        <v>0</v>
      </c>
      <c r="P441" s="27">
        <f t="shared" si="223"/>
        <v>0</v>
      </c>
      <c r="Q441" s="27">
        <f t="shared" si="182"/>
        <v>1018.685</v>
      </c>
      <c r="R441" s="24">
        <f t="shared" si="224"/>
        <v>0</v>
      </c>
      <c r="S441" s="24">
        <f t="shared" si="225"/>
        <v>259.64</v>
      </c>
      <c r="T441" s="27">
        <f t="shared" si="226"/>
        <v>104.57</v>
      </c>
      <c r="U441" s="24">
        <f t="shared" si="227"/>
        <v>9.74</v>
      </c>
      <c r="V441" s="27">
        <f t="shared" si="228"/>
        <v>0</v>
      </c>
      <c r="W441" s="27">
        <f t="shared" si="229"/>
        <v>0</v>
      </c>
      <c r="X441" s="24">
        <f t="shared" si="181"/>
        <v>373.95</v>
      </c>
      <c r="Y441" s="24">
        <f t="shared" si="230"/>
        <v>1392.635</v>
      </c>
      <c r="Z441" s="52"/>
      <c r="AA441" s="125" t="s">
        <v>23</v>
      </c>
      <c r="AB441" s="126">
        <f t="shared" si="189"/>
        <v>58.4172</v>
      </c>
      <c r="AC441" s="126">
        <f t="shared" si="183"/>
        <v>778.92</v>
      </c>
      <c r="AD441" s="126">
        <f t="shared" si="184"/>
        <v>522.84</v>
      </c>
      <c r="AE441" s="126">
        <f t="shared" si="185"/>
        <v>32.4578</v>
      </c>
      <c r="AF441" s="126">
        <f t="shared" si="186"/>
        <v>0</v>
      </c>
      <c r="AG441" s="126">
        <f t="shared" si="187"/>
        <v>0</v>
      </c>
      <c r="AH441" s="126">
        <f t="shared" si="188"/>
        <v>1392.635</v>
      </c>
      <c r="AI441" s="125" t="s">
        <v>1111</v>
      </c>
    </row>
    <row r="442" s="9" customFormat="1" ht="20" customHeight="1" spans="1:35">
      <c r="A442" s="23">
        <f t="shared" si="232"/>
        <v>439</v>
      </c>
      <c r="B442" s="163" t="s">
        <v>476</v>
      </c>
      <c r="C442" s="92" t="s">
        <v>1162</v>
      </c>
      <c r="D442" s="286" t="s">
        <v>1163</v>
      </c>
      <c r="E442" s="93">
        <v>3245.4</v>
      </c>
      <c r="F442" s="93">
        <v>3245.5</v>
      </c>
      <c r="G442" s="93">
        <v>5228.42</v>
      </c>
      <c r="H442" s="93">
        <v>3245.4</v>
      </c>
      <c r="I442" s="50"/>
      <c r="J442" s="50">
        <v>108</v>
      </c>
      <c r="K442" s="34">
        <f t="shared" si="218"/>
        <v>58.4172</v>
      </c>
      <c r="L442" s="35">
        <f t="shared" si="219"/>
        <v>519.28</v>
      </c>
      <c r="M442" s="27">
        <f t="shared" si="220"/>
        <v>418.27</v>
      </c>
      <c r="N442" s="24">
        <f t="shared" si="221"/>
        <v>22.7178</v>
      </c>
      <c r="O442" s="27">
        <f t="shared" si="222"/>
        <v>0</v>
      </c>
      <c r="P442" s="27">
        <f t="shared" si="223"/>
        <v>54</v>
      </c>
      <c r="Q442" s="27">
        <f t="shared" si="182"/>
        <v>1072.685</v>
      </c>
      <c r="R442" s="24">
        <f t="shared" si="224"/>
        <v>0</v>
      </c>
      <c r="S442" s="24">
        <f t="shared" si="225"/>
        <v>259.64</v>
      </c>
      <c r="T442" s="27">
        <f t="shared" si="226"/>
        <v>104.57</v>
      </c>
      <c r="U442" s="24">
        <f t="shared" si="227"/>
        <v>9.74</v>
      </c>
      <c r="V442" s="27">
        <f t="shared" si="228"/>
        <v>0</v>
      </c>
      <c r="W442" s="27">
        <f t="shared" si="229"/>
        <v>54</v>
      </c>
      <c r="X442" s="24">
        <f t="shared" si="181"/>
        <v>427.95</v>
      </c>
      <c r="Y442" s="24">
        <f t="shared" si="230"/>
        <v>1500.635</v>
      </c>
      <c r="Z442" s="52"/>
      <c r="AA442" s="125" t="s">
        <v>23</v>
      </c>
      <c r="AB442" s="126">
        <f t="shared" si="189"/>
        <v>58.4172</v>
      </c>
      <c r="AC442" s="126">
        <f t="shared" si="183"/>
        <v>778.92</v>
      </c>
      <c r="AD442" s="126">
        <f t="shared" si="184"/>
        <v>522.84</v>
      </c>
      <c r="AE442" s="126">
        <f t="shared" si="185"/>
        <v>32.4578</v>
      </c>
      <c r="AF442" s="126">
        <f t="shared" si="186"/>
        <v>0</v>
      </c>
      <c r="AG442" s="126">
        <f t="shared" si="187"/>
        <v>108</v>
      </c>
      <c r="AH442" s="126">
        <f t="shared" si="188"/>
        <v>1500.635</v>
      </c>
      <c r="AI442" s="125" t="s">
        <v>1111</v>
      </c>
    </row>
    <row r="443" s="9" customFormat="1" ht="20" customHeight="1" spans="1:35">
      <c r="A443" s="23">
        <f t="shared" si="232"/>
        <v>440</v>
      </c>
      <c r="B443" s="163" t="s">
        <v>211</v>
      </c>
      <c r="C443" s="92" t="s">
        <v>1164</v>
      </c>
      <c r="D443" s="274" t="s">
        <v>1165</v>
      </c>
      <c r="E443" s="93">
        <v>3245.4</v>
      </c>
      <c r="F443" s="93">
        <v>3245.5</v>
      </c>
      <c r="G443" s="93">
        <v>5228.42</v>
      </c>
      <c r="H443" s="93">
        <v>3245.4</v>
      </c>
      <c r="I443" s="50"/>
      <c r="J443" s="50">
        <v>108</v>
      </c>
      <c r="K443" s="34">
        <f t="shared" si="218"/>
        <v>58.4172</v>
      </c>
      <c r="L443" s="35">
        <f t="shared" si="219"/>
        <v>519.28</v>
      </c>
      <c r="M443" s="27">
        <f t="shared" si="220"/>
        <v>418.27</v>
      </c>
      <c r="N443" s="24">
        <f t="shared" si="221"/>
        <v>22.7178</v>
      </c>
      <c r="O443" s="27">
        <f t="shared" si="222"/>
        <v>0</v>
      </c>
      <c r="P443" s="27">
        <f t="shared" si="223"/>
        <v>54</v>
      </c>
      <c r="Q443" s="27">
        <f t="shared" si="182"/>
        <v>1072.685</v>
      </c>
      <c r="R443" s="24">
        <f t="shared" si="224"/>
        <v>0</v>
      </c>
      <c r="S443" s="24">
        <f t="shared" si="225"/>
        <v>259.64</v>
      </c>
      <c r="T443" s="27">
        <f t="shared" si="226"/>
        <v>104.57</v>
      </c>
      <c r="U443" s="24">
        <f t="shared" si="227"/>
        <v>9.74</v>
      </c>
      <c r="V443" s="27">
        <f t="shared" si="228"/>
        <v>0</v>
      </c>
      <c r="W443" s="27">
        <f t="shared" si="229"/>
        <v>54</v>
      </c>
      <c r="X443" s="24">
        <f t="shared" si="181"/>
        <v>427.95</v>
      </c>
      <c r="Y443" s="24">
        <f t="shared" si="230"/>
        <v>1500.635</v>
      </c>
      <c r="Z443" s="52"/>
      <c r="AA443" s="125" t="s">
        <v>22</v>
      </c>
      <c r="AB443" s="126">
        <f t="shared" si="189"/>
        <v>58.4172</v>
      </c>
      <c r="AC443" s="126">
        <f t="shared" si="183"/>
        <v>778.92</v>
      </c>
      <c r="AD443" s="126">
        <f t="shared" si="184"/>
        <v>522.84</v>
      </c>
      <c r="AE443" s="126">
        <f t="shared" si="185"/>
        <v>32.4578</v>
      </c>
      <c r="AF443" s="126">
        <f t="shared" si="186"/>
        <v>0</v>
      </c>
      <c r="AG443" s="126">
        <f t="shared" si="187"/>
        <v>108</v>
      </c>
      <c r="AH443" s="126">
        <f t="shared" si="188"/>
        <v>1500.635</v>
      </c>
      <c r="AI443" s="125" t="s">
        <v>1111</v>
      </c>
    </row>
    <row r="444" s="9" customFormat="1" ht="20" customHeight="1" spans="1:35">
      <c r="A444" s="23">
        <f t="shared" si="232"/>
        <v>441</v>
      </c>
      <c r="B444" s="163" t="s">
        <v>416</v>
      </c>
      <c r="C444" s="92" t="s">
        <v>1166</v>
      </c>
      <c r="D444" s="274" t="s">
        <v>1167</v>
      </c>
      <c r="E444" s="93">
        <v>3245.4</v>
      </c>
      <c r="F444" s="93">
        <v>3245.5</v>
      </c>
      <c r="G444" s="93">
        <v>5228.42</v>
      </c>
      <c r="H444" s="77"/>
      <c r="I444" s="50"/>
      <c r="J444" s="50"/>
      <c r="K444" s="34">
        <f t="shared" si="218"/>
        <v>58.4172</v>
      </c>
      <c r="L444" s="35">
        <f t="shared" si="219"/>
        <v>519.28</v>
      </c>
      <c r="M444" s="27">
        <f t="shared" si="220"/>
        <v>418.27</v>
      </c>
      <c r="N444" s="24">
        <f t="shared" si="221"/>
        <v>0</v>
      </c>
      <c r="O444" s="27">
        <f t="shared" si="222"/>
        <v>0</v>
      </c>
      <c r="P444" s="27">
        <f t="shared" si="223"/>
        <v>0</v>
      </c>
      <c r="Q444" s="27">
        <f t="shared" si="182"/>
        <v>995.9672</v>
      </c>
      <c r="R444" s="24">
        <f t="shared" si="224"/>
        <v>0</v>
      </c>
      <c r="S444" s="24">
        <f t="shared" si="225"/>
        <v>259.64</v>
      </c>
      <c r="T444" s="27">
        <f t="shared" si="226"/>
        <v>104.57</v>
      </c>
      <c r="U444" s="24">
        <f t="shared" si="227"/>
        <v>0</v>
      </c>
      <c r="V444" s="27">
        <f t="shared" si="228"/>
        <v>0</v>
      </c>
      <c r="W444" s="27">
        <f t="shared" si="229"/>
        <v>0</v>
      </c>
      <c r="X444" s="24">
        <f t="shared" si="181"/>
        <v>364.21</v>
      </c>
      <c r="Y444" s="24">
        <f t="shared" si="230"/>
        <v>1360.1772</v>
      </c>
      <c r="Z444" s="52"/>
      <c r="AA444" s="125" t="s">
        <v>20</v>
      </c>
      <c r="AB444" s="126">
        <f t="shared" si="189"/>
        <v>58.4172</v>
      </c>
      <c r="AC444" s="126">
        <f t="shared" si="183"/>
        <v>778.92</v>
      </c>
      <c r="AD444" s="126">
        <f t="shared" si="184"/>
        <v>522.84</v>
      </c>
      <c r="AE444" s="126">
        <f t="shared" si="185"/>
        <v>0</v>
      </c>
      <c r="AF444" s="126">
        <f t="shared" si="186"/>
        <v>0</v>
      </c>
      <c r="AG444" s="126">
        <f t="shared" si="187"/>
        <v>0</v>
      </c>
      <c r="AH444" s="126">
        <f t="shared" si="188"/>
        <v>1360.1772</v>
      </c>
      <c r="AI444" s="125" t="s">
        <v>1111</v>
      </c>
    </row>
    <row r="445" s="9" customFormat="1" ht="20" customHeight="1" spans="1:35">
      <c r="A445" s="23">
        <f t="shared" si="232"/>
        <v>442</v>
      </c>
      <c r="B445" s="163" t="s">
        <v>416</v>
      </c>
      <c r="C445" s="92" t="s">
        <v>1168</v>
      </c>
      <c r="D445" s="286" t="s">
        <v>1169</v>
      </c>
      <c r="E445" s="93">
        <v>3245.4</v>
      </c>
      <c r="F445" s="93">
        <v>3245.5</v>
      </c>
      <c r="G445" s="93">
        <v>5228.42</v>
      </c>
      <c r="H445" s="93">
        <v>3245.4</v>
      </c>
      <c r="I445" s="50"/>
      <c r="J445" s="50">
        <v>108</v>
      </c>
      <c r="K445" s="34">
        <f t="shared" si="218"/>
        <v>58.4172</v>
      </c>
      <c r="L445" s="35">
        <f t="shared" si="219"/>
        <v>519.28</v>
      </c>
      <c r="M445" s="27">
        <f t="shared" si="220"/>
        <v>418.27</v>
      </c>
      <c r="N445" s="24">
        <f t="shared" si="221"/>
        <v>22.7178</v>
      </c>
      <c r="O445" s="27">
        <f t="shared" si="222"/>
        <v>0</v>
      </c>
      <c r="P445" s="27">
        <f t="shared" si="223"/>
        <v>54</v>
      </c>
      <c r="Q445" s="27">
        <f t="shared" si="182"/>
        <v>1072.685</v>
      </c>
      <c r="R445" s="24">
        <f t="shared" si="224"/>
        <v>0</v>
      </c>
      <c r="S445" s="24">
        <f t="shared" si="225"/>
        <v>259.64</v>
      </c>
      <c r="T445" s="27">
        <f t="shared" si="226"/>
        <v>104.57</v>
      </c>
      <c r="U445" s="24">
        <f t="shared" si="227"/>
        <v>9.74</v>
      </c>
      <c r="V445" s="27">
        <f t="shared" si="228"/>
        <v>0</v>
      </c>
      <c r="W445" s="27">
        <f t="shared" si="229"/>
        <v>54</v>
      </c>
      <c r="X445" s="24">
        <f t="shared" si="181"/>
        <v>427.95</v>
      </c>
      <c r="Y445" s="24">
        <f t="shared" si="230"/>
        <v>1500.635</v>
      </c>
      <c r="Z445" s="52"/>
      <c r="AA445" s="125" t="s">
        <v>20</v>
      </c>
      <c r="AB445" s="126">
        <f t="shared" si="189"/>
        <v>58.4172</v>
      </c>
      <c r="AC445" s="126">
        <f t="shared" si="183"/>
        <v>778.92</v>
      </c>
      <c r="AD445" s="126">
        <f t="shared" si="184"/>
        <v>522.84</v>
      </c>
      <c r="AE445" s="126">
        <f t="shared" si="185"/>
        <v>32.4578</v>
      </c>
      <c r="AF445" s="126">
        <f t="shared" si="186"/>
        <v>0</v>
      </c>
      <c r="AG445" s="126">
        <f t="shared" si="187"/>
        <v>108</v>
      </c>
      <c r="AH445" s="126">
        <f t="shared" si="188"/>
        <v>1500.635</v>
      </c>
      <c r="AI445" s="125" t="s">
        <v>1111</v>
      </c>
    </row>
    <row r="446" s="9" customFormat="1" ht="20" customHeight="1" spans="1:35">
      <c r="A446" s="23">
        <f t="shared" si="232"/>
        <v>443</v>
      </c>
      <c r="B446" s="163" t="s">
        <v>76</v>
      </c>
      <c r="C446" s="167" t="s">
        <v>91</v>
      </c>
      <c r="D446" s="274" t="s">
        <v>92</v>
      </c>
      <c r="E446" s="93">
        <v>3820</v>
      </c>
      <c r="F446" s="93">
        <v>3820</v>
      </c>
      <c r="G446" s="93">
        <v>5228.42</v>
      </c>
      <c r="H446" s="93">
        <v>3820</v>
      </c>
      <c r="I446" s="97">
        <v>4180</v>
      </c>
      <c r="J446" s="50"/>
      <c r="K446" s="34">
        <f t="shared" si="218"/>
        <v>68.76</v>
      </c>
      <c r="L446" s="35">
        <f t="shared" si="219"/>
        <v>611.2</v>
      </c>
      <c r="M446" s="27">
        <f t="shared" si="220"/>
        <v>418.27</v>
      </c>
      <c r="N446" s="24">
        <f t="shared" si="221"/>
        <v>26.74</v>
      </c>
      <c r="O446" s="27">
        <f t="shared" si="222"/>
        <v>209</v>
      </c>
      <c r="P446" s="27">
        <f t="shared" si="223"/>
        <v>0</v>
      </c>
      <c r="Q446" s="27">
        <f t="shared" si="182"/>
        <v>1333.97</v>
      </c>
      <c r="R446" s="24">
        <f t="shared" si="224"/>
        <v>0</v>
      </c>
      <c r="S446" s="24">
        <f t="shared" si="225"/>
        <v>305.6</v>
      </c>
      <c r="T446" s="27">
        <f t="shared" si="226"/>
        <v>104.57</v>
      </c>
      <c r="U446" s="24">
        <f t="shared" si="227"/>
        <v>11.46</v>
      </c>
      <c r="V446" s="27">
        <f t="shared" si="228"/>
        <v>209</v>
      </c>
      <c r="W446" s="27">
        <f t="shared" si="229"/>
        <v>0</v>
      </c>
      <c r="X446" s="24">
        <f t="shared" si="181"/>
        <v>630.63</v>
      </c>
      <c r="Y446" s="24">
        <f t="shared" si="230"/>
        <v>1964.6</v>
      </c>
      <c r="Z446" s="52"/>
      <c r="AA446" s="125" t="s">
        <v>31</v>
      </c>
      <c r="AB446" s="126">
        <f t="shared" si="189"/>
        <v>68.76</v>
      </c>
      <c r="AC446" s="126">
        <f t="shared" si="183"/>
        <v>916.8</v>
      </c>
      <c r="AD446" s="126">
        <f t="shared" si="184"/>
        <v>522.84</v>
      </c>
      <c r="AE446" s="126">
        <f t="shared" si="185"/>
        <v>38.2</v>
      </c>
      <c r="AF446" s="126">
        <f t="shared" si="186"/>
        <v>418</v>
      </c>
      <c r="AG446" s="126">
        <f t="shared" si="187"/>
        <v>0</v>
      </c>
      <c r="AH446" s="126">
        <f t="shared" si="188"/>
        <v>1964.6</v>
      </c>
      <c r="AI446" s="125" t="s">
        <v>1108</v>
      </c>
    </row>
    <row r="447" s="9" customFormat="1" ht="20" customHeight="1" spans="1:35">
      <c r="A447" s="23"/>
      <c r="B447" s="163" t="s">
        <v>76</v>
      </c>
      <c r="C447" s="167" t="s">
        <v>91</v>
      </c>
      <c r="D447" s="274" t="s">
        <v>92</v>
      </c>
      <c r="E447" s="77"/>
      <c r="F447" s="93">
        <v>3820</v>
      </c>
      <c r="G447" s="93">
        <v>5228.42</v>
      </c>
      <c r="H447" s="93">
        <v>3820</v>
      </c>
      <c r="I447" s="50"/>
      <c r="J447" s="50"/>
      <c r="K447" s="34">
        <f t="shared" si="218"/>
        <v>0</v>
      </c>
      <c r="L447" s="35">
        <f t="shared" si="219"/>
        <v>611.2</v>
      </c>
      <c r="M447" s="27">
        <f t="shared" si="220"/>
        <v>418.27</v>
      </c>
      <c r="N447" s="24">
        <f t="shared" si="221"/>
        <v>26.74</v>
      </c>
      <c r="O447" s="27">
        <f t="shared" si="222"/>
        <v>0</v>
      </c>
      <c r="P447" s="27">
        <f t="shared" si="223"/>
        <v>0</v>
      </c>
      <c r="Q447" s="27">
        <f t="shared" si="182"/>
        <v>1056.21</v>
      </c>
      <c r="R447" s="24">
        <f t="shared" si="224"/>
        <v>0</v>
      </c>
      <c r="S447" s="24">
        <f t="shared" si="225"/>
        <v>305.6</v>
      </c>
      <c r="T447" s="27">
        <f t="shared" si="226"/>
        <v>104.57</v>
      </c>
      <c r="U447" s="24">
        <f t="shared" si="227"/>
        <v>11.46</v>
      </c>
      <c r="V447" s="27">
        <f t="shared" si="228"/>
        <v>0</v>
      </c>
      <c r="W447" s="27">
        <f t="shared" si="229"/>
        <v>0</v>
      </c>
      <c r="X447" s="24">
        <f t="shared" si="181"/>
        <v>421.63</v>
      </c>
      <c r="Y447" s="24">
        <f t="shared" si="230"/>
        <v>1477.84</v>
      </c>
      <c r="Z447" s="52"/>
      <c r="AA447" s="125" t="s">
        <v>31</v>
      </c>
      <c r="AB447" s="126">
        <f t="shared" si="189"/>
        <v>0</v>
      </c>
      <c r="AC447" s="126">
        <f t="shared" si="183"/>
        <v>916.8</v>
      </c>
      <c r="AD447" s="126">
        <f t="shared" si="184"/>
        <v>522.84</v>
      </c>
      <c r="AE447" s="126">
        <f t="shared" si="185"/>
        <v>38.2</v>
      </c>
      <c r="AF447" s="126">
        <f t="shared" si="186"/>
        <v>0</v>
      </c>
      <c r="AG447" s="126">
        <f t="shared" si="187"/>
        <v>0</v>
      </c>
      <c r="AH447" s="126">
        <f t="shared" si="188"/>
        <v>1477.84</v>
      </c>
      <c r="AI447" s="125" t="s">
        <v>1170</v>
      </c>
    </row>
    <row r="448" s="9" customFormat="1" ht="20" customHeight="1" spans="1:35">
      <c r="A448" s="23">
        <f>ROW()-3</f>
        <v>445</v>
      </c>
      <c r="B448" s="163" t="s">
        <v>71</v>
      </c>
      <c r="C448" s="92" t="s">
        <v>1171</v>
      </c>
      <c r="D448" s="286" t="s">
        <v>1172</v>
      </c>
      <c r="E448" s="93">
        <v>3245.4</v>
      </c>
      <c r="F448" s="93">
        <v>3245.5</v>
      </c>
      <c r="G448" s="93">
        <v>5228.42</v>
      </c>
      <c r="H448" s="93">
        <v>3245.4</v>
      </c>
      <c r="I448" s="50"/>
      <c r="J448" s="50"/>
      <c r="K448" s="34">
        <f t="shared" ref="K448:K460" si="233">E448*0.018</f>
        <v>58.4172</v>
      </c>
      <c r="L448" s="35">
        <f t="shared" ref="L448:L460" si="234">F448*0.16</f>
        <v>519.28</v>
      </c>
      <c r="M448" s="27">
        <f t="shared" ref="M448:M460" si="235">ROUND(G448*0.08,2)</f>
        <v>418.27</v>
      </c>
      <c r="N448" s="24">
        <f t="shared" ref="N448:N460" si="236">H448*0.007</f>
        <v>22.7178</v>
      </c>
      <c r="O448" s="27">
        <f t="shared" ref="O448:O460" si="237">I448*5%</f>
        <v>0</v>
      </c>
      <c r="P448" s="27">
        <f t="shared" ref="P448:P460" si="238">J448*50%</f>
        <v>0</v>
      </c>
      <c r="Q448" s="27">
        <f t="shared" si="182"/>
        <v>1018.685</v>
      </c>
      <c r="R448" s="24">
        <f t="shared" ref="R448:R460" si="239">E448*0</f>
        <v>0</v>
      </c>
      <c r="S448" s="24">
        <f t="shared" ref="S448:S460" si="240">ROUND(F448*0.08,2)</f>
        <v>259.64</v>
      </c>
      <c r="T448" s="27">
        <f t="shared" ref="T448:T460" si="241">ROUND(G448*0.02,2)</f>
        <v>104.57</v>
      </c>
      <c r="U448" s="24">
        <f t="shared" ref="U448:U460" si="242">ROUND(H448*0.003,2)</f>
        <v>9.74</v>
      </c>
      <c r="V448" s="27">
        <f t="shared" ref="V448:V460" si="243">I448*5%</f>
        <v>0</v>
      </c>
      <c r="W448" s="27">
        <f t="shared" ref="W448:W460" si="244">J448*50%</f>
        <v>0</v>
      </c>
      <c r="X448" s="24">
        <f t="shared" si="181"/>
        <v>373.95</v>
      </c>
      <c r="Y448" s="24">
        <f t="shared" ref="Y448:Y460" si="245">Q448+X448</f>
        <v>1392.635</v>
      </c>
      <c r="Z448" s="52"/>
      <c r="AA448" s="125" t="s">
        <v>31</v>
      </c>
      <c r="AB448" s="126">
        <f t="shared" si="189"/>
        <v>58.4172</v>
      </c>
      <c r="AC448" s="126">
        <f t="shared" si="183"/>
        <v>778.92</v>
      </c>
      <c r="AD448" s="126">
        <f t="shared" si="184"/>
        <v>522.84</v>
      </c>
      <c r="AE448" s="126">
        <f t="shared" si="185"/>
        <v>32.4578</v>
      </c>
      <c r="AF448" s="126">
        <f t="shared" si="186"/>
        <v>0</v>
      </c>
      <c r="AG448" s="126">
        <f t="shared" si="187"/>
        <v>0</v>
      </c>
      <c r="AH448" s="126">
        <f t="shared" si="188"/>
        <v>1392.635</v>
      </c>
      <c r="AI448" s="125" t="s">
        <v>1108</v>
      </c>
    </row>
    <row r="449" s="9" customFormat="1" ht="20" customHeight="1" spans="1:35">
      <c r="A449" s="23"/>
      <c r="B449" s="163" t="s">
        <v>71</v>
      </c>
      <c r="C449" s="92" t="s">
        <v>1171</v>
      </c>
      <c r="D449" s="286" t="s">
        <v>1172</v>
      </c>
      <c r="E449" s="77">
        <v>0</v>
      </c>
      <c r="F449" s="93">
        <v>3245.5</v>
      </c>
      <c r="G449" s="93">
        <v>5228.42</v>
      </c>
      <c r="H449" s="93">
        <v>3245.4</v>
      </c>
      <c r="I449" s="50"/>
      <c r="J449" s="50"/>
      <c r="K449" s="34">
        <f t="shared" si="233"/>
        <v>0</v>
      </c>
      <c r="L449" s="35">
        <f t="shared" si="234"/>
        <v>519.28</v>
      </c>
      <c r="M449" s="27">
        <f t="shared" si="235"/>
        <v>418.27</v>
      </c>
      <c r="N449" s="24">
        <f t="shared" si="236"/>
        <v>22.7178</v>
      </c>
      <c r="O449" s="27">
        <f t="shared" si="237"/>
        <v>0</v>
      </c>
      <c r="P449" s="27">
        <f t="shared" si="238"/>
        <v>0</v>
      </c>
      <c r="Q449" s="27">
        <f t="shared" si="182"/>
        <v>960.2678</v>
      </c>
      <c r="R449" s="24">
        <f t="shared" si="239"/>
        <v>0</v>
      </c>
      <c r="S449" s="24">
        <f t="shared" si="240"/>
        <v>259.64</v>
      </c>
      <c r="T449" s="27">
        <f t="shared" si="241"/>
        <v>104.57</v>
      </c>
      <c r="U449" s="24">
        <f t="shared" si="242"/>
        <v>9.74</v>
      </c>
      <c r="V449" s="27">
        <f t="shared" si="243"/>
        <v>0</v>
      </c>
      <c r="W449" s="27">
        <f t="shared" si="244"/>
        <v>0</v>
      </c>
      <c r="X449" s="24">
        <f t="shared" si="181"/>
        <v>373.95</v>
      </c>
      <c r="Y449" s="24">
        <f t="shared" si="245"/>
        <v>1334.2178</v>
      </c>
      <c r="Z449" s="52"/>
      <c r="AA449" s="125" t="s">
        <v>31</v>
      </c>
      <c r="AB449" s="126">
        <f t="shared" si="189"/>
        <v>0</v>
      </c>
      <c r="AC449" s="126">
        <f t="shared" si="183"/>
        <v>778.92</v>
      </c>
      <c r="AD449" s="126">
        <f t="shared" si="184"/>
        <v>522.84</v>
      </c>
      <c r="AE449" s="126">
        <f t="shared" si="185"/>
        <v>32.4578</v>
      </c>
      <c r="AF449" s="126">
        <f t="shared" si="186"/>
        <v>0</v>
      </c>
      <c r="AG449" s="126">
        <f t="shared" si="187"/>
        <v>0</v>
      </c>
      <c r="AH449" s="126">
        <f t="shared" si="188"/>
        <v>1334.2178</v>
      </c>
      <c r="AI449" s="125" t="s">
        <v>1108</v>
      </c>
    </row>
    <row r="450" s="9" customFormat="1" ht="20" customHeight="1" spans="1:35">
      <c r="A450" s="23">
        <f>ROW()-3</f>
        <v>447</v>
      </c>
      <c r="B450" s="163" t="s">
        <v>140</v>
      </c>
      <c r="C450" s="92" t="s">
        <v>1173</v>
      </c>
      <c r="D450" s="274" t="s">
        <v>1174</v>
      </c>
      <c r="E450" s="93">
        <v>3245.4</v>
      </c>
      <c r="F450" s="77">
        <v>0</v>
      </c>
      <c r="G450" s="77">
        <v>0</v>
      </c>
      <c r="H450" s="77">
        <v>0</v>
      </c>
      <c r="I450" s="50"/>
      <c r="J450" s="50"/>
      <c r="K450" s="34">
        <f t="shared" si="233"/>
        <v>58.4172</v>
      </c>
      <c r="L450" s="35">
        <f t="shared" si="234"/>
        <v>0</v>
      </c>
      <c r="M450" s="27">
        <f t="shared" si="235"/>
        <v>0</v>
      </c>
      <c r="N450" s="24">
        <f t="shared" si="236"/>
        <v>0</v>
      </c>
      <c r="O450" s="27">
        <f t="shared" si="237"/>
        <v>0</v>
      </c>
      <c r="P450" s="27">
        <f t="shared" si="238"/>
        <v>0</v>
      </c>
      <c r="Q450" s="27">
        <f t="shared" si="182"/>
        <v>58.4172</v>
      </c>
      <c r="R450" s="24">
        <f t="shared" si="239"/>
        <v>0</v>
      </c>
      <c r="S450" s="24">
        <f t="shared" si="240"/>
        <v>0</v>
      </c>
      <c r="T450" s="27">
        <f t="shared" si="241"/>
        <v>0</v>
      </c>
      <c r="U450" s="24">
        <f t="shared" si="242"/>
        <v>0</v>
      </c>
      <c r="V450" s="27">
        <f t="shared" si="243"/>
        <v>0</v>
      </c>
      <c r="W450" s="27">
        <f t="shared" si="244"/>
        <v>0</v>
      </c>
      <c r="X450" s="24">
        <f t="shared" si="181"/>
        <v>0</v>
      </c>
      <c r="Y450" s="24">
        <f t="shared" si="245"/>
        <v>58.4172</v>
      </c>
      <c r="Z450" s="52"/>
      <c r="AA450" s="125" t="s">
        <v>17</v>
      </c>
      <c r="AB450" s="126">
        <f t="shared" si="189"/>
        <v>58.4172</v>
      </c>
      <c r="AC450" s="126">
        <f t="shared" si="183"/>
        <v>0</v>
      </c>
      <c r="AD450" s="126">
        <f t="shared" si="184"/>
        <v>0</v>
      </c>
      <c r="AE450" s="126">
        <f t="shared" si="185"/>
        <v>0</v>
      </c>
      <c r="AF450" s="126">
        <f t="shared" si="186"/>
        <v>0</v>
      </c>
      <c r="AG450" s="126">
        <f t="shared" si="187"/>
        <v>0</v>
      </c>
      <c r="AH450" s="126">
        <f t="shared" si="188"/>
        <v>58.4172</v>
      </c>
      <c r="AI450" s="125" t="s">
        <v>1107</v>
      </c>
    </row>
    <row r="451" s="9" customFormat="1" ht="20" customHeight="1" spans="1:35">
      <c r="A451" s="23">
        <f>ROW()-3</f>
        <v>448</v>
      </c>
      <c r="B451" s="163" t="s">
        <v>140</v>
      </c>
      <c r="C451" s="92" t="s">
        <v>1175</v>
      </c>
      <c r="D451" s="287" t="s">
        <v>1176</v>
      </c>
      <c r="E451" s="93">
        <v>3245.4</v>
      </c>
      <c r="F451" s="77">
        <v>0</v>
      </c>
      <c r="G451" s="77">
        <v>0</v>
      </c>
      <c r="H451" s="77">
        <v>0</v>
      </c>
      <c r="I451" s="50"/>
      <c r="J451" s="50"/>
      <c r="K451" s="34">
        <f t="shared" si="233"/>
        <v>58.4172</v>
      </c>
      <c r="L451" s="35">
        <f t="shared" si="234"/>
        <v>0</v>
      </c>
      <c r="M451" s="27">
        <f t="shared" si="235"/>
        <v>0</v>
      </c>
      <c r="N451" s="24">
        <f t="shared" si="236"/>
        <v>0</v>
      </c>
      <c r="O451" s="27">
        <f t="shared" si="237"/>
        <v>0</v>
      </c>
      <c r="P451" s="27">
        <f t="shared" si="238"/>
        <v>0</v>
      </c>
      <c r="Q451" s="27">
        <f t="shared" si="182"/>
        <v>58.4172</v>
      </c>
      <c r="R451" s="24">
        <f t="shared" si="239"/>
        <v>0</v>
      </c>
      <c r="S451" s="24">
        <f t="shared" si="240"/>
        <v>0</v>
      </c>
      <c r="T451" s="27">
        <f t="shared" si="241"/>
        <v>0</v>
      </c>
      <c r="U451" s="24">
        <f t="shared" si="242"/>
        <v>0</v>
      </c>
      <c r="V451" s="27">
        <f t="shared" si="243"/>
        <v>0</v>
      </c>
      <c r="W451" s="27">
        <f t="shared" si="244"/>
        <v>0</v>
      </c>
      <c r="X451" s="24">
        <f t="shared" si="181"/>
        <v>0</v>
      </c>
      <c r="Y451" s="24">
        <f t="shared" si="245"/>
        <v>58.4172</v>
      </c>
      <c r="Z451" s="52"/>
      <c r="AA451" s="125" t="s">
        <v>17</v>
      </c>
      <c r="AB451" s="126">
        <f t="shared" si="189"/>
        <v>58.4172</v>
      </c>
      <c r="AC451" s="126">
        <f t="shared" si="183"/>
        <v>0</v>
      </c>
      <c r="AD451" s="126">
        <f t="shared" si="184"/>
        <v>0</v>
      </c>
      <c r="AE451" s="126">
        <f t="shared" si="185"/>
        <v>0</v>
      </c>
      <c r="AF451" s="126">
        <f t="shared" si="186"/>
        <v>0</v>
      </c>
      <c r="AG451" s="126">
        <f t="shared" si="187"/>
        <v>0</v>
      </c>
      <c r="AH451" s="126">
        <f t="shared" si="188"/>
        <v>58.4172</v>
      </c>
      <c r="AI451" s="125" t="s">
        <v>1107</v>
      </c>
    </row>
    <row r="452" s="9" customFormat="1" ht="20" customHeight="1" spans="1:35">
      <c r="A452" s="23">
        <f t="shared" ref="A452:A460" si="246">ROW()-3</f>
        <v>449</v>
      </c>
      <c r="B452" s="135" t="s">
        <v>211</v>
      </c>
      <c r="C452" s="168" t="s">
        <v>1177</v>
      </c>
      <c r="D452" s="135" t="s">
        <v>1178</v>
      </c>
      <c r="E452" s="93">
        <v>3245.4</v>
      </c>
      <c r="F452" s="93">
        <v>3245.5</v>
      </c>
      <c r="G452" s="93">
        <v>5228.42</v>
      </c>
      <c r="H452" s="93">
        <v>3245.4</v>
      </c>
      <c r="I452" s="50"/>
      <c r="J452" s="50">
        <v>108</v>
      </c>
      <c r="K452" s="34">
        <f t="shared" si="233"/>
        <v>58.4172</v>
      </c>
      <c r="L452" s="35">
        <f t="shared" si="234"/>
        <v>519.28</v>
      </c>
      <c r="M452" s="27">
        <f t="shared" si="235"/>
        <v>418.27</v>
      </c>
      <c r="N452" s="24">
        <f t="shared" si="236"/>
        <v>22.7178</v>
      </c>
      <c r="O452" s="27">
        <f t="shared" si="237"/>
        <v>0</v>
      </c>
      <c r="P452" s="27">
        <f t="shared" si="238"/>
        <v>54</v>
      </c>
      <c r="Q452" s="27">
        <f t="shared" si="182"/>
        <v>1072.685</v>
      </c>
      <c r="R452" s="24">
        <f t="shared" si="239"/>
        <v>0</v>
      </c>
      <c r="S452" s="24">
        <f t="shared" si="240"/>
        <v>259.64</v>
      </c>
      <c r="T452" s="27">
        <f t="shared" si="241"/>
        <v>104.57</v>
      </c>
      <c r="U452" s="24">
        <f t="shared" si="242"/>
        <v>9.74</v>
      </c>
      <c r="V452" s="27">
        <f t="shared" si="243"/>
        <v>0</v>
      </c>
      <c r="W452" s="27">
        <f t="shared" si="244"/>
        <v>54</v>
      </c>
      <c r="X452" s="24">
        <f t="shared" ref="X452:X460" si="247">SUM(R452:W452)</f>
        <v>427.95</v>
      </c>
      <c r="Y452" s="24">
        <f t="shared" si="245"/>
        <v>1500.635</v>
      </c>
      <c r="Z452" s="52"/>
      <c r="AA452" s="125" t="s">
        <v>22</v>
      </c>
      <c r="AB452" s="126">
        <f t="shared" si="189"/>
        <v>58.4172</v>
      </c>
      <c r="AC452" s="126">
        <f t="shared" si="183"/>
        <v>778.92</v>
      </c>
      <c r="AD452" s="126">
        <f t="shared" si="184"/>
        <v>522.84</v>
      </c>
      <c r="AE452" s="126">
        <f t="shared" si="185"/>
        <v>32.4578</v>
      </c>
      <c r="AF452" s="126">
        <f t="shared" si="186"/>
        <v>0</v>
      </c>
      <c r="AG452" s="126">
        <f t="shared" si="187"/>
        <v>108</v>
      </c>
      <c r="AH452" s="126">
        <f t="shared" si="188"/>
        <v>1500.635</v>
      </c>
      <c r="AI452" s="125" t="s">
        <v>1111</v>
      </c>
    </row>
    <row r="453" s="9" customFormat="1" ht="20" customHeight="1" spans="1:35">
      <c r="A453" s="23">
        <f t="shared" si="246"/>
        <v>450</v>
      </c>
      <c r="B453" s="135" t="s">
        <v>211</v>
      </c>
      <c r="C453" s="168" t="s">
        <v>1179</v>
      </c>
      <c r="D453" s="288" t="s">
        <v>1180</v>
      </c>
      <c r="E453" s="93">
        <v>3245.4</v>
      </c>
      <c r="F453" s="93">
        <v>3245.5</v>
      </c>
      <c r="G453" s="93">
        <v>5228.42</v>
      </c>
      <c r="H453" s="93">
        <v>3245.4</v>
      </c>
      <c r="I453" s="50"/>
      <c r="J453" s="50">
        <v>108</v>
      </c>
      <c r="K453" s="34">
        <f t="shared" si="233"/>
        <v>58.4172</v>
      </c>
      <c r="L453" s="35">
        <f t="shared" si="234"/>
        <v>519.28</v>
      </c>
      <c r="M453" s="27">
        <f t="shared" si="235"/>
        <v>418.27</v>
      </c>
      <c r="N453" s="24">
        <f t="shared" si="236"/>
        <v>22.7178</v>
      </c>
      <c r="O453" s="27">
        <f t="shared" si="237"/>
        <v>0</v>
      </c>
      <c r="P453" s="27">
        <f t="shared" si="238"/>
        <v>54</v>
      </c>
      <c r="Q453" s="27">
        <f t="shared" ref="Q453:Q460" si="248">SUM(K453:P453)</f>
        <v>1072.685</v>
      </c>
      <c r="R453" s="24">
        <f t="shared" si="239"/>
        <v>0</v>
      </c>
      <c r="S453" s="24">
        <f t="shared" si="240"/>
        <v>259.64</v>
      </c>
      <c r="T453" s="27">
        <f t="shared" si="241"/>
        <v>104.57</v>
      </c>
      <c r="U453" s="24">
        <f t="shared" si="242"/>
        <v>9.74</v>
      </c>
      <c r="V453" s="27">
        <f t="shared" si="243"/>
        <v>0</v>
      </c>
      <c r="W453" s="27">
        <f t="shared" si="244"/>
        <v>54</v>
      </c>
      <c r="X453" s="24">
        <f t="shared" si="247"/>
        <v>427.95</v>
      </c>
      <c r="Y453" s="24">
        <f t="shared" si="245"/>
        <v>1500.635</v>
      </c>
      <c r="Z453" s="52"/>
      <c r="AA453" s="125" t="s">
        <v>22</v>
      </c>
      <c r="AB453" s="126">
        <f t="shared" si="189"/>
        <v>58.4172</v>
      </c>
      <c r="AC453" s="126">
        <f t="shared" ref="AC453:AH453" si="249">L453+S453</f>
        <v>778.92</v>
      </c>
      <c r="AD453" s="126">
        <f t="shared" si="249"/>
        <v>522.84</v>
      </c>
      <c r="AE453" s="126">
        <f t="shared" si="249"/>
        <v>32.4578</v>
      </c>
      <c r="AF453" s="126">
        <f t="shared" si="249"/>
        <v>0</v>
      </c>
      <c r="AG453" s="126">
        <f t="shared" si="249"/>
        <v>108</v>
      </c>
      <c r="AH453" s="126">
        <f t="shared" si="249"/>
        <v>1500.635</v>
      </c>
      <c r="AI453" s="125" t="s">
        <v>1111</v>
      </c>
    </row>
    <row r="454" s="9" customFormat="1" ht="20" customHeight="1" spans="1:35">
      <c r="A454" s="23">
        <f t="shared" si="246"/>
        <v>451</v>
      </c>
      <c r="B454" s="135" t="s">
        <v>211</v>
      </c>
      <c r="C454" s="168" t="s">
        <v>1181</v>
      </c>
      <c r="D454" s="288" t="s">
        <v>1182</v>
      </c>
      <c r="E454" s="93">
        <v>3245.4</v>
      </c>
      <c r="F454" s="93">
        <v>3245.5</v>
      </c>
      <c r="G454" s="93">
        <v>5228.42</v>
      </c>
      <c r="H454" s="93">
        <v>3245.4</v>
      </c>
      <c r="I454" s="50"/>
      <c r="J454" s="50">
        <v>108</v>
      </c>
      <c r="K454" s="34">
        <f t="shared" si="233"/>
        <v>58.4172</v>
      </c>
      <c r="L454" s="35">
        <f t="shared" si="234"/>
        <v>519.28</v>
      </c>
      <c r="M454" s="27">
        <f t="shared" si="235"/>
        <v>418.27</v>
      </c>
      <c r="N454" s="24">
        <f t="shared" si="236"/>
        <v>22.7178</v>
      </c>
      <c r="O454" s="27">
        <f t="shared" si="237"/>
        <v>0</v>
      </c>
      <c r="P454" s="27">
        <f t="shared" si="238"/>
        <v>54</v>
      </c>
      <c r="Q454" s="27">
        <f t="shared" si="248"/>
        <v>1072.685</v>
      </c>
      <c r="R454" s="24">
        <f t="shared" si="239"/>
        <v>0</v>
      </c>
      <c r="S454" s="24">
        <f t="shared" si="240"/>
        <v>259.64</v>
      </c>
      <c r="T454" s="27">
        <f t="shared" si="241"/>
        <v>104.57</v>
      </c>
      <c r="U454" s="24">
        <f t="shared" si="242"/>
        <v>9.74</v>
      </c>
      <c r="V454" s="27">
        <f t="shared" si="243"/>
        <v>0</v>
      </c>
      <c r="W454" s="27">
        <f t="shared" si="244"/>
        <v>54</v>
      </c>
      <c r="X454" s="24">
        <f t="shared" si="247"/>
        <v>427.95</v>
      </c>
      <c r="Y454" s="24">
        <f t="shared" si="245"/>
        <v>1500.635</v>
      </c>
      <c r="Z454" s="52"/>
      <c r="AA454" s="125" t="s">
        <v>22</v>
      </c>
      <c r="AB454" s="126">
        <f t="shared" ref="AB454:AH454" si="250">K454+R454</f>
        <v>58.4172</v>
      </c>
      <c r="AC454" s="126">
        <f t="shared" si="250"/>
        <v>778.92</v>
      </c>
      <c r="AD454" s="126">
        <f t="shared" si="250"/>
        <v>522.84</v>
      </c>
      <c r="AE454" s="126">
        <f t="shared" si="250"/>
        <v>32.4578</v>
      </c>
      <c r="AF454" s="126">
        <f t="shared" si="250"/>
        <v>0</v>
      </c>
      <c r="AG454" s="126">
        <f t="shared" si="250"/>
        <v>108</v>
      </c>
      <c r="AH454" s="126">
        <f t="shared" si="250"/>
        <v>1500.635</v>
      </c>
      <c r="AI454" s="125" t="s">
        <v>1111</v>
      </c>
    </row>
    <row r="455" s="9" customFormat="1" ht="20" customHeight="1" spans="1:35">
      <c r="A455" s="23">
        <f t="shared" si="246"/>
        <v>452</v>
      </c>
      <c r="B455" s="135" t="s">
        <v>886</v>
      </c>
      <c r="C455" s="168" t="s">
        <v>1183</v>
      </c>
      <c r="D455" s="288" t="s">
        <v>1184</v>
      </c>
      <c r="E455" s="93">
        <v>3245.4</v>
      </c>
      <c r="F455" s="93">
        <v>3245.5</v>
      </c>
      <c r="G455" s="93">
        <v>5228.42</v>
      </c>
      <c r="H455" s="93">
        <v>3245.4</v>
      </c>
      <c r="I455" s="50"/>
      <c r="J455" s="50">
        <v>108</v>
      </c>
      <c r="K455" s="34">
        <f t="shared" si="233"/>
        <v>58.4172</v>
      </c>
      <c r="L455" s="35">
        <f t="shared" si="234"/>
        <v>519.28</v>
      </c>
      <c r="M455" s="27">
        <f t="shared" si="235"/>
        <v>418.27</v>
      </c>
      <c r="N455" s="24">
        <f t="shared" si="236"/>
        <v>22.7178</v>
      </c>
      <c r="O455" s="27">
        <f t="shared" si="237"/>
        <v>0</v>
      </c>
      <c r="P455" s="27">
        <f t="shared" si="238"/>
        <v>54</v>
      </c>
      <c r="Q455" s="27">
        <f t="shared" si="248"/>
        <v>1072.685</v>
      </c>
      <c r="R455" s="24">
        <f t="shared" si="239"/>
        <v>0</v>
      </c>
      <c r="S455" s="24">
        <f t="shared" si="240"/>
        <v>259.64</v>
      </c>
      <c r="T455" s="27">
        <f t="shared" si="241"/>
        <v>104.57</v>
      </c>
      <c r="U455" s="24">
        <f t="shared" si="242"/>
        <v>9.74</v>
      </c>
      <c r="V455" s="27">
        <f t="shared" si="243"/>
        <v>0</v>
      </c>
      <c r="W455" s="27">
        <f t="shared" si="244"/>
        <v>54</v>
      </c>
      <c r="X455" s="24">
        <f t="shared" si="247"/>
        <v>427.95</v>
      </c>
      <c r="Y455" s="24">
        <f t="shared" si="245"/>
        <v>1500.635</v>
      </c>
      <c r="Z455" s="52"/>
      <c r="AA455" s="125" t="s">
        <v>28</v>
      </c>
      <c r="AB455" s="126">
        <f t="shared" ref="AB455:AH455" si="251">K455+R455</f>
        <v>58.4172</v>
      </c>
      <c r="AC455" s="126">
        <f t="shared" si="251"/>
        <v>778.92</v>
      </c>
      <c r="AD455" s="126">
        <f t="shared" si="251"/>
        <v>522.84</v>
      </c>
      <c r="AE455" s="126">
        <f t="shared" si="251"/>
        <v>32.4578</v>
      </c>
      <c r="AF455" s="126">
        <f t="shared" si="251"/>
        <v>0</v>
      </c>
      <c r="AG455" s="126">
        <f t="shared" si="251"/>
        <v>108</v>
      </c>
      <c r="AH455" s="126">
        <f t="shared" si="251"/>
        <v>1500.635</v>
      </c>
      <c r="AI455" s="125" t="s">
        <v>1111</v>
      </c>
    </row>
    <row r="456" s="9" customFormat="1" ht="20" customHeight="1" spans="1:35">
      <c r="A456" s="23">
        <f t="shared" si="246"/>
        <v>453</v>
      </c>
      <c r="B456" s="135" t="s">
        <v>886</v>
      </c>
      <c r="C456" s="168" t="s">
        <v>1185</v>
      </c>
      <c r="D456" s="135" t="s">
        <v>1186</v>
      </c>
      <c r="E456" s="93">
        <v>3245.4</v>
      </c>
      <c r="F456" s="93">
        <v>3245.5</v>
      </c>
      <c r="G456" s="93">
        <v>5228.42</v>
      </c>
      <c r="H456" s="93">
        <v>3245.4</v>
      </c>
      <c r="I456" s="50"/>
      <c r="J456" s="50">
        <v>108</v>
      </c>
      <c r="K456" s="34">
        <f t="shared" si="233"/>
        <v>58.4172</v>
      </c>
      <c r="L456" s="35">
        <f t="shared" si="234"/>
        <v>519.28</v>
      </c>
      <c r="M456" s="27">
        <f t="shared" si="235"/>
        <v>418.27</v>
      </c>
      <c r="N456" s="24">
        <f t="shared" si="236"/>
        <v>22.7178</v>
      </c>
      <c r="O456" s="27">
        <f t="shared" si="237"/>
        <v>0</v>
      </c>
      <c r="P456" s="27">
        <f t="shared" si="238"/>
        <v>54</v>
      </c>
      <c r="Q456" s="27">
        <f t="shared" si="248"/>
        <v>1072.685</v>
      </c>
      <c r="R456" s="24">
        <f t="shared" si="239"/>
        <v>0</v>
      </c>
      <c r="S456" s="24">
        <f t="shared" si="240"/>
        <v>259.64</v>
      </c>
      <c r="T456" s="27">
        <f t="shared" si="241"/>
        <v>104.57</v>
      </c>
      <c r="U456" s="24">
        <f t="shared" si="242"/>
        <v>9.74</v>
      </c>
      <c r="V456" s="27">
        <f t="shared" si="243"/>
        <v>0</v>
      </c>
      <c r="W456" s="27">
        <f t="shared" si="244"/>
        <v>54</v>
      </c>
      <c r="X456" s="24">
        <f t="shared" si="247"/>
        <v>427.95</v>
      </c>
      <c r="Y456" s="24">
        <f t="shared" si="245"/>
        <v>1500.635</v>
      </c>
      <c r="Z456" s="52"/>
      <c r="AA456" s="125" t="s">
        <v>28</v>
      </c>
      <c r="AB456" s="126">
        <f t="shared" ref="AB456:AH456" si="252">K456+R456</f>
        <v>58.4172</v>
      </c>
      <c r="AC456" s="126">
        <f t="shared" si="252"/>
        <v>778.92</v>
      </c>
      <c r="AD456" s="126">
        <f t="shared" si="252"/>
        <v>522.84</v>
      </c>
      <c r="AE456" s="126">
        <f t="shared" si="252"/>
        <v>32.4578</v>
      </c>
      <c r="AF456" s="126">
        <f t="shared" si="252"/>
        <v>0</v>
      </c>
      <c r="AG456" s="126">
        <f t="shared" si="252"/>
        <v>108</v>
      </c>
      <c r="AH456" s="126">
        <f t="shared" si="252"/>
        <v>1500.635</v>
      </c>
      <c r="AI456" s="125" t="s">
        <v>1111</v>
      </c>
    </row>
    <row r="457" s="9" customFormat="1" ht="20" customHeight="1" spans="1:35">
      <c r="A457" s="23">
        <f t="shared" si="246"/>
        <v>454</v>
      </c>
      <c r="B457" s="135" t="s">
        <v>688</v>
      </c>
      <c r="C457" s="168" t="s">
        <v>1187</v>
      </c>
      <c r="D457" s="135" t="s">
        <v>1188</v>
      </c>
      <c r="E457" s="93">
        <v>3245.4</v>
      </c>
      <c r="F457" s="93">
        <v>3245.5</v>
      </c>
      <c r="G457" s="93">
        <v>5228.42</v>
      </c>
      <c r="H457" s="93">
        <v>3245.4</v>
      </c>
      <c r="I457" s="50"/>
      <c r="J457" s="50">
        <v>108</v>
      </c>
      <c r="K457" s="34">
        <f t="shared" si="233"/>
        <v>58.4172</v>
      </c>
      <c r="L457" s="35">
        <f t="shared" si="234"/>
        <v>519.28</v>
      </c>
      <c r="M457" s="27">
        <f t="shared" si="235"/>
        <v>418.27</v>
      </c>
      <c r="N457" s="24">
        <f t="shared" si="236"/>
        <v>22.7178</v>
      </c>
      <c r="O457" s="27">
        <f t="shared" si="237"/>
        <v>0</v>
      </c>
      <c r="P457" s="27">
        <f t="shared" si="238"/>
        <v>54</v>
      </c>
      <c r="Q457" s="27">
        <f t="shared" si="248"/>
        <v>1072.685</v>
      </c>
      <c r="R457" s="24">
        <f t="shared" si="239"/>
        <v>0</v>
      </c>
      <c r="S457" s="24">
        <f t="shared" si="240"/>
        <v>259.64</v>
      </c>
      <c r="T457" s="27">
        <f t="shared" si="241"/>
        <v>104.57</v>
      </c>
      <c r="U457" s="24">
        <f t="shared" si="242"/>
        <v>9.74</v>
      </c>
      <c r="V457" s="27">
        <f t="shared" si="243"/>
        <v>0</v>
      </c>
      <c r="W457" s="27">
        <f t="shared" si="244"/>
        <v>54</v>
      </c>
      <c r="X457" s="24">
        <f t="shared" si="247"/>
        <v>427.95</v>
      </c>
      <c r="Y457" s="24">
        <f t="shared" si="245"/>
        <v>1500.635</v>
      </c>
      <c r="Z457" s="52"/>
      <c r="AA457" s="125" t="s">
        <v>25</v>
      </c>
      <c r="AB457" s="126">
        <f t="shared" ref="AB457:AH457" si="253">K457+R457</f>
        <v>58.4172</v>
      </c>
      <c r="AC457" s="126">
        <f t="shared" si="253"/>
        <v>778.92</v>
      </c>
      <c r="AD457" s="126">
        <f t="shared" si="253"/>
        <v>522.84</v>
      </c>
      <c r="AE457" s="126">
        <f t="shared" si="253"/>
        <v>32.4578</v>
      </c>
      <c r="AF457" s="126">
        <f t="shared" si="253"/>
        <v>0</v>
      </c>
      <c r="AG457" s="126">
        <f t="shared" si="253"/>
        <v>108</v>
      </c>
      <c r="AH457" s="126">
        <f t="shared" si="253"/>
        <v>1500.635</v>
      </c>
      <c r="AI457" s="125" t="s">
        <v>1111</v>
      </c>
    </row>
    <row r="458" s="9" customFormat="1" ht="20" customHeight="1" spans="1:35">
      <c r="A458" s="23">
        <f t="shared" si="246"/>
        <v>455</v>
      </c>
      <c r="B458" s="135" t="s">
        <v>143</v>
      </c>
      <c r="C458" s="168" t="s">
        <v>1189</v>
      </c>
      <c r="D458" s="288" t="s">
        <v>1190</v>
      </c>
      <c r="E458" s="93">
        <v>3245.4</v>
      </c>
      <c r="F458" s="93">
        <v>3245.5</v>
      </c>
      <c r="G458" s="93">
        <v>5228.42</v>
      </c>
      <c r="H458" s="93">
        <v>3245.4</v>
      </c>
      <c r="I458" s="50"/>
      <c r="J458" s="50">
        <v>108</v>
      </c>
      <c r="K458" s="34">
        <f t="shared" si="233"/>
        <v>58.4172</v>
      </c>
      <c r="L458" s="35">
        <f t="shared" si="234"/>
        <v>519.28</v>
      </c>
      <c r="M458" s="27">
        <f t="shared" si="235"/>
        <v>418.27</v>
      </c>
      <c r="N458" s="24">
        <f t="shared" si="236"/>
        <v>22.7178</v>
      </c>
      <c r="O458" s="27">
        <f t="shared" si="237"/>
        <v>0</v>
      </c>
      <c r="P458" s="27">
        <f t="shared" si="238"/>
        <v>54</v>
      </c>
      <c r="Q458" s="27">
        <f t="shared" si="248"/>
        <v>1072.685</v>
      </c>
      <c r="R458" s="24">
        <f t="shared" si="239"/>
        <v>0</v>
      </c>
      <c r="S458" s="24">
        <f t="shared" si="240"/>
        <v>259.64</v>
      </c>
      <c r="T458" s="27">
        <f t="shared" si="241"/>
        <v>104.57</v>
      </c>
      <c r="U458" s="24">
        <f t="shared" si="242"/>
        <v>9.74</v>
      </c>
      <c r="V458" s="27">
        <f t="shared" si="243"/>
        <v>0</v>
      </c>
      <c r="W458" s="27">
        <f t="shared" si="244"/>
        <v>54</v>
      </c>
      <c r="X458" s="24">
        <f t="shared" si="247"/>
        <v>427.95</v>
      </c>
      <c r="Y458" s="24">
        <f t="shared" si="245"/>
        <v>1500.635</v>
      </c>
      <c r="Z458" s="52"/>
      <c r="AA458" s="125" t="s">
        <v>29</v>
      </c>
      <c r="AB458" s="126">
        <f t="shared" ref="AB458:AH458" si="254">K458+R458</f>
        <v>58.4172</v>
      </c>
      <c r="AC458" s="126">
        <f t="shared" si="254"/>
        <v>778.92</v>
      </c>
      <c r="AD458" s="126">
        <f t="shared" si="254"/>
        <v>522.84</v>
      </c>
      <c r="AE458" s="126">
        <f t="shared" si="254"/>
        <v>32.4578</v>
      </c>
      <c r="AF458" s="126">
        <f t="shared" si="254"/>
        <v>0</v>
      </c>
      <c r="AG458" s="126">
        <f t="shared" si="254"/>
        <v>108</v>
      </c>
      <c r="AH458" s="126">
        <f t="shared" si="254"/>
        <v>1500.635</v>
      </c>
      <c r="AI458" s="125" t="s">
        <v>1111</v>
      </c>
    </row>
    <row r="459" s="9" customFormat="1" ht="20" customHeight="1" spans="1:35">
      <c r="A459" s="23">
        <f t="shared" si="246"/>
        <v>456</v>
      </c>
      <c r="B459" s="135" t="s">
        <v>293</v>
      </c>
      <c r="C459" s="168" t="s">
        <v>1191</v>
      </c>
      <c r="D459" s="288" t="s">
        <v>1192</v>
      </c>
      <c r="E459" s="93">
        <v>3245.4</v>
      </c>
      <c r="F459" s="93">
        <v>3245.5</v>
      </c>
      <c r="G459" s="93">
        <v>5228.42</v>
      </c>
      <c r="H459" s="93">
        <v>3245.4</v>
      </c>
      <c r="I459" s="50"/>
      <c r="J459" s="50">
        <v>108</v>
      </c>
      <c r="K459" s="34">
        <f t="shared" si="233"/>
        <v>58.4172</v>
      </c>
      <c r="L459" s="35">
        <f t="shared" si="234"/>
        <v>519.28</v>
      </c>
      <c r="M459" s="27">
        <f t="shared" si="235"/>
        <v>418.27</v>
      </c>
      <c r="N459" s="24">
        <f t="shared" si="236"/>
        <v>22.7178</v>
      </c>
      <c r="O459" s="27">
        <f t="shared" si="237"/>
        <v>0</v>
      </c>
      <c r="P459" s="27">
        <f t="shared" si="238"/>
        <v>54</v>
      </c>
      <c r="Q459" s="27">
        <f t="shared" si="248"/>
        <v>1072.685</v>
      </c>
      <c r="R459" s="24">
        <f t="shared" si="239"/>
        <v>0</v>
      </c>
      <c r="S459" s="24">
        <f t="shared" si="240"/>
        <v>259.64</v>
      </c>
      <c r="T459" s="27">
        <f t="shared" si="241"/>
        <v>104.57</v>
      </c>
      <c r="U459" s="24">
        <f t="shared" si="242"/>
        <v>9.74</v>
      </c>
      <c r="V459" s="27">
        <f t="shared" si="243"/>
        <v>0</v>
      </c>
      <c r="W459" s="27">
        <f t="shared" si="244"/>
        <v>54</v>
      </c>
      <c r="X459" s="24">
        <f t="shared" si="247"/>
        <v>427.95</v>
      </c>
      <c r="Y459" s="24">
        <f t="shared" si="245"/>
        <v>1500.635</v>
      </c>
      <c r="Z459" s="52"/>
      <c r="AA459" s="125" t="s">
        <v>26</v>
      </c>
      <c r="AB459" s="126">
        <f t="shared" ref="AB459:AH459" si="255">K459+R459</f>
        <v>58.4172</v>
      </c>
      <c r="AC459" s="126">
        <f t="shared" si="255"/>
        <v>778.92</v>
      </c>
      <c r="AD459" s="126">
        <f t="shared" si="255"/>
        <v>522.84</v>
      </c>
      <c r="AE459" s="126">
        <f t="shared" si="255"/>
        <v>32.4578</v>
      </c>
      <c r="AF459" s="126">
        <f t="shared" si="255"/>
        <v>0</v>
      </c>
      <c r="AG459" s="126">
        <f t="shared" si="255"/>
        <v>108</v>
      </c>
      <c r="AH459" s="126">
        <f t="shared" si="255"/>
        <v>1500.635</v>
      </c>
      <c r="AI459" s="125" t="s">
        <v>1111</v>
      </c>
    </row>
    <row r="460" s="9" customFormat="1" ht="20" customHeight="1" spans="1:35">
      <c r="A460" s="23">
        <f t="shared" si="246"/>
        <v>457</v>
      </c>
      <c r="B460" s="163" t="s">
        <v>416</v>
      </c>
      <c r="C460" s="92" t="s">
        <v>1193</v>
      </c>
      <c r="D460" s="92" t="s">
        <v>1194</v>
      </c>
      <c r="E460" s="93">
        <v>3245.4</v>
      </c>
      <c r="F460" s="93">
        <v>3245.5</v>
      </c>
      <c r="G460" s="93">
        <v>5228.42</v>
      </c>
      <c r="H460" s="93">
        <v>3245.4</v>
      </c>
      <c r="I460" s="50"/>
      <c r="J460" s="50"/>
      <c r="K460" s="34">
        <f t="shared" si="233"/>
        <v>58.4172</v>
      </c>
      <c r="L460" s="35">
        <f t="shared" si="234"/>
        <v>519.28</v>
      </c>
      <c r="M460" s="27">
        <f t="shared" si="235"/>
        <v>418.27</v>
      </c>
      <c r="N460" s="24">
        <f t="shared" si="236"/>
        <v>22.7178</v>
      </c>
      <c r="O460" s="27">
        <f t="shared" si="237"/>
        <v>0</v>
      </c>
      <c r="P460" s="27">
        <f t="shared" si="238"/>
        <v>0</v>
      </c>
      <c r="Q460" s="27">
        <f t="shared" si="248"/>
        <v>1018.685</v>
      </c>
      <c r="R460" s="24">
        <f t="shared" si="239"/>
        <v>0</v>
      </c>
      <c r="S460" s="24">
        <f t="shared" si="240"/>
        <v>259.64</v>
      </c>
      <c r="T460" s="27">
        <f t="shared" si="241"/>
        <v>104.57</v>
      </c>
      <c r="U460" s="24">
        <f t="shared" si="242"/>
        <v>9.74</v>
      </c>
      <c r="V460" s="27">
        <f t="shared" si="243"/>
        <v>0</v>
      </c>
      <c r="W460" s="27">
        <f t="shared" si="244"/>
        <v>0</v>
      </c>
      <c r="X460" s="24">
        <f t="shared" si="247"/>
        <v>373.95</v>
      </c>
      <c r="Y460" s="24">
        <f t="shared" si="245"/>
        <v>1392.635</v>
      </c>
      <c r="Z460" s="52"/>
      <c r="AA460" s="125" t="s">
        <v>20</v>
      </c>
      <c r="AB460" s="126">
        <f t="shared" ref="AB460:AH460" si="256">K460+R460</f>
        <v>58.4172</v>
      </c>
      <c r="AC460" s="126">
        <f t="shared" si="256"/>
        <v>778.92</v>
      </c>
      <c r="AD460" s="126">
        <f t="shared" si="256"/>
        <v>522.84</v>
      </c>
      <c r="AE460" s="126">
        <f t="shared" si="256"/>
        <v>32.4578</v>
      </c>
      <c r="AF460" s="126">
        <f t="shared" si="256"/>
        <v>0</v>
      </c>
      <c r="AG460" s="126">
        <f t="shared" si="256"/>
        <v>0</v>
      </c>
      <c r="AH460" s="126">
        <f t="shared" si="256"/>
        <v>1392.635</v>
      </c>
      <c r="AI460" s="125" t="s">
        <v>1111</v>
      </c>
    </row>
    <row r="461" s="12" customFormat="1" ht="22" customHeight="1" spans="1:35">
      <c r="A461" s="23" t="s">
        <v>63</v>
      </c>
      <c r="B461" s="39"/>
      <c r="C461" s="138"/>
      <c r="D461" s="139"/>
      <c r="E461" s="103">
        <f>SUM(E4:E460)</f>
        <v>1488246.28999999</v>
      </c>
      <c r="F461" s="103">
        <f t="shared" ref="F461:Y461" si="257">SUM(F4:F460)</f>
        <v>1481770.79</v>
      </c>
      <c r="G461" s="103">
        <f t="shared" si="257"/>
        <v>2363245.83999998</v>
      </c>
      <c r="H461" s="103">
        <f t="shared" si="257"/>
        <v>1478510.08999999</v>
      </c>
      <c r="I461" s="103">
        <f t="shared" si="257"/>
        <v>849356</v>
      </c>
      <c r="J461" s="103">
        <f t="shared" si="257"/>
        <v>4320</v>
      </c>
      <c r="K461" s="103">
        <f t="shared" si="257"/>
        <v>26788.4332199999</v>
      </c>
      <c r="L461" s="103">
        <f t="shared" si="257"/>
        <v>237083.326399999</v>
      </c>
      <c r="M461" s="103">
        <f t="shared" si="257"/>
        <v>189058.039999999</v>
      </c>
      <c r="N461" s="173">
        <v>10349.58</v>
      </c>
      <c r="O461" s="103">
        <f t="shared" si="257"/>
        <v>42467.8</v>
      </c>
      <c r="P461" s="103">
        <f t="shared" si="257"/>
        <v>2160</v>
      </c>
      <c r="Q461" s="103">
        <f t="shared" si="257"/>
        <v>507907.170249999</v>
      </c>
      <c r="R461" s="103">
        <f t="shared" si="257"/>
        <v>0</v>
      </c>
      <c r="S461" s="103">
        <f t="shared" si="257"/>
        <v>118541.11</v>
      </c>
      <c r="T461" s="103">
        <f t="shared" si="257"/>
        <v>47265.6399999999</v>
      </c>
      <c r="U461" s="103">
        <f t="shared" si="257"/>
        <v>4437.16999999995</v>
      </c>
      <c r="V461" s="103">
        <f t="shared" si="257"/>
        <v>42467.8</v>
      </c>
      <c r="W461" s="103">
        <f t="shared" si="257"/>
        <v>2160</v>
      </c>
      <c r="X461" s="103">
        <f t="shared" si="257"/>
        <v>214871.720000002</v>
      </c>
      <c r="Y461" s="103">
        <f t="shared" si="257"/>
        <v>722778.89025</v>
      </c>
      <c r="Z461" s="52"/>
      <c r="AA461" s="125"/>
      <c r="AB461" s="126">
        <f t="shared" ref="AB461:AH461" si="258">K461+R461</f>
        <v>26788.4332199999</v>
      </c>
      <c r="AC461" s="126">
        <f t="shared" si="258"/>
        <v>355624.436399999</v>
      </c>
      <c r="AD461" s="126">
        <f t="shared" si="258"/>
        <v>236323.679999999</v>
      </c>
      <c r="AE461" s="126">
        <f t="shared" si="258"/>
        <v>14786.75</v>
      </c>
      <c r="AF461" s="126">
        <f t="shared" si="258"/>
        <v>84935.6</v>
      </c>
      <c r="AG461" s="125">
        <f t="shared" si="258"/>
        <v>4320</v>
      </c>
      <c r="AH461" s="126">
        <f t="shared" si="258"/>
        <v>722778.890250001</v>
      </c>
      <c r="AI461" s="125"/>
    </row>
    <row r="462" spans="1:30">
      <c r="A462" s="104"/>
      <c r="B462" s="104"/>
      <c r="E462" s="104"/>
      <c r="N462" s="13" t="s">
        <v>1195</v>
      </c>
      <c r="AD462" s="127"/>
    </row>
    <row r="463" ht="17" customHeight="1" spans="1:30">
      <c r="A463" s="105" t="s">
        <v>850</v>
      </c>
      <c r="B463" s="105"/>
      <c r="C463" s="106" t="s">
        <v>851</v>
      </c>
      <c r="D463" s="106"/>
      <c r="E463" s="105" t="s">
        <v>852</v>
      </c>
      <c r="AD463" s="128"/>
    </row>
    <row r="464" ht="16" customHeight="1" spans="1:29">
      <c r="A464" s="105" t="s">
        <v>853</v>
      </c>
      <c r="B464" s="105"/>
      <c r="C464" s="107">
        <f>K461</f>
        <v>26788.4332199999</v>
      </c>
      <c r="D464" s="108"/>
      <c r="E464" s="109">
        <f>COUNTIFS(E4:E460,"&lt;&gt;",E4:E460,"&lt;&gt;0")</f>
        <v>455</v>
      </c>
      <c r="Z464" s="9"/>
      <c r="AC464" s="127"/>
    </row>
    <row r="465" ht="16" customHeight="1" spans="1:30">
      <c r="A465" s="105" t="s">
        <v>854</v>
      </c>
      <c r="B465" s="105"/>
      <c r="C465" s="107">
        <f>L461+S461</f>
        <v>355624.436399999</v>
      </c>
      <c r="D465" s="108"/>
      <c r="E465" s="109">
        <f>COUNTIFS(F4:F460,"&lt;&gt;",F4:F460,"&lt;&gt;0")</f>
        <v>453</v>
      </c>
      <c r="F465" s="169" t="s">
        <v>1196</v>
      </c>
      <c r="G465" s="169"/>
      <c r="H465" s="169"/>
      <c r="AD465" s="127"/>
    </row>
    <row r="466" ht="16" customHeight="1" spans="1:8">
      <c r="A466" s="105" t="s">
        <v>855</v>
      </c>
      <c r="B466" s="105"/>
      <c r="C466" s="107">
        <f>N461+U461</f>
        <v>14786.75</v>
      </c>
      <c r="D466" s="108"/>
      <c r="E466" s="109">
        <f>COUNTIFS(H4:H460,"&lt;&gt;",H4:H460,"&lt;&gt;0")</f>
        <v>452</v>
      </c>
      <c r="F466" s="169" t="s">
        <v>1197</v>
      </c>
      <c r="G466" s="169"/>
      <c r="H466" s="169"/>
    </row>
    <row r="467" ht="16" customHeight="1" spans="1:26">
      <c r="A467" s="111" t="s">
        <v>856</v>
      </c>
      <c r="B467" s="111"/>
      <c r="C467" s="107">
        <f>M461+T461</f>
        <v>236323.679999999</v>
      </c>
      <c r="D467" s="108"/>
      <c r="E467" s="109">
        <f>COUNTIFS(G4:G460,"&lt;&gt;",G4:G460,"&lt;&gt;0")</f>
        <v>452</v>
      </c>
      <c r="Z467" s="9"/>
    </row>
    <row r="468" ht="16" customHeight="1" spans="1:5">
      <c r="A468" s="111" t="s">
        <v>857</v>
      </c>
      <c r="B468" s="111"/>
      <c r="C468" s="107">
        <f>P461+W461</f>
        <v>4320</v>
      </c>
      <c r="D468" s="108"/>
      <c r="E468" s="109">
        <f>COUNTIFS(J4:J460,"&lt;&gt;",J4:J460,"&lt;&gt;0")</f>
        <v>40</v>
      </c>
    </row>
    <row r="469" ht="16" customHeight="1" spans="1:5">
      <c r="A469" s="111" t="s">
        <v>858</v>
      </c>
      <c r="B469" s="111"/>
      <c r="C469" s="112">
        <f>O461+V461</f>
        <v>84935.6</v>
      </c>
      <c r="D469" s="113"/>
      <c r="E469" s="109">
        <f>COUNTIFS(I4:I460,"&lt;&gt;",I4:I460,"&lt;&gt;0")</f>
        <v>334</v>
      </c>
    </row>
    <row r="470" ht="16" customHeight="1" spans="1:5">
      <c r="A470" s="111" t="s">
        <v>859</v>
      </c>
      <c r="B470" s="111"/>
      <c r="C470" s="112">
        <f>SUM(C464:D469)</f>
        <v>722778.899619998</v>
      </c>
      <c r="D470" s="108"/>
      <c r="E470" s="114"/>
    </row>
    <row r="471" spans="1:26">
      <c r="A471" s="115" t="s">
        <v>860</v>
      </c>
      <c r="B471" s="116"/>
      <c r="C471" s="117"/>
      <c r="D471" s="118"/>
      <c r="E471" s="115"/>
      <c r="F471" s="115"/>
      <c r="G471" s="115"/>
      <c r="H471" s="115"/>
      <c r="I471" s="115"/>
      <c r="J471" s="115"/>
      <c r="K471" s="115"/>
      <c r="L471" s="123"/>
      <c r="M471" s="115"/>
      <c r="N471" s="115"/>
      <c r="O471" s="115"/>
      <c r="P471" s="115"/>
      <c r="Q471" s="115"/>
      <c r="R471" s="115"/>
      <c r="S471" s="115"/>
      <c r="T471" s="115"/>
      <c r="V471" s="9"/>
      <c r="W471" s="9"/>
      <c r="X471" s="9"/>
      <c r="Y471" s="9"/>
      <c r="Z471" s="9"/>
    </row>
    <row r="472" spans="1:26">
      <c r="A472" s="115"/>
      <c r="B472" s="116"/>
      <c r="C472" s="117"/>
      <c r="D472" s="118"/>
      <c r="E472" s="115"/>
      <c r="F472" s="115"/>
      <c r="G472" s="115"/>
      <c r="H472" s="115"/>
      <c r="I472" s="115"/>
      <c r="J472" s="115"/>
      <c r="K472" s="115"/>
      <c r="L472" s="123"/>
      <c r="M472" s="115"/>
      <c r="N472" s="115"/>
      <c r="O472" s="115"/>
      <c r="P472" s="115"/>
      <c r="Q472" s="115"/>
      <c r="R472" s="115"/>
      <c r="S472" s="115"/>
      <c r="T472" s="115"/>
      <c r="V472" s="9"/>
      <c r="W472" s="9"/>
      <c r="X472" s="9"/>
      <c r="Y472" s="9"/>
      <c r="Z472" s="9"/>
    </row>
    <row r="473" spans="1:26">
      <c r="A473" s="115"/>
      <c r="B473" s="116"/>
      <c r="C473" s="117"/>
      <c r="D473" s="118"/>
      <c r="E473" s="115"/>
      <c r="F473" s="115"/>
      <c r="G473" s="115"/>
      <c r="H473" s="115"/>
      <c r="I473" s="115"/>
      <c r="J473" s="115"/>
      <c r="K473" s="115"/>
      <c r="L473" s="123"/>
      <c r="M473" s="115"/>
      <c r="N473" s="115"/>
      <c r="O473" s="115"/>
      <c r="P473" s="115"/>
      <c r="Q473" s="115"/>
      <c r="R473" s="115"/>
      <c r="S473" s="115"/>
      <c r="T473" s="115"/>
      <c r="V473" s="9"/>
      <c r="W473" s="9"/>
      <c r="X473" s="9"/>
      <c r="Y473" s="9"/>
      <c r="Z473" s="9"/>
    </row>
    <row r="474" spans="1:26">
      <c r="A474" s="115"/>
      <c r="B474" s="116"/>
      <c r="C474" s="117"/>
      <c r="D474" s="118"/>
      <c r="E474" s="115"/>
      <c r="F474" s="115"/>
      <c r="G474" s="115"/>
      <c r="H474" s="115"/>
      <c r="I474" s="115"/>
      <c r="J474" s="115"/>
      <c r="K474" s="115"/>
      <c r="L474" s="123"/>
      <c r="M474" s="115"/>
      <c r="N474" s="115"/>
      <c r="O474" s="115"/>
      <c r="P474" s="115"/>
      <c r="Q474" s="115"/>
      <c r="R474" s="115"/>
      <c r="S474" s="115"/>
      <c r="T474" s="115"/>
      <c r="V474" s="9"/>
      <c r="W474" s="9"/>
      <c r="X474" s="9"/>
      <c r="Y474" s="9"/>
      <c r="Z474" s="9"/>
    </row>
    <row r="475" spans="1:26">
      <c r="A475" s="115"/>
      <c r="B475" s="116"/>
      <c r="C475" s="117"/>
      <c r="D475" s="118"/>
      <c r="E475" s="115"/>
      <c r="F475" s="115"/>
      <c r="G475" s="115"/>
      <c r="H475" s="115"/>
      <c r="I475" s="115"/>
      <c r="J475" s="115"/>
      <c r="K475" s="115"/>
      <c r="L475" s="123"/>
      <c r="M475" s="115"/>
      <c r="N475" s="115"/>
      <c r="O475" s="115"/>
      <c r="P475" s="115"/>
      <c r="Q475" s="115"/>
      <c r="R475" s="115"/>
      <c r="S475" s="115"/>
      <c r="T475" s="115"/>
      <c r="V475" s="9"/>
      <c r="W475" s="9"/>
      <c r="X475" s="9"/>
      <c r="Y475" s="9"/>
      <c r="Z475" s="9"/>
    </row>
    <row r="476" spans="1:26">
      <c r="A476" s="115"/>
      <c r="B476" s="116"/>
      <c r="C476" s="117"/>
      <c r="D476" s="118"/>
      <c r="E476" s="115"/>
      <c r="F476" s="115"/>
      <c r="G476" s="115"/>
      <c r="H476" s="115"/>
      <c r="I476" s="115"/>
      <c r="J476" s="115"/>
      <c r="K476" s="115"/>
      <c r="L476" s="123"/>
      <c r="M476" s="115"/>
      <c r="N476" s="115"/>
      <c r="O476" s="115"/>
      <c r="P476" s="115"/>
      <c r="Q476" s="115"/>
      <c r="R476" s="115"/>
      <c r="S476" s="115"/>
      <c r="T476" s="115"/>
      <c r="V476" s="9"/>
      <c r="W476" s="9"/>
      <c r="X476" s="9"/>
      <c r="Y476" s="9"/>
      <c r="Z476" s="9"/>
    </row>
    <row r="477" spans="1:26">
      <c r="A477" s="115"/>
      <c r="B477" s="116"/>
      <c r="C477" s="117"/>
      <c r="D477" s="118"/>
      <c r="E477" s="115"/>
      <c r="F477" s="115"/>
      <c r="G477" s="115"/>
      <c r="H477" s="115"/>
      <c r="I477" s="115"/>
      <c r="J477" s="115"/>
      <c r="K477" s="115"/>
      <c r="L477" s="123"/>
      <c r="M477" s="115"/>
      <c r="N477" s="115"/>
      <c r="O477" s="115"/>
      <c r="P477" s="115"/>
      <c r="Q477" s="115"/>
      <c r="R477" s="115"/>
      <c r="S477" s="115"/>
      <c r="T477" s="115"/>
      <c r="V477" s="9"/>
      <c r="W477" s="9"/>
      <c r="X477" s="9"/>
      <c r="Y477" s="9"/>
      <c r="Z477" s="9"/>
    </row>
    <row r="478" spans="1:26">
      <c r="A478" s="115"/>
      <c r="B478" s="116"/>
      <c r="C478" s="117"/>
      <c r="D478" s="118"/>
      <c r="E478" s="115"/>
      <c r="F478" s="115"/>
      <c r="G478" s="115"/>
      <c r="H478" s="115"/>
      <c r="I478" s="115"/>
      <c r="J478" s="115"/>
      <c r="K478" s="115"/>
      <c r="L478" s="123"/>
      <c r="M478" s="115"/>
      <c r="N478" s="115"/>
      <c r="O478" s="115"/>
      <c r="P478" s="115"/>
      <c r="Q478" s="115"/>
      <c r="R478" s="115"/>
      <c r="S478" s="115"/>
      <c r="T478" s="115"/>
      <c r="V478" s="9"/>
      <c r="W478" s="9"/>
      <c r="X478" s="9"/>
      <c r="Y478" s="9"/>
      <c r="Z478" s="9"/>
    </row>
    <row r="479" spans="1:25">
      <c r="A479" s="119" t="s">
        <v>861</v>
      </c>
      <c r="B479" s="119"/>
      <c r="C479" s="120"/>
      <c r="D479" s="118"/>
      <c r="E479" s="115"/>
      <c r="F479" s="115"/>
      <c r="G479" s="115"/>
      <c r="H479" s="115"/>
      <c r="I479" s="115"/>
      <c r="J479" s="115"/>
      <c r="K479" s="115"/>
      <c r="L479" s="123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</row>
    <row r="480" spans="1:3">
      <c r="A480" s="119"/>
      <c r="B480" s="119"/>
      <c r="C480" s="120"/>
    </row>
    <row r="481" s="131" customFormat="1" ht="20" customHeight="1" spans="1:26">
      <c r="A481" s="140">
        <f t="shared" ref="A481:A509" si="259">ROW()-3</f>
        <v>478</v>
      </c>
      <c r="B481" s="154" t="s">
        <v>1062</v>
      </c>
      <c r="C481" s="142" t="s">
        <v>1091</v>
      </c>
      <c r="D481" s="144" t="s">
        <v>1092</v>
      </c>
      <c r="E481" s="143">
        <v>3245.4</v>
      </c>
      <c r="F481" s="143">
        <v>0</v>
      </c>
      <c r="G481" s="146">
        <v>0</v>
      </c>
      <c r="H481" s="143">
        <v>0</v>
      </c>
      <c r="I481" s="146">
        <v>0</v>
      </c>
      <c r="J481" s="146">
        <v>0</v>
      </c>
      <c r="K481" s="147">
        <f t="shared" ref="K481:K509" si="260">E481*0.018</f>
        <v>58.4172</v>
      </c>
      <c r="L481" s="148">
        <f t="shared" ref="L481:L509" si="261">F481*0.16</f>
        <v>0</v>
      </c>
      <c r="M481" s="149">
        <f t="shared" ref="M481:M509" si="262">ROUND(G481*0.08,2)</f>
        <v>0</v>
      </c>
      <c r="N481" s="141">
        <f t="shared" ref="N481:N509" si="263">H481*0.007</f>
        <v>0</v>
      </c>
      <c r="O481" s="149">
        <f t="shared" ref="O481:O509" si="264">I481*5%</f>
        <v>0</v>
      </c>
      <c r="P481" s="149">
        <f t="shared" ref="P481:P509" si="265">J481*50%</f>
        <v>0</v>
      </c>
      <c r="Q481" s="149">
        <f t="shared" ref="Q481:Q509" si="266">SUM(K481:O481)</f>
        <v>58.4172</v>
      </c>
      <c r="R481" s="141">
        <f t="shared" ref="R481:R509" si="267">E481*0</f>
        <v>0</v>
      </c>
      <c r="S481" s="141">
        <f t="shared" ref="S481:S509" si="268">ROUND(F481*0.08,2)</f>
        <v>0</v>
      </c>
      <c r="T481" s="149">
        <f t="shared" ref="T481:T509" si="269">ROUND(G481*0.02,2)</f>
        <v>0</v>
      </c>
      <c r="U481" s="141">
        <f t="shared" ref="U481:U509" si="270">ROUND(H481*0.003,2)</f>
        <v>0</v>
      </c>
      <c r="V481" s="149">
        <f t="shared" ref="V481:V509" si="271">I481*5%</f>
        <v>0</v>
      </c>
      <c r="W481" s="149">
        <f t="shared" ref="W481:W509" si="272">J481*50%</f>
        <v>0</v>
      </c>
      <c r="X481" s="141">
        <f t="shared" ref="X481:X509" si="273">SUM(R481:V481)</f>
        <v>0</v>
      </c>
      <c r="Y481" s="141">
        <f t="shared" ref="Y481:Y509" si="274">Q481+X481</f>
        <v>58.4172</v>
      </c>
      <c r="Z481" s="174"/>
    </row>
    <row r="482" s="131" customFormat="1" ht="20" customHeight="1" spans="1:26">
      <c r="A482" s="140">
        <f t="shared" si="259"/>
        <v>479</v>
      </c>
      <c r="B482" s="154" t="s">
        <v>1062</v>
      </c>
      <c r="C482" s="142" t="s">
        <v>1093</v>
      </c>
      <c r="D482" s="144" t="s">
        <v>1094</v>
      </c>
      <c r="E482" s="143">
        <v>3245.4</v>
      </c>
      <c r="F482" s="143">
        <v>0</v>
      </c>
      <c r="G482" s="146">
        <v>0</v>
      </c>
      <c r="H482" s="143">
        <v>0</v>
      </c>
      <c r="I482" s="146">
        <v>0</v>
      </c>
      <c r="J482" s="146">
        <v>0</v>
      </c>
      <c r="K482" s="147">
        <f t="shared" si="260"/>
        <v>58.4172</v>
      </c>
      <c r="L482" s="148">
        <f t="shared" si="261"/>
        <v>0</v>
      </c>
      <c r="M482" s="149">
        <f t="shared" si="262"/>
        <v>0</v>
      </c>
      <c r="N482" s="141">
        <f t="shared" si="263"/>
        <v>0</v>
      </c>
      <c r="O482" s="149">
        <f t="shared" si="264"/>
        <v>0</v>
      </c>
      <c r="P482" s="149">
        <f t="shared" si="265"/>
        <v>0</v>
      </c>
      <c r="Q482" s="149">
        <f t="shared" si="266"/>
        <v>58.4172</v>
      </c>
      <c r="R482" s="141">
        <f t="shared" si="267"/>
        <v>0</v>
      </c>
      <c r="S482" s="141">
        <f t="shared" si="268"/>
        <v>0</v>
      </c>
      <c r="T482" s="149">
        <f t="shared" si="269"/>
        <v>0</v>
      </c>
      <c r="U482" s="141">
        <f t="shared" si="270"/>
        <v>0</v>
      </c>
      <c r="V482" s="149">
        <f t="shared" si="271"/>
        <v>0</v>
      </c>
      <c r="W482" s="149">
        <f t="shared" si="272"/>
        <v>0</v>
      </c>
      <c r="X482" s="141">
        <f t="shared" si="273"/>
        <v>0</v>
      </c>
      <c r="Y482" s="141">
        <f t="shared" si="274"/>
        <v>58.4172</v>
      </c>
      <c r="Z482" s="174"/>
    </row>
    <row r="483" s="131" customFormat="1" ht="20" customHeight="1" spans="1:26">
      <c r="A483" s="140">
        <f t="shared" si="259"/>
        <v>480</v>
      </c>
      <c r="B483" s="151" t="s">
        <v>140</v>
      </c>
      <c r="C483" s="170" t="s">
        <v>1103</v>
      </c>
      <c r="D483" s="284" t="s">
        <v>1104</v>
      </c>
      <c r="E483" s="146">
        <v>3245.4</v>
      </c>
      <c r="F483" s="146">
        <v>0</v>
      </c>
      <c r="G483" s="146">
        <v>0</v>
      </c>
      <c r="H483" s="146">
        <v>0</v>
      </c>
      <c r="I483" s="174">
        <v>0</v>
      </c>
      <c r="J483" s="146">
        <v>0</v>
      </c>
      <c r="K483" s="147">
        <f t="shared" si="260"/>
        <v>58.4172</v>
      </c>
      <c r="L483" s="148">
        <f t="shared" si="261"/>
        <v>0</v>
      </c>
      <c r="M483" s="149">
        <f t="shared" si="262"/>
        <v>0</v>
      </c>
      <c r="N483" s="141">
        <f t="shared" si="263"/>
        <v>0</v>
      </c>
      <c r="O483" s="149">
        <f t="shared" si="264"/>
        <v>0</v>
      </c>
      <c r="P483" s="149">
        <f t="shared" si="265"/>
        <v>0</v>
      </c>
      <c r="Q483" s="149">
        <f t="shared" si="266"/>
        <v>58.4172</v>
      </c>
      <c r="R483" s="141">
        <f t="shared" si="267"/>
        <v>0</v>
      </c>
      <c r="S483" s="141">
        <f t="shared" si="268"/>
        <v>0</v>
      </c>
      <c r="T483" s="149">
        <f t="shared" si="269"/>
        <v>0</v>
      </c>
      <c r="U483" s="141">
        <f t="shared" si="270"/>
        <v>0</v>
      </c>
      <c r="V483" s="149">
        <f t="shared" si="271"/>
        <v>0</v>
      </c>
      <c r="W483" s="149">
        <f t="shared" si="272"/>
        <v>0</v>
      </c>
      <c r="X483" s="141">
        <f t="shared" si="273"/>
        <v>0</v>
      </c>
      <c r="Y483" s="141">
        <f t="shared" si="274"/>
        <v>58.4172</v>
      </c>
      <c r="Z483" s="174"/>
    </row>
    <row r="484" s="9" customFormat="1" ht="20" customHeight="1" spans="1:30">
      <c r="A484" s="23">
        <f t="shared" si="259"/>
        <v>481</v>
      </c>
      <c r="B484" s="39" t="s">
        <v>688</v>
      </c>
      <c r="C484" s="30" t="s">
        <v>1038</v>
      </c>
      <c r="D484" s="47" t="s">
        <v>1039</v>
      </c>
      <c r="E484" s="77">
        <v>3245.4</v>
      </c>
      <c r="F484" s="77">
        <v>3245.5</v>
      </c>
      <c r="G484" s="78">
        <v>5228.42</v>
      </c>
      <c r="H484" s="77">
        <v>3245.4</v>
      </c>
      <c r="I484" s="27"/>
      <c r="J484" s="59">
        <v>108</v>
      </c>
      <c r="K484" s="34">
        <f t="shared" si="260"/>
        <v>58.4172</v>
      </c>
      <c r="L484" s="35">
        <f t="shared" si="261"/>
        <v>519.28</v>
      </c>
      <c r="M484" s="27">
        <f t="shared" si="262"/>
        <v>418.27</v>
      </c>
      <c r="N484" s="24">
        <f t="shared" si="263"/>
        <v>22.7178</v>
      </c>
      <c r="O484" s="27">
        <f t="shared" si="264"/>
        <v>0</v>
      </c>
      <c r="P484" s="27">
        <f t="shared" si="265"/>
        <v>54</v>
      </c>
      <c r="Q484" s="27">
        <f t="shared" si="266"/>
        <v>1018.685</v>
      </c>
      <c r="R484" s="24">
        <f t="shared" si="267"/>
        <v>0</v>
      </c>
      <c r="S484" s="24">
        <f t="shared" si="268"/>
        <v>259.64</v>
      </c>
      <c r="T484" s="27">
        <f t="shared" si="269"/>
        <v>104.57</v>
      </c>
      <c r="U484" s="24">
        <f t="shared" si="270"/>
        <v>9.74</v>
      </c>
      <c r="V484" s="27">
        <f t="shared" si="271"/>
        <v>0</v>
      </c>
      <c r="W484" s="27">
        <f t="shared" si="272"/>
        <v>54</v>
      </c>
      <c r="X484" s="24">
        <f t="shared" si="273"/>
        <v>373.95</v>
      </c>
      <c r="Y484" s="24">
        <f t="shared" si="274"/>
        <v>1392.635</v>
      </c>
      <c r="Z484" s="24"/>
      <c r="AD484" s="128"/>
    </row>
    <row r="485" s="9" customFormat="1" ht="20" customHeight="1" spans="1:30">
      <c r="A485" s="23">
        <f t="shared" si="259"/>
        <v>482</v>
      </c>
      <c r="B485" s="39" t="s">
        <v>143</v>
      </c>
      <c r="C485" s="30" t="s">
        <v>1013</v>
      </c>
      <c r="D485" s="277" t="s">
        <v>1014</v>
      </c>
      <c r="E485" s="77">
        <v>3245.4</v>
      </c>
      <c r="F485" s="77">
        <v>3245.5</v>
      </c>
      <c r="G485" s="78">
        <v>5228.42</v>
      </c>
      <c r="H485" s="77">
        <v>3245.4</v>
      </c>
      <c r="I485" s="27"/>
      <c r="J485" s="59">
        <v>108</v>
      </c>
      <c r="K485" s="34">
        <f t="shared" si="260"/>
        <v>58.4172</v>
      </c>
      <c r="L485" s="35">
        <f t="shared" si="261"/>
        <v>519.28</v>
      </c>
      <c r="M485" s="27">
        <f t="shared" si="262"/>
        <v>418.27</v>
      </c>
      <c r="N485" s="24">
        <f t="shared" si="263"/>
        <v>22.7178</v>
      </c>
      <c r="O485" s="27">
        <f t="shared" si="264"/>
        <v>0</v>
      </c>
      <c r="P485" s="27">
        <f t="shared" si="265"/>
        <v>54</v>
      </c>
      <c r="Q485" s="27">
        <f t="shared" si="266"/>
        <v>1018.685</v>
      </c>
      <c r="R485" s="24">
        <f t="shared" si="267"/>
        <v>0</v>
      </c>
      <c r="S485" s="24">
        <f t="shared" si="268"/>
        <v>259.64</v>
      </c>
      <c r="T485" s="27">
        <f t="shared" si="269"/>
        <v>104.57</v>
      </c>
      <c r="U485" s="24">
        <f t="shared" si="270"/>
        <v>9.74</v>
      </c>
      <c r="V485" s="27">
        <f t="shared" si="271"/>
        <v>0</v>
      </c>
      <c r="W485" s="27">
        <f t="shared" si="272"/>
        <v>54</v>
      </c>
      <c r="X485" s="24">
        <f t="shared" si="273"/>
        <v>373.95</v>
      </c>
      <c r="Y485" s="24">
        <f t="shared" si="274"/>
        <v>1392.635</v>
      </c>
      <c r="Z485" s="24"/>
      <c r="AD485" s="128"/>
    </row>
    <row r="486" s="9" customFormat="1" ht="20" customHeight="1" spans="1:30">
      <c r="A486" s="23">
        <f t="shared" si="259"/>
        <v>483</v>
      </c>
      <c r="B486" s="39" t="s">
        <v>143</v>
      </c>
      <c r="C486" s="172" t="s">
        <v>1015</v>
      </c>
      <c r="D486" s="277" t="s">
        <v>1016</v>
      </c>
      <c r="E486" s="77">
        <v>3245.4</v>
      </c>
      <c r="F486" s="77">
        <v>3245.5</v>
      </c>
      <c r="G486" s="78">
        <v>5228.42</v>
      </c>
      <c r="H486" s="77">
        <v>3245.4</v>
      </c>
      <c r="I486" s="27"/>
      <c r="J486" s="59">
        <v>108</v>
      </c>
      <c r="K486" s="34">
        <f t="shared" si="260"/>
        <v>58.4172</v>
      </c>
      <c r="L486" s="35">
        <f t="shared" si="261"/>
        <v>519.28</v>
      </c>
      <c r="M486" s="27">
        <f t="shared" si="262"/>
        <v>418.27</v>
      </c>
      <c r="N486" s="24">
        <f t="shared" si="263"/>
        <v>22.7178</v>
      </c>
      <c r="O486" s="27">
        <f t="shared" si="264"/>
        <v>0</v>
      </c>
      <c r="P486" s="27">
        <f t="shared" si="265"/>
        <v>54</v>
      </c>
      <c r="Q486" s="27">
        <f t="shared" si="266"/>
        <v>1018.685</v>
      </c>
      <c r="R486" s="24">
        <f t="shared" si="267"/>
        <v>0</v>
      </c>
      <c r="S486" s="24">
        <f t="shared" si="268"/>
        <v>259.64</v>
      </c>
      <c r="T486" s="27">
        <f t="shared" si="269"/>
        <v>104.57</v>
      </c>
      <c r="U486" s="24">
        <f t="shared" si="270"/>
        <v>9.74</v>
      </c>
      <c r="V486" s="27">
        <f t="shared" si="271"/>
        <v>0</v>
      </c>
      <c r="W486" s="27">
        <f t="shared" si="272"/>
        <v>54</v>
      </c>
      <c r="X486" s="24">
        <f t="shared" si="273"/>
        <v>373.95</v>
      </c>
      <c r="Y486" s="24">
        <f t="shared" si="274"/>
        <v>1392.635</v>
      </c>
      <c r="Z486" s="24"/>
      <c r="AD486" s="128"/>
    </row>
    <row r="487" s="9" customFormat="1" ht="20" customHeight="1" spans="1:30">
      <c r="A487" s="23">
        <f t="shared" si="259"/>
        <v>484</v>
      </c>
      <c r="B487" s="24" t="s">
        <v>185</v>
      </c>
      <c r="C487" s="25" t="s">
        <v>203</v>
      </c>
      <c r="D487" s="24" t="s">
        <v>204</v>
      </c>
      <c r="E487" s="24">
        <v>3245.4</v>
      </c>
      <c r="F487" s="24">
        <f>VLOOKUP(C487,'[1]9月'!$B:$Q,16,0)</f>
        <v>3245.4</v>
      </c>
      <c r="G487" s="27">
        <v>5228.42</v>
      </c>
      <c r="H487" s="24">
        <v>3245.4</v>
      </c>
      <c r="I487" s="27">
        <v>3180</v>
      </c>
      <c r="J487" s="27"/>
      <c r="K487" s="34">
        <f t="shared" si="260"/>
        <v>58.4172</v>
      </c>
      <c r="L487" s="35">
        <f t="shared" si="261"/>
        <v>519.264</v>
      </c>
      <c r="M487" s="27">
        <f t="shared" si="262"/>
        <v>418.27</v>
      </c>
      <c r="N487" s="24">
        <f t="shared" si="263"/>
        <v>22.7178</v>
      </c>
      <c r="O487" s="27">
        <f t="shared" si="264"/>
        <v>159</v>
      </c>
      <c r="P487" s="27">
        <f t="shared" si="265"/>
        <v>0</v>
      </c>
      <c r="Q487" s="27">
        <f t="shared" si="266"/>
        <v>1177.669</v>
      </c>
      <c r="R487" s="24">
        <f t="shared" si="267"/>
        <v>0</v>
      </c>
      <c r="S487" s="24">
        <f t="shared" si="268"/>
        <v>259.63</v>
      </c>
      <c r="T487" s="27">
        <f t="shared" si="269"/>
        <v>104.57</v>
      </c>
      <c r="U487" s="24">
        <f t="shared" si="270"/>
        <v>9.74</v>
      </c>
      <c r="V487" s="27">
        <f t="shared" si="271"/>
        <v>159</v>
      </c>
      <c r="W487" s="27">
        <f t="shared" si="272"/>
        <v>0</v>
      </c>
      <c r="X487" s="24">
        <f t="shared" si="273"/>
        <v>532.94</v>
      </c>
      <c r="Y487" s="24">
        <f t="shared" si="274"/>
        <v>1710.609</v>
      </c>
      <c r="Z487" s="24"/>
      <c r="AD487" s="127"/>
    </row>
    <row r="488" s="9" customFormat="1" ht="20" customHeight="1" spans="1:30">
      <c r="A488" s="23">
        <f t="shared" si="259"/>
        <v>485</v>
      </c>
      <c r="B488" s="24" t="s">
        <v>71</v>
      </c>
      <c r="C488" s="25" t="s">
        <v>85</v>
      </c>
      <c r="D488" s="24" t="s">
        <v>86</v>
      </c>
      <c r="E488" s="24">
        <v>3245.4</v>
      </c>
      <c r="F488" s="24">
        <f>VLOOKUP(C488,'[1]9月'!$B:$Q,16,0)</f>
        <v>3245.4</v>
      </c>
      <c r="G488" s="27">
        <v>5228.42</v>
      </c>
      <c r="H488" s="24">
        <v>3245.4</v>
      </c>
      <c r="I488" s="27">
        <v>4180</v>
      </c>
      <c r="J488" s="27"/>
      <c r="K488" s="34">
        <f t="shared" si="260"/>
        <v>58.4172</v>
      </c>
      <c r="L488" s="35">
        <f t="shared" si="261"/>
        <v>519.264</v>
      </c>
      <c r="M488" s="27">
        <f t="shared" si="262"/>
        <v>418.27</v>
      </c>
      <c r="N488" s="24">
        <f t="shared" si="263"/>
        <v>22.7178</v>
      </c>
      <c r="O488" s="27">
        <f t="shared" si="264"/>
        <v>209</v>
      </c>
      <c r="P488" s="27">
        <f t="shared" si="265"/>
        <v>0</v>
      </c>
      <c r="Q488" s="27">
        <f t="shared" si="266"/>
        <v>1227.669</v>
      </c>
      <c r="R488" s="24">
        <f t="shared" si="267"/>
        <v>0</v>
      </c>
      <c r="S488" s="24">
        <f t="shared" si="268"/>
        <v>259.63</v>
      </c>
      <c r="T488" s="27">
        <f t="shared" si="269"/>
        <v>104.57</v>
      </c>
      <c r="U488" s="24">
        <f t="shared" si="270"/>
        <v>9.74</v>
      </c>
      <c r="V488" s="27">
        <f t="shared" si="271"/>
        <v>209</v>
      </c>
      <c r="W488" s="27">
        <f t="shared" si="272"/>
        <v>0</v>
      </c>
      <c r="X488" s="24">
        <f t="shared" si="273"/>
        <v>582.94</v>
      </c>
      <c r="Y488" s="24">
        <f t="shared" si="274"/>
        <v>1810.609</v>
      </c>
      <c r="Z488" s="24"/>
      <c r="AD488" s="127"/>
    </row>
    <row r="489" s="9" customFormat="1" ht="20" customHeight="1" spans="1:30">
      <c r="A489" s="23">
        <f t="shared" si="259"/>
        <v>486</v>
      </c>
      <c r="B489" s="39" t="s">
        <v>97</v>
      </c>
      <c r="C489" s="29" t="s">
        <v>414</v>
      </c>
      <c r="D489" s="28" t="s">
        <v>415</v>
      </c>
      <c r="E489" s="24">
        <v>3245.4</v>
      </c>
      <c r="F489" s="24">
        <v>3245.4</v>
      </c>
      <c r="G489" s="27">
        <v>5228.42</v>
      </c>
      <c r="H489" s="24">
        <v>3245.4</v>
      </c>
      <c r="I489" s="27">
        <v>1790</v>
      </c>
      <c r="J489" s="27"/>
      <c r="K489" s="34">
        <f t="shared" si="260"/>
        <v>58.4172</v>
      </c>
      <c r="L489" s="35">
        <f t="shared" si="261"/>
        <v>519.264</v>
      </c>
      <c r="M489" s="27">
        <f t="shared" si="262"/>
        <v>418.27</v>
      </c>
      <c r="N489" s="24">
        <f t="shared" si="263"/>
        <v>22.7178</v>
      </c>
      <c r="O489" s="27">
        <f t="shared" si="264"/>
        <v>89.5</v>
      </c>
      <c r="P489" s="27">
        <f t="shared" si="265"/>
        <v>0</v>
      </c>
      <c r="Q489" s="27">
        <f t="shared" si="266"/>
        <v>1108.169</v>
      </c>
      <c r="R489" s="24">
        <f t="shared" si="267"/>
        <v>0</v>
      </c>
      <c r="S489" s="24">
        <f t="shared" si="268"/>
        <v>259.63</v>
      </c>
      <c r="T489" s="27">
        <f t="shared" si="269"/>
        <v>104.57</v>
      </c>
      <c r="U489" s="24">
        <f t="shared" si="270"/>
        <v>9.74</v>
      </c>
      <c r="V489" s="27">
        <f t="shared" si="271"/>
        <v>89.5</v>
      </c>
      <c r="W489" s="27">
        <f t="shared" si="272"/>
        <v>0</v>
      </c>
      <c r="X489" s="24">
        <f t="shared" si="273"/>
        <v>463.44</v>
      </c>
      <c r="Y489" s="24">
        <f t="shared" si="274"/>
        <v>1571.609</v>
      </c>
      <c r="Z489" s="24"/>
      <c r="AD489" s="127"/>
    </row>
    <row r="490" s="9" customFormat="1" ht="20" customHeight="1" spans="1:30">
      <c r="A490" s="23">
        <f t="shared" si="259"/>
        <v>487</v>
      </c>
      <c r="B490" s="39" t="s">
        <v>143</v>
      </c>
      <c r="C490" s="25" t="s">
        <v>555</v>
      </c>
      <c r="D490" s="24" t="s">
        <v>556</v>
      </c>
      <c r="E490" s="24">
        <v>3245.4</v>
      </c>
      <c r="F490" s="24">
        <f>VLOOKUP(C490,'[1]9月'!$B:$Q,16,0)</f>
        <v>3245.4</v>
      </c>
      <c r="G490" s="27">
        <v>5228.42</v>
      </c>
      <c r="H490" s="24">
        <v>3245.4</v>
      </c>
      <c r="I490" s="27">
        <v>1790</v>
      </c>
      <c r="J490" s="27"/>
      <c r="K490" s="34">
        <f t="shared" si="260"/>
        <v>58.4172</v>
      </c>
      <c r="L490" s="35">
        <f t="shared" si="261"/>
        <v>519.264</v>
      </c>
      <c r="M490" s="27">
        <f t="shared" si="262"/>
        <v>418.27</v>
      </c>
      <c r="N490" s="24">
        <f t="shared" si="263"/>
        <v>22.7178</v>
      </c>
      <c r="O490" s="27">
        <f t="shared" si="264"/>
        <v>89.5</v>
      </c>
      <c r="P490" s="27">
        <f t="shared" si="265"/>
        <v>0</v>
      </c>
      <c r="Q490" s="27">
        <f t="shared" si="266"/>
        <v>1108.169</v>
      </c>
      <c r="R490" s="24">
        <f t="shared" si="267"/>
        <v>0</v>
      </c>
      <c r="S490" s="24">
        <f t="shared" si="268"/>
        <v>259.63</v>
      </c>
      <c r="T490" s="27">
        <f t="shared" si="269"/>
        <v>104.57</v>
      </c>
      <c r="U490" s="24">
        <f t="shared" si="270"/>
        <v>9.74</v>
      </c>
      <c r="V490" s="27">
        <f t="shared" si="271"/>
        <v>89.5</v>
      </c>
      <c r="W490" s="27">
        <f t="shared" si="272"/>
        <v>0</v>
      </c>
      <c r="X490" s="24">
        <f t="shared" si="273"/>
        <v>463.44</v>
      </c>
      <c r="Y490" s="24">
        <f t="shared" si="274"/>
        <v>1571.609</v>
      </c>
      <c r="Z490" s="24"/>
      <c r="AD490" s="127"/>
    </row>
    <row r="491" s="9" customFormat="1" ht="20" customHeight="1" spans="1:30">
      <c r="A491" s="23">
        <f t="shared" si="259"/>
        <v>488</v>
      </c>
      <c r="B491" s="39" t="s">
        <v>143</v>
      </c>
      <c r="C491" s="25" t="s">
        <v>557</v>
      </c>
      <c r="D491" s="53" t="s">
        <v>558</v>
      </c>
      <c r="E491" s="24">
        <v>3245.4</v>
      </c>
      <c r="F491" s="24">
        <f>VLOOKUP(C491,'[1]9月'!$B:$Q,16,0)</f>
        <v>3245.4</v>
      </c>
      <c r="G491" s="27">
        <v>5228.42</v>
      </c>
      <c r="H491" s="24">
        <v>3245.4</v>
      </c>
      <c r="I491" s="27">
        <v>1790</v>
      </c>
      <c r="J491" s="27"/>
      <c r="K491" s="34">
        <f t="shared" si="260"/>
        <v>58.4172</v>
      </c>
      <c r="L491" s="35">
        <f t="shared" si="261"/>
        <v>519.264</v>
      </c>
      <c r="M491" s="27">
        <f t="shared" si="262"/>
        <v>418.27</v>
      </c>
      <c r="N491" s="24">
        <f t="shared" si="263"/>
        <v>22.7178</v>
      </c>
      <c r="O491" s="27">
        <f t="shared" si="264"/>
        <v>89.5</v>
      </c>
      <c r="P491" s="27">
        <f t="shared" si="265"/>
        <v>0</v>
      </c>
      <c r="Q491" s="27">
        <f t="shared" si="266"/>
        <v>1108.169</v>
      </c>
      <c r="R491" s="24">
        <f t="shared" si="267"/>
        <v>0</v>
      </c>
      <c r="S491" s="24">
        <f t="shared" si="268"/>
        <v>259.63</v>
      </c>
      <c r="T491" s="27">
        <f t="shared" si="269"/>
        <v>104.57</v>
      </c>
      <c r="U491" s="24">
        <f t="shared" si="270"/>
        <v>9.74</v>
      </c>
      <c r="V491" s="27">
        <f t="shared" si="271"/>
        <v>89.5</v>
      </c>
      <c r="W491" s="27">
        <f t="shared" si="272"/>
        <v>0</v>
      </c>
      <c r="X491" s="24">
        <f t="shared" si="273"/>
        <v>463.44</v>
      </c>
      <c r="Y491" s="24">
        <f t="shared" si="274"/>
        <v>1571.609</v>
      </c>
      <c r="Z491" s="24"/>
      <c r="AD491" s="127"/>
    </row>
    <row r="492" ht="20" customHeight="1" spans="1:30">
      <c r="A492" s="23">
        <f t="shared" si="259"/>
        <v>489</v>
      </c>
      <c r="B492" s="39" t="s">
        <v>657</v>
      </c>
      <c r="C492" s="72" t="s">
        <v>793</v>
      </c>
      <c r="D492" s="26" t="s">
        <v>794</v>
      </c>
      <c r="E492" s="24">
        <v>3245.4</v>
      </c>
      <c r="F492" s="24">
        <v>3245.4</v>
      </c>
      <c r="G492" s="56">
        <v>5228.42</v>
      </c>
      <c r="H492" s="24">
        <v>3245.4</v>
      </c>
      <c r="I492" s="27">
        <v>1790</v>
      </c>
      <c r="J492" s="27"/>
      <c r="K492" s="34">
        <f t="shared" si="260"/>
        <v>58.4172</v>
      </c>
      <c r="L492" s="35">
        <f t="shared" si="261"/>
        <v>519.264</v>
      </c>
      <c r="M492" s="27">
        <f t="shared" si="262"/>
        <v>418.27</v>
      </c>
      <c r="N492" s="24">
        <f t="shared" si="263"/>
        <v>22.7178</v>
      </c>
      <c r="O492" s="27">
        <f t="shared" si="264"/>
        <v>89.5</v>
      </c>
      <c r="P492" s="27">
        <f t="shared" si="265"/>
        <v>0</v>
      </c>
      <c r="Q492" s="27">
        <f t="shared" si="266"/>
        <v>1108.169</v>
      </c>
      <c r="R492" s="24">
        <f t="shared" si="267"/>
        <v>0</v>
      </c>
      <c r="S492" s="24">
        <f t="shared" si="268"/>
        <v>259.63</v>
      </c>
      <c r="T492" s="27">
        <f t="shared" si="269"/>
        <v>104.57</v>
      </c>
      <c r="U492" s="24">
        <f t="shared" si="270"/>
        <v>9.74</v>
      </c>
      <c r="V492" s="27">
        <f t="shared" si="271"/>
        <v>89.5</v>
      </c>
      <c r="W492" s="27">
        <f t="shared" si="272"/>
        <v>0</v>
      </c>
      <c r="X492" s="24">
        <f t="shared" si="273"/>
        <v>463.44</v>
      </c>
      <c r="Y492" s="24">
        <f t="shared" si="274"/>
        <v>1571.609</v>
      </c>
      <c r="Z492" s="24"/>
      <c r="AD492" s="127"/>
    </row>
    <row r="493" ht="20" customHeight="1" spans="1:30">
      <c r="A493" s="23">
        <f t="shared" si="259"/>
        <v>490</v>
      </c>
      <c r="B493" s="39" t="s">
        <v>657</v>
      </c>
      <c r="C493" s="29" t="s">
        <v>805</v>
      </c>
      <c r="D493" s="74" t="s">
        <v>806</v>
      </c>
      <c r="E493" s="24">
        <v>3245.4</v>
      </c>
      <c r="F493" s="24">
        <v>3245.4</v>
      </c>
      <c r="G493" s="56">
        <v>5228.42</v>
      </c>
      <c r="H493" s="24">
        <v>3245.4</v>
      </c>
      <c r="I493" s="27">
        <v>1790</v>
      </c>
      <c r="J493" s="27"/>
      <c r="K493" s="34">
        <f t="shared" si="260"/>
        <v>58.4172</v>
      </c>
      <c r="L493" s="35">
        <f t="shared" si="261"/>
        <v>519.264</v>
      </c>
      <c r="M493" s="27">
        <f t="shared" si="262"/>
        <v>418.27</v>
      </c>
      <c r="N493" s="24">
        <f t="shared" si="263"/>
        <v>22.7178</v>
      </c>
      <c r="O493" s="27">
        <f t="shared" si="264"/>
        <v>89.5</v>
      </c>
      <c r="P493" s="27">
        <f t="shared" si="265"/>
        <v>0</v>
      </c>
      <c r="Q493" s="27">
        <f t="shared" si="266"/>
        <v>1108.169</v>
      </c>
      <c r="R493" s="24">
        <f t="shared" si="267"/>
        <v>0</v>
      </c>
      <c r="S493" s="24">
        <f t="shared" si="268"/>
        <v>259.63</v>
      </c>
      <c r="T493" s="27">
        <f t="shared" si="269"/>
        <v>104.57</v>
      </c>
      <c r="U493" s="24">
        <f t="shared" si="270"/>
        <v>9.74</v>
      </c>
      <c r="V493" s="27">
        <f t="shared" si="271"/>
        <v>89.5</v>
      </c>
      <c r="W493" s="27">
        <f t="shared" si="272"/>
        <v>0</v>
      </c>
      <c r="X493" s="24">
        <f t="shared" si="273"/>
        <v>463.44</v>
      </c>
      <c r="Y493" s="24">
        <f t="shared" si="274"/>
        <v>1571.609</v>
      </c>
      <c r="Z493" s="24"/>
      <c r="AD493" s="127"/>
    </row>
    <row r="494" s="9" customFormat="1" ht="20" customHeight="1" spans="1:30">
      <c r="A494" s="23">
        <f t="shared" si="259"/>
        <v>491</v>
      </c>
      <c r="B494" s="39" t="s">
        <v>443</v>
      </c>
      <c r="C494" s="29" t="s">
        <v>838</v>
      </c>
      <c r="D494" s="277" t="s">
        <v>839</v>
      </c>
      <c r="E494" s="77">
        <v>3245.4</v>
      </c>
      <c r="F494" s="77">
        <v>3245.5</v>
      </c>
      <c r="G494" s="78">
        <v>5228.42</v>
      </c>
      <c r="H494" s="77">
        <v>3245.4</v>
      </c>
      <c r="I494" s="27">
        <v>1790</v>
      </c>
      <c r="J494" s="59"/>
      <c r="K494" s="34">
        <f t="shared" si="260"/>
        <v>58.4172</v>
      </c>
      <c r="L494" s="35">
        <f t="shared" si="261"/>
        <v>519.28</v>
      </c>
      <c r="M494" s="27">
        <f t="shared" si="262"/>
        <v>418.27</v>
      </c>
      <c r="N494" s="24">
        <f t="shared" si="263"/>
        <v>22.7178</v>
      </c>
      <c r="O494" s="27">
        <f t="shared" si="264"/>
        <v>89.5</v>
      </c>
      <c r="P494" s="27">
        <f t="shared" si="265"/>
        <v>0</v>
      </c>
      <c r="Q494" s="27">
        <f t="shared" si="266"/>
        <v>1108.185</v>
      </c>
      <c r="R494" s="24">
        <f t="shared" si="267"/>
        <v>0</v>
      </c>
      <c r="S494" s="24">
        <f t="shared" si="268"/>
        <v>259.64</v>
      </c>
      <c r="T494" s="27">
        <f t="shared" si="269"/>
        <v>104.57</v>
      </c>
      <c r="U494" s="24">
        <f t="shared" si="270"/>
        <v>9.74</v>
      </c>
      <c r="V494" s="27">
        <f t="shared" si="271"/>
        <v>89.5</v>
      </c>
      <c r="W494" s="27">
        <f t="shared" si="272"/>
        <v>0</v>
      </c>
      <c r="X494" s="24">
        <f t="shared" si="273"/>
        <v>463.45</v>
      </c>
      <c r="Y494" s="24">
        <f t="shared" si="274"/>
        <v>1571.635</v>
      </c>
      <c r="Z494" s="24"/>
      <c r="AD494" s="127"/>
    </row>
    <row r="495" s="9" customFormat="1" ht="20" customHeight="1" spans="1:30">
      <c r="A495" s="23">
        <f t="shared" si="259"/>
        <v>492</v>
      </c>
      <c r="B495" s="39" t="s">
        <v>869</v>
      </c>
      <c r="C495" s="57" t="s">
        <v>903</v>
      </c>
      <c r="D495" s="268" t="s">
        <v>904</v>
      </c>
      <c r="E495" s="77">
        <v>3245.4</v>
      </c>
      <c r="F495" s="77">
        <v>3245.5</v>
      </c>
      <c r="G495" s="78">
        <v>5228.42</v>
      </c>
      <c r="H495" s="77">
        <v>3245.4</v>
      </c>
      <c r="I495" s="36">
        <v>1790</v>
      </c>
      <c r="J495" s="59"/>
      <c r="K495" s="34">
        <f t="shared" si="260"/>
        <v>58.4172</v>
      </c>
      <c r="L495" s="35">
        <f t="shared" si="261"/>
        <v>519.28</v>
      </c>
      <c r="M495" s="27">
        <f t="shared" si="262"/>
        <v>418.27</v>
      </c>
      <c r="N495" s="24">
        <f t="shared" si="263"/>
        <v>22.7178</v>
      </c>
      <c r="O495" s="27">
        <f t="shared" si="264"/>
        <v>89.5</v>
      </c>
      <c r="P495" s="27">
        <f t="shared" si="265"/>
        <v>0</v>
      </c>
      <c r="Q495" s="27">
        <f t="shared" si="266"/>
        <v>1108.185</v>
      </c>
      <c r="R495" s="24">
        <f t="shared" si="267"/>
        <v>0</v>
      </c>
      <c r="S495" s="24">
        <f t="shared" si="268"/>
        <v>259.64</v>
      </c>
      <c r="T495" s="27">
        <f t="shared" si="269"/>
        <v>104.57</v>
      </c>
      <c r="U495" s="24">
        <f t="shared" si="270"/>
        <v>9.74</v>
      </c>
      <c r="V495" s="27">
        <f t="shared" si="271"/>
        <v>89.5</v>
      </c>
      <c r="W495" s="27">
        <f t="shared" si="272"/>
        <v>0</v>
      </c>
      <c r="X495" s="24">
        <f t="shared" si="273"/>
        <v>463.45</v>
      </c>
      <c r="Y495" s="24">
        <f t="shared" si="274"/>
        <v>1571.635</v>
      </c>
      <c r="Z495" s="24"/>
      <c r="AD495" s="127"/>
    </row>
    <row r="496" s="9" customFormat="1" ht="20" customHeight="1" spans="1:30">
      <c r="A496" s="23">
        <f t="shared" si="259"/>
        <v>493</v>
      </c>
      <c r="B496" s="39" t="s">
        <v>157</v>
      </c>
      <c r="C496" s="82" t="s">
        <v>909</v>
      </c>
      <c r="D496" s="276" t="s">
        <v>910</v>
      </c>
      <c r="E496" s="77">
        <v>3245.4</v>
      </c>
      <c r="F496" s="77">
        <v>3245.5</v>
      </c>
      <c r="G496" s="78">
        <v>5228.42</v>
      </c>
      <c r="H496" s="77">
        <v>3245.4</v>
      </c>
      <c r="I496" s="27">
        <v>0</v>
      </c>
      <c r="J496" s="59"/>
      <c r="K496" s="34">
        <f t="shared" si="260"/>
        <v>58.4172</v>
      </c>
      <c r="L496" s="35">
        <f t="shared" si="261"/>
        <v>519.28</v>
      </c>
      <c r="M496" s="27">
        <f t="shared" si="262"/>
        <v>418.27</v>
      </c>
      <c r="N496" s="24">
        <f t="shared" si="263"/>
        <v>22.7178</v>
      </c>
      <c r="O496" s="27">
        <f t="shared" si="264"/>
        <v>0</v>
      </c>
      <c r="P496" s="27">
        <f t="shared" si="265"/>
        <v>0</v>
      </c>
      <c r="Q496" s="27">
        <f t="shared" si="266"/>
        <v>1018.685</v>
      </c>
      <c r="R496" s="24">
        <f t="shared" si="267"/>
        <v>0</v>
      </c>
      <c r="S496" s="24">
        <f t="shared" si="268"/>
        <v>259.64</v>
      </c>
      <c r="T496" s="27">
        <f t="shared" si="269"/>
        <v>104.57</v>
      </c>
      <c r="U496" s="24">
        <f t="shared" si="270"/>
        <v>9.74</v>
      </c>
      <c r="V496" s="27">
        <f t="shared" si="271"/>
        <v>0</v>
      </c>
      <c r="W496" s="27">
        <f t="shared" si="272"/>
        <v>0</v>
      </c>
      <c r="X496" s="24">
        <f t="shared" si="273"/>
        <v>373.95</v>
      </c>
      <c r="Y496" s="24">
        <f t="shared" si="274"/>
        <v>1392.635</v>
      </c>
      <c r="Z496" s="24"/>
      <c r="AD496" s="127"/>
    </row>
    <row r="497" s="9" customFormat="1" ht="20" customHeight="1" spans="1:30">
      <c r="A497" s="23">
        <f t="shared" si="259"/>
        <v>494</v>
      </c>
      <c r="B497" s="39" t="s">
        <v>143</v>
      </c>
      <c r="C497" s="30" t="s">
        <v>928</v>
      </c>
      <c r="D497" s="28" t="s">
        <v>929</v>
      </c>
      <c r="E497" s="77">
        <v>3245.4</v>
      </c>
      <c r="F497" s="77">
        <v>0</v>
      </c>
      <c r="G497" s="77">
        <v>0</v>
      </c>
      <c r="H497" s="77">
        <v>0</v>
      </c>
      <c r="I497" s="27">
        <v>0</v>
      </c>
      <c r="J497" s="59"/>
      <c r="K497" s="34">
        <f t="shared" si="260"/>
        <v>58.4172</v>
      </c>
      <c r="L497" s="35">
        <f t="shared" si="261"/>
        <v>0</v>
      </c>
      <c r="M497" s="27">
        <f t="shared" si="262"/>
        <v>0</v>
      </c>
      <c r="N497" s="24">
        <f t="shared" si="263"/>
        <v>0</v>
      </c>
      <c r="O497" s="27">
        <f t="shared" si="264"/>
        <v>0</v>
      </c>
      <c r="P497" s="27">
        <f t="shared" si="265"/>
        <v>0</v>
      </c>
      <c r="Q497" s="27">
        <f t="shared" si="266"/>
        <v>58.4172</v>
      </c>
      <c r="R497" s="24">
        <f t="shared" si="267"/>
        <v>0</v>
      </c>
      <c r="S497" s="24">
        <f t="shared" si="268"/>
        <v>0</v>
      </c>
      <c r="T497" s="27">
        <f t="shared" si="269"/>
        <v>0</v>
      </c>
      <c r="U497" s="24">
        <f t="shared" si="270"/>
        <v>0</v>
      </c>
      <c r="V497" s="27">
        <f t="shared" si="271"/>
        <v>0</v>
      </c>
      <c r="W497" s="27">
        <f t="shared" si="272"/>
        <v>0</v>
      </c>
      <c r="X497" s="24">
        <f t="shared" si="273"/>
        <v>0</v>
      </c>
      <c r="Y497" s="24">
        <f t="shared" si="274"/>
        <v>58.4172</v>
      </c>
      <c r="Z497" s="24"/>
      <c r="AD497" s="127"/>
    </row>
    <row r="498" s="9" customFormat="1" ht="20" customHeight="1" spans="1:30">
      <c r="A498" s="23">
        <f t="shared" si="259"/>
        <v>495</v>
      </c>
      <c r="B498" s="39" t="s">
        <v>140</v>
      </c>
      <c r="C498" s="57" t="s">
        <v>1034</v>
      </c>
      <c r="D498" s="277" t="s">
        <v>1035</v>
      </c>
      <c r="E498" s="77">
        <v>3245.4</v>
      </c>
      <c r="F498" s="77">
        <v>3245.5</v>
      </c>
      <c r="G498" s="78">
        <v>5228.42</v>
      </c>
      <c r="H498" s="77">
        <v>3245.4</v>
      </c>
      <c r="I498" s="36">
        <v>3180</v>
      </c>
      <c r="J498" s="59">
        <v>0</v>
      </c>
      <c r="K498" s="34">
        <f t="shared" si="260"/>
        <v>58.4172</v>
      </c>
      <c r="L498" s="35">
        <f t="shared" si="261"/>
        <v>519.28</v>
      </c>
      <c r="M498" s="27">
        <f t="shared" si="262"/>
        <v>418.27</v>
      </c>
      <c r="N498" s="24">
        <f t="shared" si="263"/>
        <v>22.7178</v>
      </c>
      <c r="O498" s="27">
        <f t="shared" si="264"/>
        <v>159</v>
      </c>
      <c r="P498" s="27">
        <f t="shared" si="265"/>
        <v>0</v>
      </c>
      <c r="Q498" s="27">
        <f t="shared" si="266"/>
        <v>1177.685</v>
      </c>
      <c r="R498" s="24">
        <f t="shared" si="267"/>
        <v>0</v>
      </c>
      <c r="S498" s="24">
        <f t="shared" si="268"/>
        <v>259.64</v>
      </c>
      <c r="T498" s="27">
        <f t="shared" si="269"/>
        <v>104.57</v>
      </c>
      <c r="U498" s="24">
        <f t="shared" si="270"/>
        <v>9.74</v>
      </c>
      <c r="V498" s="27">
        <f t="shared" si="271"/>
        <v>159</v>
      </c>
      <c r="W498" s="27">
        <f t="shared" si="272"/>
        <v>0</v>
      </c>
      <c r="X498" s="24">
        <f t="shared" si="273"/>
        <v>532.95</v>
      </c>
      <c r="Y498" s="24">
        <f t="shared" si="274"/>
        <v>1710.635</v>
      </c>
      <c r="Z498" s="24"/>
      <c r="AD498" s="128"/>
    </row>
    <row r="499" s="9" customFormat="1" ht="20" customHeight="1" spans="1:30">
      <c r="A499" s="23">
        <f t="shared" si="259"/>
        <v>496</v>
      </c>
      <c r="B499" s="39" t="s">
        <v>416</v>
      </c>
      <c r="C499" s="30" t="s">
        <v>1065</v>
      </c>
      <c r="D499" s="47" t="s">
        <v>1066</v>
      </c>
      <c r="E499" s="77">
        <v>3245.4</v>
      </c>
      <c r="F499" s="77">
        <v>3245.5</v>
      </c>
      <c r="G499" s="78">
        <v>5228.42</v>
      </c>
      <c r="H499" s="77">
        <v>3245.4</v>
      </c>
      <c r="I499" s="27"/>
      <c r="J499" s="59">
        <v>108</v>
      </c>
      <c r="K499" s="34">
        <f t="shared" si="260"/>
        <v>58.4172</v>
      </c>
      <c r="L499" s="35">
        <f t="shared" si="261"/>
        <v>519.28</v>
      </c>
      <c r="M499" s="27">
        <f t="shared" si="262"/>
        <v>418.27</v>
      </c>
      <c r="N499" s="24">
        <f t="shared" si="263"/>
        <v>22.7178</v>
      </c>
      <c r="O499" s="27">
        <f t="shared" si="264"/>
        <v>0</v>
      </c>
      <c r="P499" s="27">
        <f t="shared" si="265"/>
        <v>54</v>
      </c>
      <c r="Q499" s="27">
        <f t="shared" si="266"/>
        <v>1018.685</v>
      </c>
      <c r="R499" s="24">
        <f t="shared" si="267"/>
        <v>0</v>
      </c>
      <c r="S499" s="24">
        <f t="shared" si="268"/>
        <v>259.64</v>
      </c>
      <c r="T499" s="27">
        <f t="shared" si="269"/>
        <v>104.57</v>
      </c>
      <c r="U499" s="24">
        <f t="shared" si="270"/>
        <v>9.74</v>
      </c>
      <c r="V499" s="27">
        <f t="shared" si="271"/>
        <v>0</v>
      </c>
      <c r="W499" s="27">
        <f t="shared" si="272"/>
        <v>54</v>
      </c>
      <c r="X499" s="24">
        <f t="shared" si="273"/>
        <v>373.95</v>
      </c>
      <c r="Y499" s="24">
        <f t="shared" si="274"/>
        <v>1392.635</v>
      </c>
      <c r="Z499" s="24"/>
      <c r="AD499" s="128"/>
    </row>
    <row r="500" s="9" customFormat="1" ht="20" customHeight="1" spans="1:30">
      <c r="A500" s="23">
        <f t="shared" si="259"/>
        <v>497</v>
      </c>
      <c r="B500" s="39" t="s">
        <v>143</v>
      </c>
      <c r="C500" s="30" t="s">
        <v>1085</v>
      </c>
      <c r="D500" s="47" t="s">
        <v>1086</v>
      </c>
      <c r="E500" s="77">
        <v>3245.4</v>
      </c>
      <c r="F500" s="77">
        <v>0</v>
      </c>
      <c r="G500" s="50">
        <v>0</v>
      </c>
      <c r="H500" s="77">
        <v>0</v>
      </c>
      <c r="I500" s="27"/>
      <c r="J500" s="59"/>
      <c r="K500" s="34">
        <f t="shared" si="260"/>
        <v>58.4172</v>
      </c>
      <c r="L500" s="35">
        <f t="shared" si="261"/>
        <v>0</v>
      </c>
      <c r="M500" s="27">
        <f t="shared" si="262"/>
        <v>0</v>
      </c>
      <c r="N500" s="24">
        <f t="shared" si="263"/>
        <v>0</v>
      </c>
      <c r="O500" s="27">
        <f t="shared" si="264"/>
        <v>0</v>
      </c>
      <c r="P500" s="27">
        <f t="shared" si="265"/>
        <v>0</v>
      </c>
      <c r="Q500" s="27">
        <f t="shared" si="266"/>
        <v>58.4172</v>
      </c>
      <c r="R500" s="24">
        <f t="shared" si="267"/>
        <v>0</v>
      </c>
      <c r="S500" s="24">
        <f t="shared" si="268"/>
        <v>0</v>
      </c>
      <c r="T500" s="27">
        <f t="shared" si="269"/>
        <v>0</v>
      </c>
      <c r="U500" s="24">
        <f t="shared" si="270"/>
        <v>0</v>
      </c>
      <c r="V500" s="27">
        <f t="shared" si="271"/>
        <v>0</v>
      </c>
      <c r="W500" s="27">
        <f t="shared" si="272"/>
        <v>0</v>
      </c>
      <c r="X500" s="24">
        <f t="shared" si="273"/>
        <v>0</v>
      </c>
      <c r="Y500" s="24">
        <f t="shared" si="274"/>
        <v>58.4172</v>
      </c>
      <c r="Z500" s="24"/>
      <c r="AD500" s="128"/>
    </row>
    <row r="501" s="9" customFormat="1" ht="20" customHeight="1" spans="1:26">
      <c r="A501" s="23">
        <f t="shared" si="259"/>
        <v>498</v>
      </c>
      <c r="B501" s="39" t="s">
        <v>97</v>
      </c>
      <c r="C501" s="30" t="s">
        <v>1089</v>
      </c>
      <c r="D501" s="47" t="s">
        <v>1090</v>
      </c>
      <c r="E501" s="77">
        <v>3245.4</v>
      </c>
      <c r="F501" s="77">
        <v>0</v>
      </c>
      <c r="G501" s="50">
        <v>0</v>
      </c>
      <c r="H501" s="77">
        <v>0</v>
      </c>
      <c r="I501" s="37"/>
      <c r="J501" s="50"/>
      <c r="K501" s="34">
        <f t="shared" si="260"/>
        <v>58.4172</v>
      </c>
      <c r="L501" s="35">
        <f t="shared" si="261"/>
        <v>0</v>
      </c>
      <c r="M501" s="27">
        <f t="shared" si="262"/>
        <v>0</v>
      </c>
      <c r="N501" s="24">
        <f t="shared" si="263"/>
        <v>0</v>
      </c>
      <c r="O501" s="27">
        <f t="shared" si="264"/>
        <v>0</v>
      </c>
      <c r="P501" s="27">
        <f t="shared" si="265"/>
        <v>0</v>
      </c>
      <c r="Q501" s="27">
        <f t="shared" si="266"/>
        <v>58.4172</v>
      </c>
      <c r="R501" s="24">
        <f t="shared" si="267"/>
        <v>0</v>
      </c>
      <c r="S501" s="24">
        <f t="shared" si="268"/>
        <v>0</v>
      </c>
      <c r="T501" s="27">
        <f t="shared" si="269"/>
        <v>0</v>
      </c>
      <c r="U501" s="24">
        <f t="shared" si="270"/>
        <v>0</v>
      </c>
      <c r="V501" s="27">
        <f t="shared" si="271"/>
        <v>0</v>
      </c>
      <c r="W501" s="27">
        <f t="shared" si="272"/>
        <v>0</v>
      </c>
      <c r="X501" s="24">
        <f t="shared" si="273"/>
        <v>0</v>
      </c>
      <c r="Y501" s="24">
        <f t="shared" si="274"/>
        <v>58.4172</v>
      </c>
      <c r="Z501" s="37"/>
    </row>
    <row r="502" s="9" customFormat="1" ht="20" customHeight="1" spans="1:30">
      <c r="A502" s="23">
        <f t="shared" si="259"/>
        <v>499</v>
      </c>
      <c r="B502" s="39" t="s">
        <v>140</v>
      </c>
      <c r="C502" s="30" t="s">
        <v>930</v>
      </c>
      <c r="D502" s="47" t="s">
        <v>1029</v>
      </c>
      <c r="E502" s="77">
        <v>3245.4</v>
      </c>
      <c r="F502" s="77">
        <v>3245.5</v>
      </c>
      <c r="G502" s="78">
        <v>5228.42</v>
      </c>
      <c r="H502" s="77">
        <v>3245.4</v>
      </c>
      <c r="I502" s="27"/>
      <c r="J502" s="59"/>
      <c r="K502" s="34">
        <f t="shared" si="260"/>
        <v>58.4172</v>
      </c>
      <c r="L502" s="35">
        <f t="shared" si="261"/>
        <v>519.28</v>
      </c>
      <c r="M502" s="27">
        <f t="shared" si="262"/>
        <v>418.27</v>
      </c>
      <c r="N502" s="24">
        <f t="shared" si="263"/>
        <v>22.7178</v>
      </c>
      <c r="O502" s="27">
        <f t="shared" si="264"/>
        <v>0</v>
      </c>
      <c r="P502" s="27">
        <f t="shared" si="265"/>
        <v>0</v>
      </c>
      <c r="Q502" s="27">
        <f t="shared" si="266"/>
        <v>1018.685</v>
      </c>
      <c r="R502" s="24">
        <f t="shared" si="267"/>
        <v>0</v>
      </c>
      <c r="S502" s="24">
        <f t="shared" si="268"/>
        <v>259.64</v>
      </c>
      <c r="T502" s="27">
        <f t="shared" si="269"/>
        <v>104.57</v>
      </c>
      <c r="U502" s="24">
        <f t="shared" si="270"/>
        <v>9.74</v>
      </c>
      <c r="V502" s="27">
        <f t="shared" si="271"/>
        <v>0</v>
      </c>
      <c r="W502" s="27">
        <f t="shared" si="272"/>
        <v>0</v>
      </c>
      <c r="X502" s="24">
        <f t="shared" si="273"/>
        <v>373.95</v>
      </c>
      <c r="Y502" s="24">
        <f t="shared" si="274"/>
        <v>1392.635</v>
      </c>
      <c r="Z502" s="24"/>
      <c r="AD502" s="128"/>
    </row>
    <row r="503" s="9" customFormat="1" ht="20" customHeight="1" spans="1:30">
      <c r="A503" s="23">
        <f t="shared" si="259"/>
        <v>500</v>
      </c>
      <c r="B503" s="39" t="s">
        <v>140</v>
      </c>
      <c r="C503" s="57" t="s">
        <v>976</v>
      </c>
      <c r="D503" s="28" t="s">
        <v>977</v>
      </c>
      <c r="E503" s="77">
        <v>3245.4</v>
      </c>
      <c r="F503" s="77">
        <v>3245.5</v>
      </c>
      <c r="G503" s="78">
        <v>5228.42</v>
      </c>
      <c r="H503" s="77">
        <v>3245.4</v>
      </c>
      <c r="I503" s="27">
        <v>0</v>
      </c>
      <c r="J503" s="59"/>
      <c r="K503" s="34">
        <f t="shared" si="260"/>
        <v>58.4172</v>
      </c>
      <c r="L503" s="35">
        <f t="shared" si="261"/>
        <v>519.28</v>
      </c>
      <c r="M503" s="27">
        <f t="shared" si="262"/>
        <v>418.27</v>
      </c>
      <c r="N503" s="24">
        <f t="shared" si="263"/>
        <v>22.7178</v>
      </c>
      <c r="O503" s="27">
        <f t="shared" si="264"/>
        <v>0</v>
      </c>
      <c r="P503" s="27">
        <f t="shared" si="265"/>
        <v>0</v>
      </c>
      <c r="Q503" s="27">
        <f t="shared" si="266"/>
        <v>1018.685</v>
      </c>
      <c r="R503" s="24">
        <f t="shared" si="267"/>
        <v>0</v>
      </c>
      <c r="S503" s="24">
        <f t="shared" si="268"/>
        <v>259.64</v>
      </c>
      <c r="T503" s="27">
        <f t="shared" si="269"/>
        <v>104.57</v>
      </c>
      <c r="U503" s="24">
        <f t="shared" si="270"/>
        <v>9.74</v>
      </c>
      <c r="V503" s="27">
        <f t="shared" si="271"/>
        <v>0</v>
      </c>
      <c r="W503" s="27">
        <f t="shared" si="272"/>
        <v>0</v>
      </c>
      <c r="X503" s="24">
        <f t="shared" si="273"/>
        <v>373.95</v>
      </c>
      <c r="Y503" s="24">
        <f t="shared" si="274"/>
        <v>1392.635</v>
      </c>
      <c r="Z503" s="24"/>
      <c r="AD503" s="127"/>
    </row>
    <row r="504" s="9" customFormat="1" ht="20" customHeight="1" spans="1:30">
      <c r="A504" s="23">
        <f t="shared" si="259"/>
        <v>501</v>
      </c>
      <c r="B504" s="39" t="s">
        <v>97</v>
      </c>
      <c r="C504" s="30" t="s">
        <v>1058</v>
      </c>
      <c r="D504" s="47" t="s">
        <v>1059</v>
      </c>
      <c r="E504" s="77">
        <v>3245.4</v>
      </c>
      <c r="F504" s="77">
        <v>3245.5</v>
      </c>
      <c r="G504" s="78">
        <v>5228.42</v>
      </c>
      <c r="H504" s="77">
        <v>3245.4</v>
      </c>
      <c r="I504" s="27"/>
      <c r="J504" s="59"/>
      <c r="K504" s="34">
        <f t="shared" si="260"/>
        <v>58.4172</v>
      </c>
      <c r="L504" s="35">
        <f t="shared" si="261"/>
        <v>519.28</v>
      </c>
      <c r="M504" s="27">
        <f t="shared" si="262"/>
        <v>418.27</v>
      </c>
      <c r="N504" s="24">
        <f t="shared" si="263"/>
        <v>22.7178</v>
      </c>
      <c r="O504" s="27">
        <f t="shared" si="264"/>
        <v>0</v>
      </c>
      <c r="P504" s="27">
        <f t="shared" si="265"/>
        <v>0</v>
      </c>
      <c r="Q504" s="27">
        <f t="shared" si="266"/>
        <v>1018.685</v>
      </c>
      <c r="R504" s="24">
        <f t="shared" si="267"/>
        <v>0</v>
      </c>
      <c r="S504" s="24">
        <f t="shared" si="268"/>
        <v>259.64</v>
      </c>
      <c r="T504" s="27">
        <f t="shared" si="269"/>
        <v>104.57</v>
      </c>
      <c r="U504" s="24">
        <f t="shared" si="270"/>
        <v>9.74</v>
      </c>
      <c r="V504" s="27">
        <f t="shared" si="271"/>
        <v>0</v>
      </c>
      <c r="W504" s="27">
        <f t="shared" si="272"/>
        <v>0</v>
      </c>
      <c r="X504" s="24">
        <f t="shared" si="273"/>
        <v>373.95</v>
      </c>
      <c r="Y504" s="24">
        <f t="shared" si="274"/>
        <v>1392.635</v>
      </c>
      <c r="Z504" s="24"/>
      <c r="AD504" s="128"/>
    </row>
    <row r="505" s="9" customFormat="1" ht="20" customHeight="1" spans="1:30">
      <c r="A505" s="23">
        <f t="shared" si="259"/>
        <v>502</v>
      </c>
      <c r="B505" s="39" t="s">
        <v>97</v>
      </c>
      <c r="C505" s="57" t="s">
        <v>964</v>
      </c>
      <c r="D505" s="28" t="s">
        <v>965</v>
      </c>
      <c r="E505" s="77">
        <v>3245.4</v>
      </c>
      <c r="F505" s="77">
        <v>3245.5</v>
      </c>
      <c r="G505" s="78">
        <v>5228.42</v>
      </c>
      <c r="H505" s="77">
        <v>3245.4</v>
      </c>
      <c r="I505" s="27">
        <v>0</v>
      </c>
      <c r="J505" s="59"/>
      <c r="K505" s="34">
        <f t="shared" si="260"/>
        <v>58.4172</v>
      </c>
      <c r="L505" s="35">
        <f t="shared" si="261"/>
        <v>519.28</v>
      </c>
      <c r="M505" s="27">
        <f t="shared" si="262"/>
        <v>418.27</v>
      </c>
      <c r="N505" s="24">
        <f t="shared" si="263"/>
        <v>22.7178</v>
      </c>
      <c r="O505" s="27">
        <f t="shared" si="264"/>
        <v>0</v>
      </c>
      <c r="P505" s="27">
        <f t="shared" si="265"/>
        <v>0</v>
      </c>
      <c r="Q505" s="27">
        <f t="shared" si="266"/>
        <v>1018.685</v>
      </c>
      <c r="R505" s="24">
        <f t="shared" si="267"/>
        <v>0</v>
      </c>
      <c r="S505" s="24">
        <f t="shared" si="268"/>
        <v>259.64</v>
      </c>
      <c r="T505" s="27">
        <f t="shared" si="269"/>
        <v>104.57</v>
      </c>
      <c r="U505" s="24">
        <f t="shared" si="270"/>
        <v>9.74</v>
      </c>
      <c r="V505" s="27">
        <f t="shared" si="271"/>
        <v>0</v>
      </c>
      <c r="W505" s="27">
        <f t="shared" si="272"/>
        <v>0</v>
      </c>
      <c r="X505" s="24">
        <f t="shared" si="273"/>
        <v>373.95</v>
      </c>
      <c r="Y505" s="24">
        <f t="shared" si="274"/>
        <v>1392.635</v>
      </c>
      <c r="Z505" s="24"/>
      <c r="AD505" s="127"/>
    </row>
    <row r="506" s="11" customFormat="1" ht="20" customHeight="1" spans="1:30">
      <c r="A506" s="157">
        <f t="shared" si="259"/>
        <v>503</v>
      </c>
      <c r="B506" s="68" t="s">
        <v>143</v>
      </c>
      <c r="C506" s="57" t="s">
        <v>1005</v>
      </c>
      <c r="D506" s="289" t="s">
        <v>1006</v>
      </c>
      <c r="E506" s="59">
        <v>3245.4</v>
      </c>
      <c r="F506" s="59">
        <v>3245.5</v>
      </c>
      <c r="G506" s="78">
        <v>5228.42</v>
      </c>
      <c r="H506" s="59">
        <v>3245.4</v>
      </c>
      <c r="I506" s="27"/>
      <c r="J506" s="59"/>
      <c r="K506" s="64">
        <f t="shared" si="260"/>
        <v>58.4172</v>
      </c>
      <c r="L506" s="65">
        <f t="shared" si="261"/>
        <v>519.28</v>
      </c>
      <c r="M506" s="27">
        <f t="shared" si="262"/>
        <v>418.27</v>
      </c>
      <c r="N506" s="27">
        <f t="shared" si="263"/>
        <v>22.7178</v>
      </c>
      <c r="O506" s="27">
        <f t="shared" si="264"/>
        <v>0</v>
      </c>
      <c r="P506" s="27">
        <f t="shared" si="265"/>
        <v>0</v>
      </c>
      <c r="Q506" s="27">
        <f t="shared" si="266"/>
        <v>1018.685</v>
      </c>
      <c r="R506" s="27">
        <f t="shared" si="267"/>
        <v>0</v>
      </c>
      <c r="S506" s="27">
        <f t="shared" si="268"/>
        <v>259.64</v>
      </c>
      <c r="T506" s="27">
        <f t="shared" si="269"/>
        <v>104.57</v>
      </c>
      <c r="U506" s="27">
        <f t="shared" si="270"/>
        <v>9.74</v>
      </c>
      <c r="V506" s="27">
        <f t="shared" si="271"/>
        <v>0</v>
      </c>
      <c r="W506" s="27">
        <f t="shared" si="272"/>
        <v>0</v>
      </c>
      <c r="X506" s="27">
        <f t="shared" si="273"/>
        <v>373.95</v>
      </c>
      <c r="Y506" s="27">
        <f t="shared" si="274"/>
        <v>1392.635</v>
      </c>
      <c r="Z506" s="27"/>
      <c r="AD506" s="128"/>
    </row>
    <row r="507" s="11" customFormat="1" ht="20" customHeight="1" spans="1:30">
      <c r="A507" s="157">
        <f t="shared" si="259"/>
        <v>504</v>
      </c>
      <c r="B507" s="68" t="s">
        <v>476</v>
      </c>
      <c r="C507" s="57" t="s">
        <v>1060</v>
      </c>
      <c r="D507" s="56" t="s">
        <v>1061</v>
      </c>
      <c r="E507" s="59">
        <v>3245.4</v>
      </c>
      <c r="F507" s="59">
        <v>3245.5</v>
      </c>
      <c r="G507" s="78">
        <v>5228.42</v>
      </c>
      <c r="H507" s="59">
        <v>3245.4</v>
      </c>
      <c r="I507" s="27"/>
      <c r="J507" s="59"/>
      <c r="K507" s="64">
        <f t="shared" si="260"/>
        <v>58.4172</v>
      </c>
      <c r="L507" s="65">
        <f t="shared" si="261"/>
        <v>519.28</v>
      </c>
      <c r="M507" s="27">
        <f t="shared" si="262"/>
        <v>418.27</v>
      </c>
      <c r="N507" s="27">
        <f t="shared" si="263"/>
        <v>22.7178</v>
      </c>
      <c r="O507" s="27">
        <f t="shared" si="264"/>
        <v>0</v>
      </c>
      <c r="P507" s="27">
        <f t="shared" si="265"/>
        <v>0</v>
      </c>
      <c r="Q507" s="27">
        <f t="shared" si="266"/>
        <v>1018.685</v>
      </c>
      <c r="R507" s="27">
        <f t="shared" si="267"/>
        <v>0</v>
      </c>
      <c r="S507" s="27">
        <f t="shared" si="268"/>
        <v>259.64</v>
      </c>
      <c r="T507" s="27">
        <f t="shared" si="269"/>
        <v>104.57</v>
      </c>
      <c r="U507" s="27">
        <f t="shared" si="270"/>
        <v>9.74</v>
      </c>
      <c r="V507" s="27">
        <f t="shared" si="271"/>
        <v>0</v>
      </c>
      <c r="W507" s="27">
        <f t="shared" si="272"/>
        <v>0</v>
      </c>
      <c r="X507" s="27">
        <f t="shared" si="273"/>
        <v>373.95</v>
      </c>
      <c r="Y507" s="27">
        <f t="shared" si="274"/>
        <v>1392.635</v>
      </c>
      <c r="Z507" s="27"/>
      <c r="AD507" s="128"/>
    </row>
    <row r="508" s="9" customFormat="1" ht="20" customHeight="1" spans="1:35">
      <c r="A508" s="23">
        <f t="shared" si="259"/>
        <v>505</v>
      </c>
      <c r="B508" s="163" t="s">
        <v>143</v>
      </c>
      <c r="C508" s="92" t="s">
        <v>1198</v>
      </c>
      <c r="D508" s="92" t="s">
        <v>1199</v>
      </c>
      <c r="E508" s="93"/>
      <c r="F508" s="77"/>
      <c r="G508" s="93">
        <v>5228.42</v>
      </c>
      <c r="H508" s="93"/>
      <c r="I508" s="50"/>
      <c r="J508" s="50"/>
      <c r="K508" s="34">
        <f t="shared" si="260"/>
        <v>0</v>
      </c>
      <c r="L508" s="35">
        <f t="shared" si="261"/>
        <v>0</v>
      </c>
      <c r="M508" s="27">
        <f t="shared" si="262"/>
        <v>418.27</v>
      </c>
      <c r="N508" s="24">
        <f t="shared" si="263"/>
        <v>0</v>
      </c>
      <c r="O508" s="27">
        <f t="shared" si="264"/>
        <v>0</v>
      </c>
      <c r="P508" s="27">
        <f t="shared" si="265"/>
        <v>0</v>
      </c>
      <c r="Q508" s="27">
        <f t="shared" si="266"/>
        <v>418.27</v>
      </c>
      <c r="R508" s="24">
        <f t="shared" si="267"/>
        <v>0</v>
      </c>
      <c r="S508" s="24">
        <f t="shared" si="268"/>
        <v>0</v>
      </c>
      <c r="T508" s="27">
        <f t="shared" si="269"/>
        <v>104.57</v>
      </c>
      <c r="U508" s="24">
        <f t="shared" si="270"/>
        <v>0</v>
      </c>
      <c r="V508" s="27">
        <f t="shared" si="271"/>
        <v>0</v>
      </c>
      <c r="W508" s="27">
        <f t="shared" si="272"/>
        <v>0</v>
      </c>
      <c r="X508" s="24">
        <f t="shared" si="273"/>
        <v>104.57</v>
      </c>
      <c r="Y508" s="24">
        <f t="shared" si="274"/>
        <v>522.84</v>
      </c>
      <c r="Z508" s="52"/>
      <c r="AA508" s="125" t="s">
        <v>29</v>
      </c>
      <c r="AI508" s="125" t="s">
        <v>29</v>
      </c>
    </row>
    <row r="509" s="9" customFormat="1" ht="20" customHeight="1" spans="1:35">
      <c r="A509" s="23">
        <f t="shared" si="259"/>
        <v>506</v>
      </c>
      <c r="B509" s="163" t="s">
        <v>143</v>
      </c>
      <c r="C509" s="92" t="s">
        <v>1200</v>
      </c>
      <c r="D509" s="274" t="s">
        <v>1201</v>
      </c>
      <c r="E509" s="93"/>
      <c r="F509" s="77"/>
      <c r="G509" s="93">
        <v>5228.42</v>
      </c>
      <c r="H509" s="93"/>
      <c r="I509" s="50"/>
      <c r="J509" s="50"/>
      <c r="K509" s="34">
        <f t="shared" si="260"/>
        <v>0</v>
      </c>
      <c r="L509" s="35">
        <f t="shared" si="261"/>
        <v>0</v>
      </c>
      <c r="M509" s="27">
        <f t="shared" si="262"/>
        <v>418.27</v>
      </c>
      <c r="N509" s="24">
        <f t="shared" si="263"/>
        <v>0</v>
      </c>
      <c r="O509" s="27">
        <f t="shared" si="264"/>
        <v>0</v>
      </c>
      <c r="P509" s="27">
        <f t="shared" si="265"/>
        <v>0</v>
      </c>
      <c r="Q509" s="27">
        <f t="shared" si="266"/>
        <v>418.27</v>
      </c>
      <c r="R509" s="24">
        <f t="shared" si="267"/>
        <v>0</v>
      </c>
      <c r="S509" s="24">
        <f t="shared" si="268"/>
        <v>0</v>
      </c>
      <c r="T509" s="27">
        <f t="shared" si="269"/>
        <v>104.57</v>
      </c>
      <c r="U509" s="24">
        <f t="shared" si="270"/>
        <v>0</v>
      </c>
      <c r="V509" s="27">
        <f t="shared" si="271"/>
        <v>0</v>
      </c>
      <c r="W509" s="27">
        <f t="shared" si="272"/>
        <v>0</v>
      </c>
      <c r="X509" s="24">
        <f t="shared" si="273"/>
        <v>104.57</v>
      </c>
      <c r="Y509" s="24">
        <f t="shared" si="274"/>
        <v>522.84</v>
      </c>
      <c r="Z509" s="52"/>
      <c r="AA509" s="125" t="s">
        <v>29</v>
      </c>
      <c r="AI509" s="125" t="s">
        <v>29</v>
      </c>
    </row>
    <row r="510" spans="9:26">
      <c r="I510" s="16"/>
      <c r="L510" s="13"/>
      <c r="X510" s="9"/>
      <c r="Y510" s="9"/>
      <c r="Z510" s="9"/>
    </row>
    <row r="511" spans="9:26">
      <c r="I511" s="16"/>
      <c r="L511" s="13"/>
      <c r="X511" s="9"/>
      <c r="Y511" s="9"/>
      <c r="Z511" s="9"/>
    </row>
    <row r="512" spans="9:26">
      <c r="I512" s="16"/>
      <c r="L512" s="13"/>
      <c r="X512" s="9"/>
      <c r="Y512" s="9"/>
      <c r="Z512" s="9"/>
    </row>
    <row r="513" spans="9:26">
      <c r="I513" s="16"/>
      <c r="L513" s="13"/>
      <c r="X513" s="9"/>
      <c r="Y513" s="9"/>
      <c r="Z513" s="9"/>
    </row>
    <row r="514" spans="9:26">
      <c r="I514" s="16"/>
      <c r="L514" s="13"/>
      <c r="X514" s="9"/>
      <c r="Y514" s="9"/>
      <c r="Z514" s="9"/>
    </row>
    <row r="515" spans="10:26">
      <c r="J515" s="16"/>
      <c r="L515" s="13"/>
      <c r="Y515" s="9"/>
      <c r="Z515" s="9"/>
    </row>
    <row r="516" spans="10:26">
      <c r="J516" s="16"/>
      <c r="L516" s="13"/>
      <c r="Y516" s="9"/>
      <c r="Z516" s="9"/>
    </row>
    <row r="517" spans="10:26">
      <c r="J517" s="16"/>
      <c r="L517" s="13"/>
      <c r="Y517" s="9"/>
      <c r="Z517" s="9"/>
    </row>
    <row r="518" spans="10:26">
      <c r="J518" s="16"/>
      <c r="L518" s="13"/>
      <c r="Y518" s="9"/>
      <c r="Z518" s="9"/>
    </row>
    <row r="519" spans="10:26">
      <c r="J519" s="16"/>
      <c r="L519" s="13"/>
      <c r="Y519" s="9"/>
      <c r="Z519" s="9"/>
    </row>
    <row r="520" spans="10:26">
      <c r="J520" s="16"/>
      <c r="L520" s="13"/>
      <c r="Y520" s="9"/>
      <c r="Z520" s="9"/>
    </row>
    <row r="521" spans="10:26">
      <c r="J521" s="16"/>
      <c r="L521" s="13"/>
      <c r="Y521" s="9"/>
      <c r="Z521" s="9"/>
    </row>
    <row r="522" spans="10:26">
      <c r="J522" s="16"/>
      <c r="L522" s="13"/>
      <c r="Y522" s="9"/>
      <c r="Z522" s="9"/>
    </row>
    <row r="523" spans="10:26">
      <c r="J523" s="16"/>
      <c r="L523" s="13"/>
      <c r="Y523" s="9"/>
      <c r="Z523" s="9"/>
    </row>
  </sheetData>
  <sheetProtection password="CF5E" sheet="1" sort="0" autoFilter="0" pivotTables="0" objects="1"/>
  <autoFilter ref="A3:AH509">
    <extLst/>
  </autoFilter>
  <mergeCells count="32">
    <mergeCell ref="A1:Y1"/>
    <mergeCell ref="E2:J2"/>
    <mergeCell ref="K2:Q2"/>
    <mergeCell ref="R2:X2"/>
    <mergeCell ref="AB2:AH2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F465:H465"/>
    <mergeCell ref="A466:B466"/>
    <mergeCell ref="C466:D466"/>
    <mergeCell ref="F466:H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2:A3"/>
    <mergeCell ref="B2:B3"/>
    <mergeCell ref="C2:C3"/>
    <mergeCell ref="D2:D3"/>
    <mergeCell ref="A471:T475"/>
    <mergeCell ref="A479:C480"/>
  </mergeCells>
  <conditionalFormatting sqref="C404">
    <cfRule type="duplicateValues" dxfId="13" priority="103"/>
  </conditionalFormatting>
  <conditionalFormatting sqref="C419">
    <cfRule type="duplicateValues" dxfId="12" priority="65"/>
    <cfRule type="duplicateValues" dxfId="12" priority="66"/>
    <cfRule type="duplicateValues" dxfId="12" priority="67"/>
    <cfRule type="duplicateValues" dxfId="12" priority="68"/>
    <cfRule type="duplicateValues" dxfId="12" priority="69"/>
    <cfRule type="duplicateValues" dxfId="12" priority="70"/>
    <cfRule type="duplicateValues" dxfId="12" priority="71"/>
    <cfRule type="duplicateValues" dxfId="12" priority="72"/>
    <cfRule type="duplicateValues" dxfId="12" priority="73"/>
    <cfRule type="duplicateValues" dxfId="13" priority="74"/>
  </conditionalFormatting>
  <conditionalFormatting sqref="C422">
    <cfRule type="duplicateValues" dxfId="12" priority="55"/>
    <cfRule type="duplicateValues" dxfId="12" priority="56"/>
    <cfRule type="duplicateValues" dxfId="12" priority="57"/>
    <cfRule type="duplicateValues" dxfId="12" priority="58"/>
    <cfRule type="duplicateValues" dxfId="12" priority="59"/>
    <cfRule type="duplicateValues" dxfId="12" priority="60"/>
    <cfRule type="duplicateValues" dxfId="12" priority="61"/>
    <cfRule type="duplicateValues" dxfId="12" priority="62"/>
    <cfRule type="duplicateValues" dxfId="12" priority="63"/>
    <cfRule type="duplicateValues" dxfId="13" priority="64"/>
  </conditionalFormatting>
  <conditionalFormatting sqref="C436">
    <cfRule type="duplicateValues" dxfId="13" priority="53"/>
  </conditionalFormatting>
  <conditionalFormatting sqref="C440">
    <cfRule type="duplicateValues" dxfId="13" priority="42"/>
  </conditionalFormatting>
  <conditionalFormatting sqref="C441">
    <cfRule type="duplicateValues" dxfId="13" priority="44"/>
  </conditionalFormatting>
  <conditionalFormatting sqref="C442">
    <cfRule type="duplicateValues" dxfId="12" priority="23"/>
    <cfRule type="duplicateValues" dxfId="12" priority="24"/>
    <cfRule type="duplicateValues" dxfId="12" priority="25"/>
    <cfRule type="duplicateValues" dxfId="12" priority="26"/>
    <cfRule type="duplicateValues" dxfId="12" priority="27"/>
    <cfRule type="duplicateValues" dxfId="12" priority="28"/>
    <cfRule type="duplicateValues" dxfId="12" priority="29"/>
    <cfRule type="duplicateValues" dxfId="12" priority="30"/>
    <cfRule type="duplicateValues" dxfId="12" priority="31"/>
    <cfRule type="duplicateValues" dxfId="13" priority="32"/>
  </conditionalFormatting>
  <conditionalFormatting sqref="C460">
    <cfRule type="duplicateValues" dxfId="12" priority="14"/>
    <cfRule type="duplicateValues" dxfId="12" priority="15"/>
    <cfRule type="duplicateValues" dxfId="12" priority="16"/>
    <cfRule type="duplicateValues" dxfId="12" priority="17"/>
    <cfRule type="duplicateValues" dxfId="12" priority="18"/>
    <cfRule type="duplicateValues" dxfId="12" priority="19"/>
    <cfRule type="duplicateValues" dxfId="12" priority="20"/>
    <cfRule type="duplicateValues" dxfId="12" priority="21"/>
    <cfRule type="duplicateValues" dxfId="13" priority="22"/>
  </conditionalFormatting>
  <conditionalFormatting sqref="C483">
    <cfRule type="duplicateValues" dxfId="12" priority="119"/>
  </conditionalFormatting>
  <conditionalFormatting sqref="C495">
    <cfRule type="duplicateValues" dxfId="13" priority="124"/>
  </conditionalFormatting>
  <conditionalFormatting sqref="C496">
    <cfRule type="duplicateValues" dxfId="13" priority="122"/>
  </conditionalFormatting>
  <conditionalFormatting sqref="B452:B459">
    <cfRule type="duplicateValues" dxfId="13" priority="3"/>
  </conditionalFormatting>
  <conditionalFormatting sqref="C$1:C$1048576">
    <cfRule type="duplicateValues" dxfId="12" priority="2"/>
  </conditionalFormatting>
  <conditionalFormatting sqref="C4:C460">
    <cfRule type="duplicateValues" dxfId="12" priority="1"/>
  </conditionalFormatting>
  <conditionalFormatting sqref="C246:C250">
    <cfRule type="duplicateValues" dxfId="13" priority="129"/>
  </conditionalFormatting>
  <conditionalFormatting sqref="C330:C333">
    <cfRule type="duplicateValues" dxfId="13" priority="125"/>
  </conditionalFormatting>
  <conditionalFormatting sqref="C405:C407">
    <cfRule type="duplicateValues" dxfId="13" priority="105"/>
  </conditionalFormatting>
  <conditionalFormatting sqref="C438:C439">
    <cfRule type="duplicateValues" dxfId="13" priority="54"/>
  </conditionalFormatting>
  <conditionalFormatting sqref="C443:C444">
    <cfRule type="duplicateValues" dxfId="13" priority="41"/>
  </conditionalFormatting>
  <conditionalFormatting sqref="C445:C447">
    <cfRule type="duplicateValues" dxfId="13" priority="43"/>
  </conditionalFormatting>
  <conditionalFormatting sqref="C448:C450">
    <cfRule type="duplicateValues" dxfId="12" priority="4"/>
    <cfRule type="duplicateValues" dxfId="12" priority="5"/>
    <cfRule type="duplicateValues" dxfId="12" priority="6"/>
    <cfRule type="duplicateValues" dxfId="12" priority="7"/>
    <cfRule type="duplicateValues" dxfId="12" priority="8"/>
    <cfRule type="duplicateValues" dxfId="12" priority="9"/>
    <cfRule type="duplicateValues" dxfId="12" priority="10"/>
    <cfRule type="duplicateValues" dxfId="12" priority="11"/>
    <cfRule type="duplicateValues" dxfId="13" priority="12"/>
  </conditionalFormatting>
  <conditionalFormatting sqref="C1:C64 C94:C96 C87:C92 C98:C221 C66:C85 C223:C234 C236:C237 C242:C275 C277:C317 C239:C240 C327 C471:C478 C510:C1048576 C461:C468 C487:C493">
    <cfRule type="duplicateValues" dxfId="12" priority="128"/>
  </conditionalFormatting>
  <conditionalFormatting sqref="C1:C64 C94:C96 C87:C92 C98:C221 C66:C85 C223:C234 C236:C237 C242:C275 C277:C317 C239:C240 C327 C471:C480 C510:C1048576 C461:C468 C487:C493">
    <cfRule type="duplicateValues" dxfId="12" priority="127"/>
  </conditionalFormatting>
  <conditionalFormatting sqref="C1:C64 C66:C85 C98:C221 C87:C92 C94:C96 C277:C371 C239:C240 C236:C237 C223:C234 C242:C275 C505 C510:C1048576 C461:C480 C487:C497 C503">
    <cfRule type="duplicateValues" dxfId="14" priority="120"/>
    <cfRule type="duplicateValues" dxfId="12" priority="121"/>
  </conditionalFormatting>
  <conditionalFormatting sqref="C1:C416 C461:C507 C510:C1048576">
    <cfRule type="duplicateValues" dxfId="12" priority="75"/>
    <cfRule type="duplicateValues" dxfId="12" priority="100"/>
    <cfRule type="duplicateValues" dxfId="12" priority="101"/>
  </conditionalFormatting>
  <conditionalFormatting sqref="C4:C64 C87:C92 C66:C85 C94:C96 C98:C221 C239:C240 C242:C275 C236:C237 C277:C371 C223:C234 C505 C483 C503 C487:C497">
    <cfRule type="duplicateValues" dxfId="12" priority="108"/>
  </conditionalFormatting>
  <conditionalFormatting sqref="C321:C326 C328:C329 C494">
    <cfRule type="duplicateValues" dxfId="13" priority="126"/>
  </conditionalFormatting>
  <conditionalFormatting sqref="C334:C371 C505 C497 C503">
    <cfRule type="duplicateValues" dxfId="13" priority="123"/>
  </conditionalFormatting>
  <conditionalFormatting sqref="C372:C385 C506 C485:C486">
    <cfRule type="duplicateValues" dxfId="13" priority="107"/>
  </conditionalFormatting>
  <conditionalFormatting sqref="C386:C397 C484 C502 C498">
    <cfRule type="duplicateValues" dxfId="13" priority="106"/>
  </conditionalFormatting>
  <conditionalFormatting sqref="C398:C403 C507 C499 C504">
    <cfRule type="duplicateValues" dxfId="13" priority="104"/>
  </conditionalFormatting>
  <conditionalFormatting sqref="C408:C416 C481:C482 C500:C501">
    <cfRule type="duplicateValues" dxfId="13" priority="102"/>
  </conditionalFormatting>
  <conditionalFormatting sqref="C417:C447 C508:C509 C460">
    <cfRule type="duplicateValues" dxfId="12" priority="13"/>
  </conditionalFormatting>
  <conditionalFormatting sqref="C436 C438:C439">
    <cfRule type="duplicateValues" dxfId="12" priority="45"/>
    <cfRule type="duplicateValues" dxfId="12" priority="46"/>
    <cfRule type="duplicateValues" dxfId="12" priority="47"/>
    <cfRule type="duplicateValues" dxfId="12" priority="48"/>
    <cfRule type="duplicateValues" dxfId="12" priority="49"/>
    <cfRule type="duplicateValues" dxfId="12" priority="50"/>
    <cfRule type="duplicateValues" dxfId="12" priority="51"/>
    <cfRule type="duplicateValues" dxfId="12" priority="52"/>
  </conditionalFormatting>
  <conditionalFormatting sqref="C440:C441 C443:C447">
    <cfRule type="duplicateValues" dxfId="12" priority="33"/>
    <cfRule type="duplicateValues" dxfId="12" priority="34"/>
    <cfRule type="duplicateValues" dxfId="12" priority="35"/>
    <cfRule type="duplicateValues" dxfId="12" priority="36"/>
    <cfRule type="duplicateValues" dxfId="12" priority="37"/>
    <cfRule type="duplicateValues" dxfId="12" priority="38"/>
    <cfRule type="duplicateValues" dxfId="12" priority="39"/>
    <cfRule type="duplicateValues" dxfId="12" priority="40"/>
  </conditionalFormatting>
  <pageMargins left="0.0784722222222222" right="0.0784722222222222" top="0.156944444444444" bottom="0.0388888888888889" header="0.156944444444444" footer="0.118055555555556"/>
  <pageSetup paperSize="9" scale="51" fitToHeight="0" orientation="landscape" horizontalDpi="600"/>
  <headerFooter/>
  <rowBreaks count="1" manualBreakCount="1">
    <brk id="47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57"/>
  <sheetViews>
    <sheetView topLeftCell="V1" workbookViewId="0">
      <pane ySplit="3" topLeftCell="A26" activePane="bottomLeft" state="frozen"/>
      <selection/>
      <selection pane="bottomLeft" activeCell="I41" sqref="I41"/>
    </sheetView>
  </sheetViews>
  <sheetFormatPr defaultColWidth="9" defaultRowHeight="13.5"/>
  <cols>
    <col min="1" max="1" width="6.375" style="13" customWidth="1"/>
    <col min="2" max="2" width="23.125" style="13" customWidth="1"/>
    <col min="3" max="3" width="8.75" style="14" customWidth="1"/>
    <col min="4" max="4" width="17.875" style="15" customWidth="1"/>
    <col min="5" max="5" width="11.5" style="13" customWidth="1"/>
    <col min="6" max="6" width="11.875" style="13" customWidth="1"/>
    <col min="7" max="8" width="12.625" style="13" customWidth="1"/>
    <col min="9" max="9" width="11.5" style="13" customWidth="1"/>
    <col min="10" max="10" width="12.625" style="13" customWidth="1"/>
    <col min="11" max="11" width="10.375" style="13" customWidth="1"/>
    <col min="12" max="12" width="11.5" style="16" customWidth="1"/>
    <col min="13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28.625" style="9" customWidth="1"/>
    <col min="28" max="28" width="10.375" style="9" customWidth="1"/>
    <col min="29" max="30" width="11.5" style="9" customWidth="1"/>
    <col min="31" max="32" width="10.375" style="9" customWidth="1"/>
    <col min="33" max="33" width="9.375" style="9" customWidth="1"/>
    <col min="34" max="34" width="11.5" style="9" customWidth="1"/>
    <col min="35" max="35" width="28.625" style="9" customWidth="1"/>
    <col min="36" max="16384" width="9" style="9"/>
  </cols>
  <sheetData>
    <row r="1" s="9" customFormat="1" ht="29" customHeight="1" spans="1:26">
      <c r="A1" s="17" t="s">
        <v>1202</v>
      </c>
      <c r="B1" s="17"/>
      <c r="C1" s="18"/>
      <c r="D1" s="19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3"/>
    </row>
    <row r="2" s="9" customFormat="1" ht="20" customHeight="1" spans="1:35">
      <c r="A2" s="1" t="s">
        <v>43</v>
      </c>
      <c r="B2" s="1" t="s">
        <v>44</v>
      </c>
      <c r="C2" s="20" t="s">
        <v>45</v>
      </c>
      <c r="D2" s="21" t="s">
        <v>46</v>
      </c>
      <c r="E2" s="22" t="s">
        <v>47</v>
      </c>
      <c r="F2" s="22"/>
      <c r="G2" s="22"/>
      <c r="H2" s="22"/>
      <c r="I2" s="22"/>
      <c r="J2" s="22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7"/>
      <c r="Z2" s="37"/>
      <c r="AA2" s="2"/>
      <c r="AB2" s="1" t="s">
        <v>1106</v>
      </c>
      <c r="AC2" s="1"/>
      <c r="AD2" s="1"/>
      <c r="AE2" s="1"/>
      <c r="AF2" s="1"/>
      <c r="AG2" s="1"/>
      <c r="AH2" s="1"/>
      <c r="AI2" s="2" t="s">
        <v>3</v>
      </c>
    </row>
    <row r="3" s="9" customFormat="1" ht="24" spans="1:35">
      <c r="A3" s="1"/>
      <c r="B3" s="1"/>
      <c r="C3" s="20"/>
      <c r="D3" s="21"/>
      <c r="E3" s="1" t="s">
        <v>52</v>
      </c>
      <c r="F3" s="1" t="s">
        <v>53</v>
      </c>
      <c r="G3" s="1" t="s">
        <v>55</v>
      </c>
      <c r="H3" s="1" t="s">
        <v>54</v>
      </c>
      <c r="I3" s="1" t="s">
        <v>57</v>
      </c>
      <c r="J3" s="1" t="s">
        <v>56</v>
      </c>
      <c r="K3" s="1" t="s">
        <v>58</v>
      </c>
      <c r="L3" s="33" t="s">
        <v>59</v>
      </c>
      <c r="M3" s="1" t="s">
        <v>61</v>
      </c>
      <c r="N3" s="1" t="s">
        <v>60</v>
      </c>
      <c r="O3" s="1" t="s">
        <v>57</v>
      </c>
      <c r="P3" s="1" t="s">
        <v>56</v>
      </c>
      <c r="Q3" s="1" t="s">
        <v>63</v>
      </c>
      <c r="R3" s="1" t="s">
        <v>64</v>
      </c>
      <c r="S3" s="1" t="s">
        <v>65</v>
      </c>
      <c r="T3" s="1" t="s">
        <v>67</v>
      </c>
      <c r="U3" s="1" t="s">
        <v>66</v>
      </c>
      <c r="V3" s="1" t="s">
        <v>57</v>
      </c>
      <c r="W3" s="1" t="s">
        <v>56</v>
      </c>
      <c r="X3" s="1" t="s">
        <v>63</v>
      </c>
      <c r="Y3" s="38" t="s">
        <v>50</v>
      </c>
      <c r="Z3" s="38" t="s">
        <v>51</v>
      </c>
      <c r="AA3" s="2" t="s">
        <v>3</v>
      </c>
      <c r="AB3" s="1" t="s">
        <v>64</v>
      </c>
      <c r="AC3" s="1" t="s">
        <v>65</v>
      </c>
      <c r="AD3" s="1" t="s">
        <v>67</v>
      </c>
      <c r="AE3" s="1" t="s">
        <v>66</v>
      </c>
      <c r="AF3" s="1" t="s">
        <v>57</v>
      </c>
      <c r="AG3" s="1" t="s">
        <v>56</v>
      </c>
      <c r="AH3" s="1" t="s">
        <v>63</v>
      </c>
      <c r="AI3" s="2" t="s">
        <v>3</v>
      </c>
    </row>
    <row r="4" s="9" customFormat="1" ht="20" customHeight="1" spans="1:35">
      <c r="A4" s="23">
        <f>ROW()-3</f>
        <v>1</v>
      </c>
      <c r="B4" s="24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7">
        <v>5228.42</v>
      </c>
      <c r="H4" s="24">
        <v>3245.4</v>
      </c>
      <c r="I4" s="27">
        <v>3180</v>
      </c>
      <c r="J4" s="27"/>
      <c r="K4" s="34">
        <f t="shared" ref="K4:K67" si="0">E4*0.018</f>
        <v>58.4172</v>
      </c>
      <c r="L4" s="35">
        <f t="shared" ref="L4:L67" si="1">F4*0.16</f>
        <v>519.264</v>
      </c>
      <c r="M4" s="27">
        <f t="shared" ref="M4:M67" si="2">ROUND(G4*0.08,2)</f>
        <v>418.27</v>
      </c>
      <c r="N4" s="24">
        <f t="shared" ref="N4:N67" si="3">H4*0.007</f>
        <v>22.7178</v>
      </c>
      <c r="O4" s="27">
        <f t="shared" ref="O4:O67" si="4">I4*5%</f>
        <v>159</v>
      </c>
      <c r="P4" s="27">
        <f t="shared" ref="P4:P67" si="5">J4*50%</f>
        <v>0</v>
      </c>
      <c r="Q4" s="27">
        <f t="shared" ref="Q4:Q67" si="6">SUM(K4:P4)</f>
        <v>1177.669</v>
      </c>
      <c r="R4" s="24">
        <f t="shared" ref="R4:R67" si="7">E4*0</f>
        <v>0</v>
      </c>
      <c r="S4" s="24">
        <f t="shared" ref="S4:S67" si="8">ROUND(F4*0.08,2)</f>
        <v>259.63</v>
      </c>
      <c r="T4" s="27">
        <f t="shared" ref="T4:T67" si="9">ROUND(G4*0.02,2)</f>
        <v>104.57</v>
      </c>
      <c r="U4" s="24">
        <f t="shared" ref="U4:U67" si="10">ROUND(H4*0.003,2)</f>
        <v>9.74</v>
      </c>
      <c r="V4" s="27">
        <f t="shared" ref="V4:V67" si="11">I4*5%</f>
        <v>159</v>
      </c>
      <c r="W4" s="27">
        <f t="shared" ref="W4:W67" si="12">J4*50%</f>
        <v>0</v>
      </c>
      <c r="X4" s="24">
        <f t="shared" ref="X4:X67" si="13">SUM(R4:W4)</f>
        <v>532.94</v>
      </c>
      <c r="Y4" s="24">
        <f t="shared" ref="Y4:Y67" si="14">Q4+X4</f>
        <v>1710.609</v>
      </c>
      <c r="Z4" s="39"/>
      <c r="AA4" s="125" t="s">
        <v>19</v>
      </c>
      <c r="AB4" s="126">
        <f t="shared" ref="AB4:AH4" si="15">K4+R4</f>
        <v>58.4172</v>
      </c>
      <c r="AC4" s="126">
        <f t="shared" si="15"/>
        <v>778.894</v>
      </c>
      <c r="AD4" s="126">
        <f t="shared" si="15"/>
        <v>522.84</v>
      </c>
      <c r="AE4" s="126">
        <f t="shared" si="15"/>
        <v>32.4578</v>
      </c>
      <c r="AF4" s="126">
        <f t="shared" si="15"/>
        <v>318</v>
      </c>
      <c r="AG4" s="126">
        <f t="shared" si="15"/>
        <v>0</v>
      </c>
      <c r="AH4" s="126">
        <f t="shared" si="15"/>
        <v>1710.609</v>
      </c>
      <c r="AI4" s="125" t="s">
        <v>1107</v>
      </c>
    </row>
    <row r="5" s="9" customFormat="1" ht="20" customHeight="1" spans="1:35">
      <c r="A5" s="23">
        <f t="shared" ref="A5:A14" si="16">ROW()-3</f>
        <v>2</v>
      </c>
      <c r="B5" s="24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7">
        <v>5228.42</v>
      </c>
      <c r="H5" s="24">
        <v>3245.4</v>
      </c>
      <c r="I5" s="27">
        <v>3180</v>
      </c>
      <c r="J5" s="27"/>
      <c r="K5" s="34">
        <f t="shared" si="0"/>
        <v>58.4172</v>
      </c>
      <c r="L5" s="35">
        <f t="shared" si="1"/>
        <v>519.264</v>
      </c>
      <c r="M5" s="27">
        <f t="shared" si="2"/>
        <v>418.27</v>
      </c>
      <c r="N5" s="24">
        <f t="shared" si="3"/>
        <v>22.7178</v>
      </c>
      <c r="O5" s="27">
        <f t="shared" si="4"/>
        <v>159</v>
      </c>
      <c r="P5" s="27">
        <f t="shared" si="5"/>
        <v>0</v>
      </c>
      <c r="Q5" s="27">
        <f t="shared" si="6"/>
        <v>1177.669</v>
      </c>
      <c r="R5" s="24">
        <f t="shared" si="7"/>
        <v>0</v>
      </c>
      <c r="S5" s="24">
        <f t="shared" si="8"/>
        <v>259.63</v>
      </c>
      <c r="T5" s="27">
        <f t="shared" si="9"/>
        <v>104.57</v>
      </c>
      <c r="U5" s="24">
        <f t="shared" si="10"/>
        <v>9.74</v>
      </c>
      <c r="V5" s="27">
        <f t="shared" si="11"/>
        <v>159</v>
      </c>
      <c r="W5" s="27">
        <f t="shared" si="12"/>
        <v>0</v>
      </c>
      <c r="X5" s="24">
        <f t="shared" si="13"/>
        <v>532.94</v>
      </c>
      <c r="Y5" s="24">
        <f t="shared" si="14"/>
        <v>1710.609</v>
      </c>
      <c r="Z5" s="39"/>
      <c r="AA5" s="125" t="s">
        <v>31</v>
      </c>
      <c r="AB5" s="126">
        <f t="shared" ref="AB5:AH5" si="17">K5+R5</f>
        <v>58.4172</v>
      </c>
      <c r="AC5" s="126">
        <f t="shared" si="17"/>
        <v>778.894</v>
      </c>
      <c r="AD5" s="126">
        <f t="shared" si="17"/>
        <v>522.84</v>
      </c>
      <c r="AE5" s="126">
        <f t="shared" si="17"/>
        <v>32.4578</v>
      </c>
      <c r="AF5" s="126">
        <f t="shared" si="17"/>
        <v>318</v>
      </c>
      <c r="AG5" s="126">
        <f t="shared" si="17"/>
        <v>0</v>
      </c>
      <c r="AH5" s="126">
        <f t="shared" si="17"/>
        <v>1710.609</v>
      </c>
      <c r="AI5" s="125" t="s">
        <v>1108</v>
      </c>
    </row>
    <row r="6" s="9" customFormat="1" ht="20" customHeight="1" spans="1:35">
      <c r="A6" s="23">
        <f t="shared" si="16"/>
        <v>3</v>
      </c>
      <c r="B6" s="24" t="s">
        <v>76</v>
      </c>
      <c r="C6" s="25" t="s">
        <v>77</v>
      </c>
      <c r="D6" s="24" t="s">
        <v>78</v>
      </c>
      <c r="E6" s="24">
        <v>3245.4</v>
      </c>
      <c r="F6" s="24">
        <f>VLOOKUP(C6,'[1]9月'!$B:$Q,16,0)</f>
        <v>3245.4</v>
      </c>
      <c r="G6" s="27">
        <v>5228.42</v>
      </c>
      <c r="H6" s="24">
        <v>3245.4</v>
      </c>
      <c r="I6" s="27">
        <v>3180</v>
      </c>
      <c r="J6" s="27"/>
      <c r="K6" s="34">
        <f t="shared" si="0"/>
        <v>58.4172</v>
      </c>
      <c r="L6" s="35">
        <f t="shared" si="1"/>
        <v>519.264</v>
      </c>
      <c r="M6" s="27">
        <f t="shared" si="2"/>
        <v>418.27</v>
      </c>
      <c r="N6" s="24">
        <f t="shared" si="3"/>
        <v>22.7178</v>
      </c>
      <c r="O6" s="27">
        <f t="shared" si="4"/>
        <v>159</v>
      </c>
      <c r="P6" s="27">
        <f t="shared" si="5"/>
        <v>0</v>
      </c>
      <c r="Q6" s="27">
        <f t="shared" si="6"/>
        <v>1177.669</v>
      </c>
      <c r="R6" s="24">
        <f t="shared" si="7"/>
        <v>0</v>
      </c>
      <c r="S6" s="24">
        <f t="shared" si="8"/>
        <v>259.63</v>
      </c>
      <c r="T6" s="27">
        <f t="shared" si="9"/>
        <v>104.57</v>
      </c>
      <c r="U6" s="24">
        <f t="shared" si="10"/>
        <v>9.74</v>
      </c>
      <c r="V6" s="27">
        <f t="shared" si="11"/>
        <v>159</v>
      </c>
      <c r="W6" s="27">
        <f t="shared" si="12"/>
        <v>0</v>
      </c>
      <c r="X6" s="24">
        <f t="shared" si="13"/>
        <v>532.94</v>
      </c>
      <c r="Y6" s="24">
        <f t="shared" si="14"/>
        <v>1710.609</v>
      </c>
      <c r="Z6" s="39"/>
      <c r="AA6" s="125" t="s">
        <v>31</v>
      </c>
      <c r="AB6" s="126">
        <f t="shared" ref="AB6:AH6" si="18">K6+R6</f>
        <v>58.4172</v>
      </c>
      <c r="AC6" s="126">
        <f t="shared" si="18"/>
        <v>778.894</v>
      </c>
      <c r="AD6" s="126">
        <f t="shared" si="18"/>
        <v>522.84</v>
      </c>
      <c r="AE6" s="126">
        <f t="shared" si="18"/>
        <v>32.4578</v>
      </c>
      <c r="AF6" s="126">
        <f t="shared" si="18"/>
        <v>318</v>
      </c>
      <c r="AG6" s="126">
        <f t="shared" si="18"/>
        <v>0</v>
      </c>
      <c r="AH6" s="126">
        <f t="shared" si="18"/>
        <v>1710.609</v>
      </c>
      <c r="AI6" s="125" t="s">
        <v>1108</v>
      </c>
    </row>
    <row r="7" s="9" customFormat="1" ht="20" customHeight="1" spans="1:35">
      <c r="A7" s="23">
        <f t="shared" si="16"/>
        <v>4</v>
      </c>
      <c r="B7" s="24" t="s">
        <v>71</v>
      </c>
      <c r="C7" s="25" t="s">
        <v>79</v>
      </c>
      <c r="D7" s="24" t="s">
        <v>80</v>
      </c>
      <c r="E7" s="24">
        <v>3245.4</v>
      </c>
      <c r="F7" s="24">
        <f>VLOOKUP(C7,'[1]9月'!$B:$Q,16,0)</f>
        <v>3245.4</v>
      </c>
      <c r="G7" s="27">
        <v>5228.42</v>
      </c>
      <c r="H7" s="24">
        <v>3245.4</v>
      </c>
      <c r="I7" s="27">
        <v>3180</v>
      </c>
      <c r="J7" s="27"/>
      <c r="K7" s="34">
        <f t="shared" si="0"/>
        <v>58.4172</v>
      </c>
      <c r="L7" s="35">
        <f t="shared" si="1"/>
        <v>519.264</v>
      </c>
      <c r="M7" s="27">
        <f t="shared" si="2"/>
        <v>418.27</v>
      </c>
      <c r="N7" s="24">
        <f t="shared" si="3"/>
        <v>22.7178</v>
      </c>
      <c r="O7" s="27">
        <f t="shared" si="4"/>
        <v>159</v>
      </c>
      <c r="P7" s="27">
        <f t="shared" si="5"/>
        <v>0</v>
      </c>
      <c r="Q7" s="27">
        <f t="shared" si="6"/>
        <v>1177.669</v>
      </c>
      <c r="R7" s="24">
        <f t="shared" si="7"/>
        <v>0</v>
      </c>
      <c r="S7" s="24">
        <f t="shared" si="8"/>
        <v>259.63</v>
      </c>
      <c r="T7" s="27">
        <f t="shared" si="9"/>
        <v>104.57</v>
      </c>
      <c r="U7" s="24">
        <f t="shared" si="10"/>
        <v>9.74</v>
      </c>
      <c r="V7" s="27">
        <f t="shared" si="11"/>
        <v>159</v>
      </c>
      <c r="W7" s="27">
        <f t="shared" si="12"/>
        <v>0</v>
      </c>
      <c r="X7" s="24">
        <f t="shared" si="13"/>
        <v>532.94</v>
      </c>
      <c r="Y7" s="24">
        <f t="shared" si="14"/>
        <v>1710.609</v>
      </c>
      <c r="Z7" s="39"/>
      <c r="AA7" s="125" t="s">
        <v>31</v>
      </c>
      <c r="AB7" s="126">
        <f t="shared" ref="AB7:AH7" si="19">K7+R7</f>
        <v>58.4172</v>
      </c>
      <c r="AC7" s="126">
        <f t="shared" si="19"/>
        <v>778.894</v>
      </c>
      <c r="AD7" s="126">
        <f t="shared" si="19"/>
        <v>522.84</v>
      </c>
      <c r="AE7" s="126">
        <f t="shared" si="19"/>
        <v>32.4578</v>
      </c>
      <c r="AF7" s="126">
        <f t="shared" si="19"/>
        <v>318</v>
      </c>
      <c r="AG7" s="126">
        <f t="shared" si="19"/>
        <v>0</v>
      </c>
      <c r="AH7" s="126">
        <f t="shared" si="19"/>
        <v>1710.609</v>
      </c>
      <c r="AI7" s="125" t="s">
        <v>1108</v>
      </c>
    </row>
    <row r="8" s="9" customFormat="1" ht="20" customHeight="1" spans="1:35">
      <c r="A8" s="23">
        <f t="shared" si="16"/>
        <v>5</v>
      </c>
      <c r="B8" s="24" t="s">
        <v>71</v>
      </c>
      <c r="C8" s="25" t="s">
        <v>81</v>
      </c>
      <c r="D8" s="24" t="s">
        <v>82</v>
      </c>
      <c r="E8" s="24">
        <v>3245.4</v>
      </c>
      <c r="F8" s="24">
        <f>VLOOKUP(C8,'[1]9月'!$B:$Q,16,0)</f>
        <v>3245.4</v>
      </c>
      <c r="G8" s="27">
        <v>5228.42</v>
      </c>
      <c r="H8" s="24">
        <v>3245.4</v>
      </c>
      <c r="I8" s="27">
        <v>4180</v>
      </c>
      <c r="J8" s="27"/>
      <c r="K8" s="34">
        <f t="shared" si="0"/>
        <v>58.4172</v>
      </c>
      <c r="L8" s="35">
        <f t="shared" si="1"/>
        <v>519.264</v>
      </c>
      <c r="M8" s="27">
        <f t="shared" si="2"/>
        <v>418.27</v>
      </c>
      <c r="N8" s="24">
        <f t="shared" si="3"/>
        <v>22.7178</v>
      </c>
      <c r="O8" s="27">
        <f t="shared" si="4"/>
        <v>209</v>
      </c>
      <c r="P8" s="27">
        <f t="shared" si="5"/>
        <v>0</v>
      </c>
      <c r="Q8" s="27">
        <f t="shared" si="6"/>
        <v>1227.669</v>
      </c>
      <c r="R8" s="24">
        <f t="shared" si="7"/>
        <v>0</v>
      </c>
      <c r="S8" s="24">
        <f t="shared" si="8"/>
        <v>259.63</v>
      </c>
      <c r="T8" s="27">
        <f t="shared" si="9"/>
        <v>104.57</v>
      </c>
      <c r="U8" s="24">
        <f t="shared" si="10"/>
        <v>9.74</v>
      </c>
      <c r="V8" s="27">
        <f t="shared" si="11"/>
        <v>209</v>
      </c>
      <c r="W8" s="27">
        <f t="shared" si="12"/>
        <v>0</v>
      </c>
      <c r="X8" s="24">
        <f t="shared" si="13"/>
        <v>582.94</v>
      </c>
      <c r="Y8" s="24">
        <f t="shared" si="14"/>
        <v>1810.609</v>
      </c>
      <c r="Z8" s="39"/>
      <c r="AA8" s="125" t="s">
        <v>31</v>
      </c>
      <c r="AB8" s="126">
        <f t="shared" ref="AB8:AH8" si="20">K8+R8</f>
        <v>58.4172</v>
      </c>
      <c r="AC8" s="126">
        <f t="shared" si="20"/>
        <v>778.894</v>
      </c>
      <c r="AD8" s="126">
        <f t="shared" si="20"/>
        <v>522.84</v>
      </c>
      <c r="AE8" s="126">
        <f t="shared" si="20"/>
        <v>32.4578</v>
      </c>
      <c r="AF8" s="126">
        <f t="shared" si="20"/>
        <v>418</v>
      </c>
      <c r="AG8" s="126">
        <f t="shared" si="20"/>
        <v>0</v>
      </c>
      <c r="AH8" s="126">
        <f t="shared" si="20"/>
        <v>1810.609</v>
      </c>
      <c r="AI8" s="125" t="s">
        <v>1108</v>
      </c>
    </row>
    <row r="9" s="9" customFormat="1" ht="20" customHeight="1" spans="1:35">
      <c r="A9" s="23">
        <f t="shared" si="16"/>
        <v>6</v>
      </c>
      <c r="B9" s="24" t="s">
        <v>76</v>
      </c>
      <c r="C9" s="25" t="s">
        <v>83</v>
      </c>
      <c r="D9" s="24" t="s">
        <v>84</v>
      </c>
      <c r="E9" s="24">
        <v>3245.4</v>
      </c>
      <c r="F9" s="24">
        <f>VLOOKUP(C9,'[1]9月'!$B:$Q,16,0)</f>
        <v>3245.4</v>
      </c>
      <c r="G9" s="27">
        <v>5228.42</v>
      </c>
      <c r="H9" s="24">
        <v>3245.4</v>
      </c>
      <c r="I9" s="27">
        <v>3180</v>
      </c>
      <c r="J9" s="27"/>
      <c r="K9" s="34">
        <f t="shared" si="0"/>
        <v>58.4172</v>
      </c>
      <c r="L9" s="35">
        <f t="shared" si="1"/>
        <v>519.264</v>
      </c>
      <c r="M9" s="27">
        <f t="shared" si="2"/>
        <v>418.27</v>
      </c>
      <c r="N9" s="24">
        <f t="shared" si="3"/>
        <v>22.7178</v>
      </c>
      <c r="O9" s="27">
        <f t="shared" si="4"/>
        <v>159</v>
      </c>
      <c r="P9" s="27">
        <f t="shared" si="5"/>
        <v>0</v>
      </c>
      <c r="Q9" s="27">
        <f t="shared" si="6"/>
        <v>1177.669</v>
      </c>
      <c r="R9" s="24">
        <f t="shared" si="7"/>
        <v>0</v>
      </c>
      <c r="S9" s="24">
        <f t="shared" si="8"/>
        <v>259.63</v>
      </c>
      <c r="T9" s="27">
        <f t="shared" si="9"/>
        <v>104.57</v>
      </c>
      <c r="U9" s="24">
        <f t="shared" si="10"/>
        <v>9.74</v>
      </c>
      <c r="V9" s="27">
        <f t="shared" si="11"/>
        <v>159</v>
      </c>
      <c r="W9" s="27">
        <f t="shared" si="12"/>
        <v>0</v>
      </c>
      <c r="X9" s="24">
        <f t="shared" si="13"/>
        <v>532.94</v>
      </c>
      <c r="Y9" s="24">
        <f t="shared" si="14"/>
        <v>1710.609</v>
      </c>
      <c r="Z9" s="39"/>
      <c r="AA9" s="125" t="s">
        <v>31</v>
      </c>
      <c r="AB9" s="126">
        <f t="shared" ref="AB9:AH9" si="21">K9+R9</f>
        <v>58.4172</v>
      </c>
      <c r="AC9" s="126">
        <f t="shared" si="21"/>
        <v>778.894</v>
      </c>
      <c r="AD9" s="126">
        <f t="shared" si="21"/>
        <v>522.84</v>
      </c>
      <c r="AE9" s="126">
        <f t="shared" si="21"/>
        <v>32.4578</v>
      </c>
      <c r="AF9" s="126">
        <f t="shared" si="21"/>
        <v>318</v>
      </c>
      <c r="AG9" s="126">
        <f t="shared" si="21"/>
        <v>0</v>
      </c>
      <c r="AH9" s="126">
        <f t="shared" si="21"/>
        <v>1710.609</v>
      </c>
      <c r="AI9" s="125" t="s">
        <v>1108</v>
      </c>
    </row>
    <row r="10" s="9" customFormat="1" ht="20" customHeight="1" spans="1:35">
      <c r="A10" s="23">
        <f t="shared" si="16"/>
        <v>7</v>
      </c>
      <c r="B10" s="24" t="s">
        <v>76</v>
      </c>
      <c r="C10" s="25" t="s">
        <v>87</v>
      </c>
      <c r="D10" s="24" t="s">
        <v>88</v>
      </c>
      <c r="E10" s="24">
        <v>3245.4</v>
      </c>
      <c r="F10" s="24">
        <f>VLOOKUP(C10,'[1]9月'!$B:$Q,16,0)</f>
        <v>3245.4</v>
      </c>
      <c r="G10" s="27">
        <v>5228.42</v>
      </c>
      <c r="H10" s="24">
        <v>3245.4</v>
      </c>
      <c r="I10" s="27">
        <v>4180</v>
      </c>
      <c r="J10" s="27"/>
      <c r="K10" s="34">
        <f t="shared" si="0"/>
        <v>58.4172</v>
      </c>
      <c r="L10" s="35">
        <f t="shared" si="1"/>
        <v>519.264</v>
      </c>
      <c r="M10" s="27">
        <f t="shared" si="2"/>
        <v>418.27</v>
      </c>
      <c r="N10" s="24">
        <f t="shared" si="3"/>
        <v>22.7178</v>
      </c>
      <c r="O10" s="27">
        <f t="shared" si="4"/>
        <v>209</v>
      </c>
      <c r="P10" s="27">
        <f t="shared" si="5"/>
        <v>0</v>
      </c>
      <c r="Q10" s="27">
        <f t="shared" si="6"/>
        <v>1227.669</v>
      </c>
      <c r="R10" s="24">
        <f t="shared" si="7"/>
        <v>0</v>
      </c>
      <c r="S10" s="24">
        <f t="shared" si="8"/>
        <v>259.63</v>
      </c>
      <c r="T10" s="27">
        <f t="shared" si="9"/>
        <v>104.57</v>
      </c>
      <c r="U10" s="24">
        <f t="shared" si="10"/>
        <v>9.74</v>
      </c>
      <c r="V10" s="27">
        <f t="shared" si="11"/>
        <v>209</v>
      </c>
      <c r="W10" s="27">
        <f t="shared" si="12"/>
        <v>0</v>
      </c>
      <c r="X10" s="24">
        <f t="shared" si="13"/>
        <v>582.94</v>
      </c>
      <c r="Y10" s="24">
        <f t="shared" si="14"/>
        <v>1810.609</v>
      </c>
      <c r="Z10" s="39"/>
      <c r="AA10" s="125" t="s">
        <v>31</v>
      </c>
      <c r="AB10" s="126">
        <f t="shared" ref="AB10:AH10" si="22">K10+R10</f>
        <v>58.4172</v>
      </c>
      <c r="AC10" s="126">
        <f t="shared" si="22"/>
        <v>778.894</v>
      </c>
      <c r="AD10" s="126">
        <f t="shared" si="22"/>
        <v>522.84</v>
      </c>
      <c r="AE10" s="126">
        <f t="shared" si="22"/>
        <v>32.4578</v>
      </c>
      <c r="AF10" s="126">
        <f t="shared" si="22"/>
        <v>418</v>
      </c>
      <c r="AG10" s="126">
        <f t="shared" si="22"/>
        <v>0</v>
      </c>
      <c r="AH10" s="126">
        <f t="shared" si="22"/>
        <v>1810.609</v>
      </c>
      <c r="AI10" s="125" t="s">
        <v>1108</v>
      </c>
    </row>
    <row r="11" s="9" customFormat="1" ht="20" customHeight="1" spans="1:35">
      <c r="A11" s="23">
        <f t="shared" si="16"/>
        <v>8</v>
      </c>
      <c r="B11" s="24" t="e">
        <v>#N/A</v>
      </c>
      <c r="C11" s="25" t="s">
        <v>89</v>
      </c>
      <c r="D11" s="24" t="s">
        <v>90</v>
      </c>
      <c r="E11" s="24">
        <v>3820</v>
      </c>
      <c r="F11" s="24">
        <f>VLOOKUP(C11,'[1]9月'!$B:$Q,16,0)</f>
        <v>3820</v>
      </c>
      <c r="G11" s="27">
        <v>5228.42</v>
      </c>
      <c r="H11" s="24">
        <v>3820</v>
      </c>
      <c r="I11" s="27">
        <v>4180</v>
      </c>
      <c r="J11" s="27"/>
      <c r="K11" s="34">
        <f t="shared" si="0"/>
        <v>68.76</v>
      </c>
      <c r="L11" s="35">
        <f t="shared" si="1"/>
        <v>611.2</v>
      </c>
      <c r="M11" s="27">
        <f t="shared" si="2"/>
        <v>418.27</v>
      </c>
      <c r="N11" s="24">
        <f t="shared" si="3"/>
        <v>26.74</v>
      </c>
      <c r="O11" s="27">
        <f t="shared" si="4"/>
        <v>209</v>
      </c>
      <c r="P11" s="27">
        <f t="shared" si="5"/>
        <v>0</v>
      </c>
      <c r="Q11" s="27">
        <f t="shared" si="6"/>
        <v>1333.97</v>
      </c>
      <c r="R11" s="24">
        <f t="shared" si="7"/>
        <v>0</v>
      </c>
      <c r="S11" s="24">
        <f t="shared" si="8"/>
        <v>305.6</v>
      </c>
      <c r="T11" s="27">
        <f t="shared" si="9"/>
        <v>104.57</v>
      </c>
      <c r="U11" s="24">
        <f t="shared" si="10"/>
        <v>11.46</v>
      </c>
      <c r="V11" s="27">
        <f t="shared" si="11"/>
        <v>209</v>
      </c>
      <c r="W11" s="27">
        <f t="shared" si="12"/>
        <v>0</v>
      </c>
      <c r="X11" s="24">
        <f t="shared" si="13"/>
        <v>630.63</v>
      </c>
      <c r="Y11" s="24">
        <f t="shared" si="14"/>
        <v>1964.6</v>
      </c>
      <c r="Z11" s="39"/>
      <c r="AA11" s="125" t="s">
        <v>31</v>
      </c>
      <c r="AB11" s="126">
        <f t="shared" ref="AB11:AH11" si="23">K11+R11</f>
        <v>68.76</v>
      </c>
      <c r="AC11" s="126">
        <f t="shared" si="23"/>
        <v>916.8</v>
      </c>
      <c r="AD11" s="126">
        <f t="shared" si="23"/>
        <v>522.84</v>
      </c>
      <c r="AE11" s="126">
        <f t="shared" si="23"/>
        <v>38.2</v>
      </c>
      <c r="AF11" s="126">
        <f t="shared" si="23"/>
        <v>418</v>
      </c>
      <c r="AG11" s="126">
        <f t="shared" si="23"/>
        <v>0</v>
      </c>
      <c r="AH11" s="126">
        <f t="shared" si="23"/>
        <v>1964.6</v>
      </c>
      <c r="AI11" s="125" t="s">
        <v>1108</v>
      </c>
    </row>
    <row r="12" s="9" customFormat="1" ht="20" customHeight="1" spans="1:35">
      <c r="A12" s="23">
        <f t="shared" si="16"/>
        <v>9</v>
      </c>
      <c r="B12" s="24" t="s">
        <v>71</v>
      </c>
      <c r="C12" s="25" t="s">
        <v>93</v>
      </c>
      <c r="D12" s="28" t="s">
        <v>94</v>
      </c>
      <c r="E12" s="24">
        <v>3245.4</v>
      </c>
      <c r="F12" s="24">
        <f>VLOOKUP(C12,'[1]9月'!$B:$Q,16,0)</f>
        <v>3245.4</v>
      </c>
      <c r="G12" s="27">
        <v>5228.42</v>
      </c>
      <c r="H12" s="24">
        <v>3245.4</v>
      </c>
      <c r="I12" s="27">
        <v>3180</v>
      </c>
      <c r="J12" s="27"/>
      <c r="K12" s="34">
        <f t="shared" si="0"/>
        <v>58.4172</v>
      </c>
      <c r="L12" s="35">
        <f t="shared" si="1"/>
        <v>519.264</v>
      </c>
      <c r="M12" s="27">
        <f t="shared" si="2"/>
        <v>418.27</v>
      </c>
      <c r="N12" s="24">
        <f t="shared" si="3"/>
        <v>22.7178</v>
      </c>
      <c r="O12" s="27">
        <f t="shared" si="4"/>
        <v>159</v>
      </c>
      <c r="P12" s="27">
        <f t="shared" si="5"/>
        <v>0</v>
      </c>
      <c r="Q12" s="27">
        <f t="shared" si="6"/>
        <v>1177.669</v>
      </c>
      <c r="R12" s="24">
        <f t="shared" si="7"/>
        <v>0</v>
      </c>
      <c r="S12" s="24">
        <f t="shared" si="8"/>
        <v>259.63</v>
      </c>
      <c r="T12" s="27">
        <f t="shared" si="9"/>
        <v>104.57</v>
      </c>
      <c r="U12" s="24">
        <f t="shared" si="10"/>
        <v>9.74</v>
      </c>
      <c r="V12" s="27">
        <f t="shared" si="11"/>
        <v>159</v>
      </c>
      <c r="W12" s="27">
        <f t="shared" si="12"/>
        <v>0</v>
      </c>
      <c r="X12" s="24">
        <f t="shared" si="13"/>
        <v>532.94</v>
      </c>
      <c r="Y12" s="24">
        <f t="shared" si="14"/>
        <v>1710.609</v>
      </c>
      <c r="Z12" s="39"/>
      <c r="AA12" s="125" t="s">
        <v>31</v>
      </c>
      <c r="AB12" s="126">
        <f t="shared" ref="AB12:AH12" si="24">K12+R12</f>
        <v>58.4172</v>
      </c>
      <c r="AC12" s="126">
        <f t="shared" si="24"/>
        <v>778.894</v>
      </c>
      <c r="AD12" s="126">
        <f t="shared" si="24"/>
        <v>522.84</v>
      </c>
      <c r="AE12" s="126">
        <f t="shared" si="24"/>
        <v>32.4578</v>
      </c>
      <c r="AF12" s="126">
        <f t="shared" si="24"/>
        <v>318</v>
      </c>
      <c r="AG12" s="126">
        <f t="shared" si="24"/>
        <v>0</v>
      </c>
      <c r="AH12" s="126">
        <f t="shared" si="24"/>
        <v>1710.609</v>
      </c>
      <c r="AI12" s="125" t="s">
        <v>1108</v>
      </c>
    </row>
    <row r="13" s="9" customFormat="1" ht="20" customHeight="1" spans="1:35">
      <c r="A13" s="23">
        <f t="shared" si="16"/>
        <v>10</v>
      </c>
      <c r="B13" s="24" t="s">
        <v>71</v>
      </c>
      <c r="C13" s="25" t="s">
        <v>95</v>
      </c>
      <c r="D13" s="28" t="s">
        <v>96</v>
      </c>
      <c r="E13" s="24">
        <v>3245.4</v>
      </c>
      <c r="F13" s="24">
        <v>3245.4</v>
      </c>
      <c r="G13" s="27">
        <v>5228.42</v>
      </c>
      <c r="H13" s="24">
        <v>3245.4</v>
      </c>
      <c r="I13" s="27">
        <v>3180</v>
      </c>
      <c r="J13" s="27"/>
      <c r="K13" s="34">
        <f t="shared" si="0"/>
        <v>58.4172</v>
      </c>
      <c r="L13" s="35">
        <f t="shared" si="1"/>
        <v>519.264</v>
      </c>
      <c r="M13" s="27">
        <f t="shared" si="2"/>
        <v>418.27</v>
      </c>
      <c r="N13" s="24">
        <f t="shared" si="3"/>
        <v>22.7178</v>
      </c>
      <c r="O13" s="27">
        <f t="shared" si="4"/>
        <v>159</v>
      </c>
      <c r="P13" s="27">
        <f t="shared" si="5"/>
        <v>0</v>
      </c>
      <c r="Q13" s="27">
        <f t="shared" si="6"/>
        <v>1177.669</v>
      </c>
      <c r="R13" s="24">
        <f t="shared" si="7"/>
        <v>0</v>
      </c>
      <c r="S13" s="24">
        <f t="shared" si="8"/>
        <v>259.63</v>
      </c>
      <c r="T13" s="27">
        <f t="shared" si="9"/>
        <v>104.57</v>
      </c>
      <c r="U13" s="24">
        <f t="shared" si="10"/>
        <v>9.74</v>
      </c>
      <c r="V13" s="27">
        <f t="shared" si="11"/>
        <v>159</v>
      </c>
      <c r="W13" s="27">
        <f t="shared" si="12"/>
        <v>0</v>
      </c>
      <c r="X13" s="24">
        <f t="shared" si="13"/>
        <v>532.94</v>
      </c>
      <c r="Y13" s="24">
        <f t="shared" si="14"/>
        <v>1710.609</v>
      </c>
      <c r="Z13" s="39"/>
      <c r="AA13" s="125" t="s">
        <v>31</v>
      </c>
      <c r="AB13" s="126">
        <f t="shared" ref="AB13:AH13" si="25">K13+R13</f>
        <v>58.4172</v>
      </c>
      <c r="AC13" s="126">
        <f t="shared" si="25"/>
        <v>778.894</v>
      </c>
      <c r="AD13" s="126">
        <f t="shared" si="25"/>
        <v>522.84</v>
      </c>
      <c r="AE13" s="126">
        <f t="shared" si="25"/>
        <v>32.4578</v>
      </c>
      <c r="AF13" s="126">
        <f t="shared" si="25"/>
        <v>318</v>
      </c>
      <c r="AG13" s="126">
        <f t="shared" si="25"/>
        <v>0</v>
      </c>
      <c r="AH13" s="126">
        <f t="shared" si="25"/>
        <v>1710.609</v>
      </c>
      <c r="AI13" s="125" t="s">
        <v>1108</v>
      </c>
    </row>
    <row r="14" s="9" customFormat="1" ht="20" customHeight="1" spans="1:35">
      <c r="A14" s="23">
        <f t="shared" si="16"/>
        <v>11</v>
      </c>
      <c r="B14" s="24" t="s">
        <v>1019</v>
      </c>
      <c r="C14" s="25" t="s">
        <v>100</v>
      </c>
      <c r="D14" s="24" t="s">
        <v>101</v>
      </c>
      <c r="E14" s="24">
        <v>3245.4</v>
      </c>
      <c r="F14" s="24">
        <f>VLOOKUP(C14,'[1]9月'!$B:$Q,16,0)</f>
        <v>3245.4</v>
      </c>
      <c r="G14" s="27">
        <v>5228.42</v>
      </c>
      <c r="H14" s="24">
        <v>3245.4</v>
      </c>
      <c r="I14" s="27">
        <v>1790</v>
      </c>
      <c r="J14" s="27"/>
      <c r="K14" s="34">
        <f t="shared" si="0"/>
        <v>58.4172</v>
      </c>
      <c r="L14" s="35">
        <f t="shared" si="1"/>
        <v>519.264</v>
      </c>
      <c r="M14" s="27">
        <f t="shared" si="2"/>
        <v>418.27</v>
      </c>
      <c r="N14" s="24">
        <f t="shared" si="3"/>
        <v>22.7178</v>
      </c>
      <c r="O14" s="27">
        <f t="shared" si="4"/>
        <v>89.5</v>
      </c>
      <c r="P14" s="27">
        <f t="shared" si="5"/>
        <v>0</v>
      </c>
      <c r="Q14" s="27">
        <f t="shared" si="6"/>
        <v>1108.169</v>
      </c>
      <c r="R14" s="24">
        <f t="shared" si="7"/>
        <v>0</v>
      </c>
      <c r="S14" s="24">
        <f t="shared" si="8"/>
        <v>259.63</v>
      </c>
      <c r="T14" s="27">
        <f t="shared" si="9"/>
        <v>104.57</v>
      </c>
      <c r="U14" s="24">
        <f t="shared" si="10"/>
        <v>9.74</v>
      </c>
      <c r="V14" s="27">
        <f t="shared" si="11"/>
        <v>89.5</v>
      </c>
      <c r="W14" s="27">
        <f t="shared" si="12"/>
        <v>0</v>
      </c>
      <c r="X14" s="24">
        <f t="shared" si="13"/>
        <v>463.44</v>
      </c>
      <c r="Y14" s="24">
        <f t="shared" si="14"/>
        <v>1571.609</v>
      </c>
      <c r="Z14" s="39"/>
      <c r="AA14" s="125" t="s">
        <v>31</v>
      </c>
      <c r="AB14" s="126">
        <f t="shared" ref="AB14:AH14" si="26">K14+R14</f>
        <v>58.4172</v>
      </c>
      <c r="AC14" s="126">
        <f t="shared" si="26"/>
        <v>778.894</v>
      </c>
      <c r="AD14" s="126">
        <f t="shared" si="26"/>
        <v>522.84</v>
      </c>
      <c r="AE14" s="126">
        <f t="shared" si="26"/>
        <v>32.4578</v>
      </c>
      <c r="AF14" s="126">
        <f t="shared" si="26"/>
        <v>179</v>
      </c>
      <c r="AG14" s="126">
        <f t="shared" si="26"/>
        <v>0</v>
      </c>
      <c r="AH14" s="126">
        <f t="shared" si="26"/>
        <v>1571.609</v>
      </c>
      <c r="AI14" s="125" t="s">
        <v>1108</v>
      </c>
    </row>
    <row r="15" s="9" customFormat="1" ht="20" customHeight="1" spans="1:35">
      <c r="A15" s="23">
        <f t="shared" ref="A15:A24" si="27">ROW()-3</f>
        <v>12</v>
      </c>
      <c r="B15" s="24" t="s">
        <v>1019</v>
      </c>
      <c r="C15" s="25" t="s">
        <v>102</v>
      </c>
      <c r="D15" s="24" t="s">
        <v>103</v>
      </c>
      <c r="E15" s="24">
        <v>3245.4</v>
      </c>
      <c r="F15" s="24">
        <f>VLOOKUP(C15,'[1]9月'!$B:$Q,16,0)</f>
        <v>3245.4</v>
      </c>
      <c r="G15" s="27">
        <v>5228.42</v>
      </c>
      <c r="H15" s="24">
        <v>3245.4</v>
      </c>
      <c r="I15" s="27">
        <v>1790</v>
      </c>
      <c r="J15" s="27"/>
      <c r="K15" s="34">
        <f t="shared" si="0"/>
        <v>58.4172</v>
      </c>
      <c r="L15" s="35">
        <f t="shared" si="1"/>
        <v>519.264</v>
      </c>
      <c r="M15" s="27">
        <f t="shared" si="2"/>
        <v>418.27</v>
      </c>
      <c r="N15" s="24">
        <f t="shared" si="3"/>
        <v>22.7178</v>
      </c>
      <c r="O15" s="27">
        <f t="shared" si="4"/>
        <v>89.5</v>
      </c>
      <c r="P15" s="27">
        <f t="shared" si="5"/>
        <v>0</v>
      </c>
      <c r="Q15" s="27">
        <f t="shared" si="6"/>
        <v>1108.169</v>
      </c>
      <c r="R15" s="24">
        <f t="shared" si="7"/>
        <v>0</v>
      </c>
      <c r="S15" s="24">
        <f t="shared" si="8"/>
        <v>259.63</v>
      </c>
      <c r="T15" s="27">
        <f t="shared" si="9"/>
        <v>104.57</v>
      </c>
      <c r="U15" s="24">
        <f t="shared" si="10"/>
        <v>9.74</v>
      </c>
      <c r="V15" s="27">
        <f t="shared" si="11"/>
        <v>89.5</v>
      </c>
      <c r="W15" s="27">
        <f t="shared" si="12"/>
        <v>0</v>
      </c>
      <c r="X15" s="24">
        <f t="shared" si="13"/>
        <v>463.44</v>
      </c>
      <c r="Y15" s="24">
        <f t="shared" si="14"/>
        <v>1571.609</v>
      </c>
      <c r="Z15" s="39"/>
      <c r="AA15" s="125" t="s">
        <v>31</v>
      </c>
      <c r="AB15" s="126">
        <f t="shared" ref="AB15:AH15" si="28">K15+R15</f>
        <v>58.4172</v>
      </c>
      <c r="AC15" s="126">
        <f t="shared" si="28"/>
        <v>778.894</v>
      </c>
      <c r="AD15" s="126">
        <f t="shared" si="28"/>
        <v>522.84</v>
      </c>
      <c r="AE15" s="126">
        <f t="shared" si="28"/>
        <v>32.4578</v>
      </c>
      <c r="AF15" s="126">
        <f t="shared" si="28"/>
        <v>179</v>
      </c>
      <c r="AG15" s="126">
        <f t="shared" si="28"/>
        <v>0</v>
      </c>
      <c r="AH15" s="126">
        <f t="shared" si="28"/>
        <v>1571.609</v>
      </c>
      <c r="AI15" s="125" t="s">
        <v>1108</v>
      </c>
    </row>
    <row r="16" s="9" customFormat="1" ht="20" customHeight="1" spans="1:35">
      <c r="A16" s="23">
        <f t="shared" si="27"/>
        <v>13</v>
      </c>
      <c r="B16" s="24" t="s">
        <v>1019</v>
      </c>
      <c r="C16" s="25" t="s">
        <v>104</v>
      </c>
      <c r="D16" s="24" t="s">
        <v>105</v>
      </c>
      <c r="E16" s="24">
        <v>3245.4</v>
      </c>
      <c r="F16" s="24">
        <f>VLOOKUP(C16,'[1]9月'!$B:$Q,16,0)</f>
        <v>3245.4</v>
      </c>
      <c r="G16" s="27">
        <v>5228.42</v>
      </c>
      <c r="H16" s="24">
        <v>3245.4</v>
      </c>
      <c r="I16" s="27">
        <v>1790</v>
      </c>
      <c r="J16" s="27"/>
      <c r="K16" s="34">
        <f t="shared" si="0"/>
        <v>58.4172</v>
      </c>
      <c r="L16" s="35">
        <f t="shared" si="1"/>
        <v>519.264</v>
      </c>
      <c r="M16" s="27">
        <f t="shared" si="2"/>
        <v>418.27</v>
      </c>
      <c r="N16" s="24">
        <f t="shared" si="3"/>
        <v>22.7178</v>
      </c>
      <c r="O16" s="27">
        <f t="shared" si="4"/>
        <v>89.5</v>
      </c>
      <c r="P16" s="27">
        <f t="shared" si="5"/>
        <v>0</v>
      </c>
      <c r="Q16" s="27">
        <f t="shared" si="6"/>
        <v>1108.169</v>
      </c>
      <c r="R16" s="24">
        <f t="shared" si="7"/>
        <v>0</v>
      </c>
      <c r="S16" s="24">
        <f t="shared" si="8"/>
        <v>259.63</v>
      </c>
      <c r="T16" s="27">
        <f t="shared" si="9"/>
        <v>104.57</v>
      </c>
      <c r="U16" s="24">
        <f t="shared" si="10"/>
        <v>9.74</v>
      </c>
      <c r="V16" s="27">
        <f t="shared" si="11"/>
        <v>89.5</v>
      </c>
      <c r="W16" s="27">
        <f t="shared" si="12"/>
        <v>0</v>
      </c>
      <c r="X16" s="24">
        <f t="shared" si="13"/>
        <v>463.44</v>
      </c>
      <c r="Y16" s="24">
        <f t="shared" si="14"/>
        <v>1571.609</v>
      </c>
      <c r="Z16" s="39"/>
      <c r="AA16" s="125" t="s">
        <v>31</v>
      </c>
      <c r="AB16" s="126">
        <f t="shared" ref="AB16:AH16" si="29">K16+R16</f>
        <v>58.4172</v>
      </c>
      <c r="AC16" s="126">
        <f t="shared" si="29"/>
        <v>778.894</v>
      </c>
      <c r="AD16" s="126">
        <f t="shared" si="29"/>
        <v>522.84</v>
      </c>
      <c r="AE16" s="126">
        <f t="shared" si="29"/>
        <v>32.4578</v>
      </c>
      <c r="AF16" s="126">
        <f t="shared" si="29"/>
        <v>179</v>
      </c>
      <c r="AG16" s="126">
        <f t="shared" si="29"/>
        <v>0</v>
      </c>
      <c r="AH16" s="126">
        <f t="shared" si="29"/>
        <v>1571.609</v>
      </c>
      <c r="AI16" s="125" t="s">
        <v>1108</v>
      </c>
    </row>
    <row r="17" s="9" customFormat="1" ht="20" customHeight="1" spans="1:35">
      <c r="A17" s="23">
        <f t="shared" si="27"/>
        <v>14</v>
      </c>
      <c r="B17" s="24" t="s">
        <v>1019</v>
      </c>
      <c r="C17" s="25" t="s">
        <v>106</v>
      </c>
      <c r="D17" s="24" t="s">
        <v>107</v>
      </c>
      <c r="E17" s="24">
        <v>3245.4</v>
      </c>
      <c r="F17" s="24">
        <f>VLOOKUP(C17,'[1]9月'!$B:$Q,16,0)</f>
        <v>3245.4</v>
      </c>
      <c r="G17" s="27">
        <v>5228.42</v>
      </c>
      <c r="H17" s="24">
        <v>3245.4</v>
      </c>
      <c r="I17" s="27">
        <v>1790</v>
      </c>
      <c r="J17" s="27"/>
      <c r="K17" s="34">
        <f t="shared" si="0"/>
        <v>58.4172</v>
      </c>
      <c r="L17" s="35">
        <f t="shared" si="1"/>
        <v>519.264</v>
      </c>
      <c r="M17" s="27">
        <f t="shared" si="2"/>
        <v>418.27</v>
      </c>
      <c r="N17" s="24">
        <f t="shared" si="3"/>
        <v>22.7178</v>
      </c>
      <c r="O17" s="27">
        <f t="shared" si="4"/>
        <v>89.5</v>
      </c>
      <c r="P17" s="27">
        <f t="shared" si="5"/>
        <v>0</v>
      </c>
      <c r="Q17" s="27">
        <f t="shared" si="6"/>
        <v>1108.169</v>
      </c>
      <c r="R17" s="24">
        <f t="shared" si="7"/>
        <v>0</v>
      </c>
      <c r="S17" s="24">
        <f t="shared" si="8"/>
        <v>259.63</v>
      </c>
      <c r="T17" s="27">
        <f t="shared" si="9"/>
        <v>104.57</v>
      </c>
      <c r="U17" s="24">
        <f t="shared" si="10"/>
        <v>9.74</v>
      </c>
      <c r="V17" s="27">
        <f t="shared" si="11"/>
        <v>89.5</v>
      </c>
      <c r="W17" s="27">
        <f t="shared" si="12"/>
        <v>0</v>
      </c>
      <c r="X17" s="24">
        <f t="shared" si="13"/>
        <v>463.44</v>
      </c>
      <c r="Y17" s="24">
        <f t="shared" si="14"/>
        <v>1571.609</v>
      </c>
      <c r="Z17" s="39"/>
      <c r="AA17" s="125" t="s">
        <v>31</v>
      </c>
      <c r="AB17" s="126">
        <f t="shared" ref="AB17:AH17" si="30">K17+R17</f>
        <v>58.4172</v>
      </c>
      <c r="AC17" s="126">
        <f t="shared" si="30"/>
        <v>778.894</v>
      </c>
      <c r="AD17" s="126">
        <f t="shared" si="30"/>
        <v>522.84</v>
      </c>
      <c r="AE17" s="126">
        <f t="shared" si="30"/>
        <v>32.4578</v>
      </c>
      <c r="AF17" s="126">
        <f t="shared" si="30"/>
        <v>179</v>
      </c>
      <c r="AG17" s="126">
        <f t="shared" si="30"/>
        <v>0</v>
      </c>
      <c r="AH17" s="126">
        <f t="shared" si="30"/>
        <v>1571.609</v>
      </c>
      <c r="AI17" s="125" t="s">
        <v>1108</v>
      </c>
    </row>
    <row r="18" s="9" customFormat="1" ht="20" customHeight="1" spans="1:35">
      <c r="A18" s="23">
        <f t="shared" si="27"/>
        <v>15</v>
      </c>
      <c r="B18" s="24" t="s">
        <v>1019</v>
      </c>
      <c r="C18" s="25" t="s">
        <v>108</v>
      </c>
      <c r="D18" s="24" t="s">
        <v>109</v>
      </c>
      <c r="E18" s="24">
        <v>3245.4</v>
      </c>
      <c r="F18" s="24">
        <f>VLOOKUP(C18,'[1]9月'!$B:$Q,16,0)</f>
        <v>3245.4</v>
      </c>
      <c r="G18" s="27">
        <v>5228.42</v>
      </c>
      <c r="H18" s="24">
        <v>3245.4</v>
      </c>
      <c r="I18" s="27">
        <v>3180</v>
      </c>
      <c r="J18" s="27"/>
      <c r="K18" s="34">
        <f t="shared" si="0"/>
        <v>58.4172</v>
      </c>
      <c r="L18" s="35">
        <f t="shared" si="1"/>
        <v>519.264</v>
      </c>
      <c r="M18" s="27">
        <f t="shared" si="2"/>
        <v>418.27</v>
      </c>
      <c r="N18" s="24">
        <f t="shared" si="3"/>
        <v>22.7178</v>
      </c>
      <c r="O18" s="27">
        <f t="shared" si="4"/>
        <v>159</v>
      </c>
      <c r="P18" s="27">
        <f t="shared" si="5"/>
        <v>0</v>
      </c>
      <c r="Q18" s="27">
        <f t="shared" si="6"/>
        <v>1177.669</v>
      </c>
      <c r="R18" s="24">
        <f t="shared" si="7"/>
        <v>0</v>
      </c>
      <c r="S18" s="24">
        <f t="shared" si="8"/>
        <v>259.63</v>
      </c>
      <c r="T18" s="27">
        <f t="shared" si="9"/>
        <v>104.57</v>
      </c>
      <c r="U18" s="24">
        <f t="shared" si="10"/>
        <v>9.74</v>
      </c>
      <c r="V18" s="27">
        <f t="shared" si="11"/>
        <v>159</v>
      </c>
      <c r="W18" s="27">
        <f t="shared" si="12"/>
        <v>0</v>
      </c>
      <c r="X18" s="24">
        <f t="shared" si="13"/>
        <v>532.94</v>
      </c>
      <c r="Y18" s="24">
        <f t="shared" si="14"/>
        <v>1710.609</v>
      </c>
      <c r="Z18" s="39"/>
      <c r="AA18" s="125" t="s">
        <v>31</v>
      </c>
      <c r="AB18" s="126">
        <f t="shared" ref="AB18:AH18" si="31">K18+R18</f>
        <v>58.4172</v>
      </c>
      <c r="AC18" s="126">
        <f t="shared" si="31"/>
        <v>778.894</v>
      </c>
      <c r="AD18" s="126">
        <f t="shared" si="31"/>
        <v>522.84</v>
      </c>
      <c r="AE18" s="126">
        <f t="shared" si="31"/>
        <v>32.4578</v>
      </c>
      <c r="AF18" s="126">
        <f t="shared" si="31"/>
        <v>318</v>
      </c>
      <c r="AG18" s="126">
        <f t="shared" si="31"/>
        <v>0</v>
      </c>
      <c r="AH18" s="126">
        <f t="shared" si="31"/>
        <v>1710.609</v>
      </c>
      <c r="AI18" s="125" t="s">
        <v>1108</v>
      </c>
    </row>
    <row r="19" s="9" customFormat="1" ht="20" customHeight="1" spans="1:35">
      <c r="A19" s="23">
        <f t="shared" si="27"/>
        <v>16</v>
      </c>
      <c r="B19" s="24" t="s">
        <v>1019</v>
      </c>
      <c r="C19" s="25" t="s">
        <v>110</v>
      </c>
      <c r="D19" s="24" t="s">
        <v>111</v>
      </c>
      <c r="E19" s="24">
        <v>3245.4</v>
      </c>
      <c r="F19" s="24">
        <f>VLOOKUP(C19,'[1]9月'!$B:$Q,16,0)</f>
        <v>3245.4</v>
      </c>
      <c r="G19" s="27">
        <v>5228.42</v>
      </c>
      <c r="H19" s="24">
        <v>3245.4</v>
      </c>
      <c r="I19" s="27">
        <v>3180</v>
      </c>
      <c r="J19" s="27"/>
      <c r="K19" s="34">
        <f t="shared" si="0"/>
        <v>58.4172</v>
      </c>
      <c r="L19" s="35">
        <f t="shared" si="1"/>
        <v>519.264</v>
      </c>
      <c r="M19" s="27">
        <f t="shared" si="2"/>
        <v>418.27</v>
      </c>
      <c r="N19" s="24">
        <f t="shared" si="3"/>
        <v>22.7178</v>
      </c>
      <c r="O19" s="27">
        <f t="shared" si="4"/>
        <v>159</v>
      </c>
      <c r="P19" s="27">
        <f t="shared" si="5"/>
        <v>0</v>
      </c>
      <c r="Q19" s="27">
        <f t="shared" si="6"/>
        <v>1177.669</v>
      </c>
      <c r="R19" s="24">
        <f t="shared" si="7"/>
        <v>0</v>
      </c>
      <c r="S19" s="24">
        <f t="shared" si="8"/>
        <v>259.63</v>
      </c>
      <c r="T19" s="27">
        <f t="shared" si="9"/>
        <v>104.57</v>
      </c>
      <c r="U19" s="24">
        <f t="shared" si="10"/>
        <v>9.74</v>
      </c>
      <c r="V19" s="27">
        <f t="shared" si="11"/>
        <v>159</v>
      </c>
      <c r="W19" s="27">
        <f t="shared" si="12"/>
        <v>0</v>
      </c>
      <c r="X19" s="24">
        <f t="shared" si="13"/>
        <v>532.94</v>
      </c>
      <c r="Y19" s="24">
        <f t="shared" si="14"/>
        <v>1710.609</v>
      </c>
      <c r="Z19" s="39"/>
      <c r="AA19" s="125" t="s">
        <v>31</v>
      </c>
      <c r="AB19" s="126">
        <f t="shared" ref="AB19:AH19" si="32">K19+R19</f>
        <v>58.4172</v>
      </c>
      <c r="AC19" s="126">
        <f t="shared" si="32"/>
        <v>778.894</v>
      </c>
      <c r="AD19" s="126">
        <f t="shared" si="32"/>
        <v>522.84</v>
      </c>
      <c r="AE19" s="126">
        <f t="shared" si="32"/>
        <v>32.4578</v>
      </c>
      <c r="AF19" s="126">
        <f t="shared" si="32"/>
        <v>318</v>
      </c>
      <c r="AG19" s="126">
        <f t="shared" si="32"/>
        <v>0</v>
      </c>
      <c r="AH19" s="126">
        <f t="shared" si="32"/>
        <v>1710.609</v>
      </c>
      <c r="AI19" s="125" t="s">
        <v>1108</v>
      </c>
    </row>
    <row r="20" s="9" customFormat="1" ht="20" customHeight="1" spans="1:35">
      <c r="A20" s="23">
        <f t="shared" si="27"/>
        <v>17</v>
      </c>
      <c r="B20" s="24" t="s">
        <v>1019</v>
      </c>
      <c r="C20" s="25" t="s">
        <v>112</v>
      </c>
      <c r="D20" s="266" t="s">
        <v>113</v>
      </c>
      <c r="E20" s="24">
        <v>3245.4</v>
      </c>
      <c r="F20" s="24">
        <f>VLOOKUP(C20,'[1]9月'!$B:$Q,16,0)</f>
        <v>3245.4</v>
      </c>
      <c r="G20" s="27">
        <v>5228.42</v>
      </c>
      <c r="H20" s="24">
        <v>3245.4</v>
      </c>
      <c r="I20" s="27">
        <v>3180</v>
      </c>
      <c r="J20" s="27"/>
      <c r="K20" s="34">
        <f t="shared" si="0"/>
        <v>58.4172</v>
      </c>
      <c r="L20" s="35">
        <f t="shared" si="1"/>
        <v>519.264</v>
      </c>
      <c r="M20" s="27">
        <f t="shared" si="2"/>
        <v>418.27</v>
      </c>
      <c r="N20" s="24">
        <f t="shared" si="3"/>
        <v>22.7178</v>
      </c>
      <c r="O20" s="27">
        <f t="shared" si="4"/>
        <v>159</v>
      </c>
      <c r="P20" s="27">
        <f t="shared" si="5"/>
        <v>0</v>
      </c>
      <c r="Q20" s="27">
        <f t="shared" si="6"/>
        <v>1177.669</v>
      </c>
      <c r="R20" s="24">
        <f t="shared" si="7"/>
        <v>0</v>
      </c>
      <c r="S20" s="24">
        <f t="shared" si="8"/>
        <v>259.63</v>
      </c>
      <c r="T20" s="27">
        <f t="shared" si="9"/>
        <v>104.57</v>
      </c>
      <c r="U20" s="24">
        <f t="shared" si="10"/>
        <v>9.74</v>
      </c>
      <c r="V20" s="27">
        <f t="shared" si="11"/>
        <v>159</v>
      </c>
      <c r="W20" s="27">
        <f t="shared" si="12"/>
        <v>0</v>
      </c>
      <c r="X20" s="24">
        <f t="shared" si="13"/>
        <v>532.94</v>
      </c>
      <c r="Y20" s="24">
        <f t="shared" si="14"/>
        <v>1710.609</v>
      </c>
      <c r="Z20" s="39"/>
      <c r="AA20" s="125" t="s">
        <v>31</v>
      </c>
      <c r="AB20" s="126">
        <f t="shared" ref="AB20:AH20" si="33">K20+R20</f>
        <v>58.4172</v>
      </c>
      <c r="AC20" s="126">
        <f t="shared" si="33"/>
        <v>778.894</v>
      </c>
      <c r="AD20" s="126">
        <f t="shared" si="33"/>
        <v>522.84</v>
      </c>
      <c r="AE20" s="126">
        <f t="shared" si="33"/>
        <v>32.4578</v>
      </c>
      <c r="AF20" s="126">
        <f t="shared" si="33"/>
        <v>318</v>
      </c>
      <c r="AG20" s="126">
        <f t="shared" si="33"/>
        <v>0</v>
      </c>
      <c r="AH20" s="126">
        <f t="shared" si="33"/>
        <v>1710.609</v>
      </c>
      <c r="AI20" s="125" t="s">
        <v>1108</v>
      </c>
    </row>
    <row r="21" s="9" customFormat="1" ht="20" customHeight="1" spans="1:35">
      <c r="A21" s="23">
        <f t="shared" si="27"/>
        <v>18</v>
      </c>
      <c r="B21" s="24" t="s">
        <v>1019</v>
      </c>
      <c r="C21" s="25" t="s">
        <v>116</v>
      </c>
      <c r="D21" s="24" t="s">
        <v>117</v>
      </c>
      <c r="E21" s="24">
        <v>3245.4</v>
      </c>
      <c r="F21" s="24">
        <f>VLOOKUP(C21,'[1]9月'!$B:$Q,16,0)</f>
        <v>3245.4</v>
      </c>
      <c r="G21" s="27">
        <v>5228.42</v>
      </c>
      <c r="H21" s="24">
        <v>3245.4</v>
      </c>
      <c r="I21" s="27">
        <v>3180</v>
      </c>
      <c r="J21" s="27"/>
      <c r="K21" s="34">
        <f t="shared" si="0"/>
        <v>58.4172</v>
      </c>
      <c r="L21" s="35">
        <f t="shared" si="1"/>
        <v>519.264</v>
      </c>
      <c r="M21" s="27">
        <f t="shared" si="2"/>
        <v>418.27</v>
      </c>
      <c r="N21" s="24">
        <f t="shared" si="3"/>
        <v>22.7178</v>
      </c>
      <c r="O21" s="27">
        <f t="shared" si="4"/>
        <v>159</v>
      </c>
      <c r="P21" s="27">
        <f t="shared" si="5"/>
        <v>0</v>
      </c>
      <c r="Q21" s="27">
        <f t="shared" si="6"/>
        <v>1177.669</v>
      </c>
      <c r="R21" s="24">
        <f t="shared" si="7"/>
        <v>0</v>
      </c>
      <c r="S21" s="24">
        <f t="shared" si="8"/>
        <v>259.63</v>
      </c>
      <c r="T21" s="27">
        <f t="shared" si="9"/>
        <v>104.57</v>
      </c>
      <c r="U21" s="24">
        <f t="shared" si="10"/>
        <v>9.74</v>
      </c>
      <c r="V21" s="27">
        <f t="shared" si="11"/>
        <v>159</v>
      </c>
      <c r="W21" s="27">
        <f t="shared" si="12"/>
        <v>0</v>
      </c>
      <c r="X21" s="24">
        <f t="shared" si="13"/>
        <v>532.94</v>
      </c>
      <c r="Y21" s="24">
        <f t="shared" si="14"/>
        <v>1710.609</v>
      </c>
      <c r="Z21" s="39"/>
      <c r="AA21" s="125" t="s">
        <v>31</v>
      </c>
      <c r="AB21" s="126">
        <f t="shared" ref="AB21:AH21" si="34">K21+R21</f>
        <v>58.4172</v>
      </c>
      <c r="AC21" s="126">
        <f t="shared" si="34"/>
        <v>778.894</v>
      </c>
      <c r="AD21" s="126">
        <f t="shared" si="34"/>
        <v>522.84</v>
      </c>
      <c r="AE21" s="126">
        <f t="shared" si="34"/>
        <v>32.4578</v>
      </c>
      <c r="AF21" s="126">
        <f t="shared" si="34"/>
        <v>318</v>
      </c>
      <c r="AG21" s="126">
        <f t="shared" si="34"/>
        <v>0</v>
      </c>
      <c r="AH21" s="126">
        <f t="shared" si="34"/>
        <v>1710.609</v>
      </c>
      <c r="AI21" s="125" t="s">
        <v>1108</v>
      </c>
    </row>
    <row r="22" s="9" customFormat="1" ht="20" customHeight="1" spans="1:35">
      <c r="A22" s="23">
        <f t="shared" si="27"/>
        <v>19</v>
      </c>
      <c r="B22" s="24" t="s">
        <v>118</v>
      </c>
      <c r="C22" s="25" t="s">
        <v>119</v>
      </c>
      <c r="D22" s="24" t="s">
        <v>120</v>
      </c>
      <c r="E22" s="24">
        <v>3820</v>
      </c>
      <c r="F22" s="24">
        <f>VLOOKUP(C22,'[1]9月'!$B:$Q,16,0)</f>
        <v>3820</v>
      </c>
      <c r="G22" s="27">
        <v>5228.42</v>
      </c>
      <c r="H22" s="24">
        <v>3820</v>
      </c>
      <c r="I22" s="27">
        <v>4180</v>
      </c>
      <c r="J22" s="27"/>
      <c r="K22" s="34">
        <f t="shared" si="0"/>
        <v>68.76</v>
      </c>
      <c r="L22" s="35">
        <f t="shared" si="1"/>
        <v>611.2</v>
      </c>
      <c r="M22" s="27">
        <f t="shared" si="2"/>
        <v>418.27</v>
      </c>
      <c r="N22" s="24">
        <f t="shared" si="3"/>
        <v>26.74</v>
      </c>
      <c r="O22" s="27">
        <f t="shared" si="4"/>
        <v>209</v>
      </c>
      <c r="P22" s="27">
        <f t="shared" si="5"/>
        <v>0</v>
      </c>
      <c r="Q22" s="27">
        <f t="shared" si="6"/>
        <v>1333.97</v>
      </c>
      <c r="R22" s="24">
        <f t="shared" si="7"/>
        <v>0</v>
      </c>
      <c r="S22" s="24">
        <f t="shared" si="8"/>
        <v>305.6</v>
      </c>
      <c r="T22" s="27">
        <f t="shared" si="9"/>
        <v>104.57</v>
      </c>
      <c r="U22" s="24">
        <f t="shared" si="10"/>
        <v>11.46</v>
      </c>
      <c r="V22" s="27">
        <f t="shared" si="11"/>
        <v>209</v>
      </c>
      <c r="W22" s="27">
        <f t="shared" si="12"/>
        <v>0</v>
      </c>
      <c r="X22" s="24">
        <f t="shared" si="13"/>
        <v>630.63</v>
      </c>
      <c r="Y22" s="24">
        <f t="shared" si="14"/>
        <v>1964.6</v>
      </c>
      <c r="Z22" s="39"/>
      <c r="AA22" s="125" t="s">
        <v>18</v>
      </c>
      <c r="AB22" s="126">
        <f t="shared" ref="AB22:AH22" si="35">K22+R22</f>
        <v>68.76</v>
      </c>
      <c r="AC22" s="126">
        <f t="shared" si="35"/>
        <v>916.8</v>
      </c>
      <c r="AD22" s="126">
        <f t="shared" si="35"/>
        <v>522.84</v>
      </c>
      <c r="AE22" s="126">
        <f t="shared" si="35"/>
        <v>38.2</v>
      </c>
      <c r="AF22" s="126">
        <f t="shared" si="35"/>
        <v>418</v>
      </c>
      <c r="AG22" s="126">
        <f t="shared" si="35"/>
        <v>0</v>
      </c>
      <c r="AH22" s="126">
        <f t="shared" si="35"/>
        <v>1964.6</v>
      </c>
      <c r="AI22" s="125" t="s">
        <v>1107</v>
      </c>
    </row>
    <row r="23" s="9" customFormat="1" ht="20" customHeight="1" spans="1:35">
      <c r="A23" s="23">
        <f t="shared" si="27"/>
        <v>20</v>
      </c>
      <c r="B23" s="24" t="s">
        <v>118</v>
      </c>
      <c r="C23" s="25" t="s">
        <v>121</v>
      </c>
      <c r="D23" s="24" t="s">
        <v>122</v>
      </c>
      <c r="E23" s="24">
        <v>3245.4</v>
      </c>
      <c r="F23" s="24">
        <f>VLOOKUP(C23,'[1]9月'!$B:$Q,16,0)</f>
        <v>3245.4</v>
      </c>
      <c r="G23" s="27">
        <v>5228.42</v>
      </c>
      <c r="H23" s="24">
        <v>3245.4</v>
      </c>
      <c r="I23" s="27">
        <v>3180</v>
      </c>
      <c r="J23" s="27"/>
      <c r="K23" s="34">
        <f t="shared" si="0"/>
        <v>58.4172</v>
      </c>
      <c r="L23" s="35">
        <f t="shared" si="1"/>
        <v>519.264</v>
      </c>
      <c r="M23" s="27">
        <f t="shared" si="2"/>
        <v>418.27</v>
      </c>
      <c r="N23" s="24">
        <f t="shared" si="3"/>
        <v>22.7178</v>
      </c>
      <c r="O23" s="27">
        <f t="shared" si="4"/>
        <v>159</v>
      </c>
      <c r="P23" s="27">
        <f t="shared" si="5"/>
        <v>0</v>
      </c>
      <c r="Q23" s="27">
        <f t="shared" si="6"/>
        <v>1177.669</v>
      </c>
      <c r="R23" s="24">
        <f t="shared" si="7"/>
        <v>0</v>
      </c>
      <c r="S23" s="24">
        <f t="shared" si="8"/>
        <v>259.63</v>
      </c>
      <c r="T23" s="27">
        <f t="shared" si="9"/>
        <v>104.57</v>
      </c>
      <c r="U23" s="24">
        <f t="shared" si="10"/>
        <v>9.74</v>
      </c>
      <c r="V23" s="27">
        <f t="shared" si="11"/>
        <v>159</v>
      </c>
      <c r="W23" s="27">
        <f t="shared" si="12"/>
        <v>0</v>
      </c>
      <c r="X23" s="24">
        <f t="shared" si="13"/>
        <v>532.94</v>
      </c>
      <c r="Y23" s="24">
        <f t="shared" si="14"/>
        <v>1710.609</v>
      </c>
      <c r="Z23" s="39"/>
      <c r="AA23" s="125" t="s">
        <v>14</v>
      </c>
      <c r="AB23" s="126">
        <f t="shared" ref="AB23:AH23" si="36">K23+R23</f>
        <v>58.4172</v>
      </c>
      <c r="AC23" s="126">
        <f t="shared" si="36"/>
        <v>778.894</v>
      </c>
      <c r="AD23" s="126">
        <f t="shared" si="36"/>
        <v>522.84</v>
      </c>
      <c r="AE23" s="126">
        <f t="shared" si="36"/>
        <v>32.4578</v>
      </c>
      <c r="AF23" s="126">
        <f t="shared" si="36"/>
        <v>318</v>
      </c>
      <c r="AG23" s="126">
        <f t="shared" si="36"/>
        <v>0</v>
      </c>
      <c r="AH23" s="126">
        <f t="shared" si="36"/>
        <v>1710.609</v>
      </c>
      <c r="AI23" s="125" t="s">
        <v>1109</v>
      </c>
    </row>
    <row r="24" s="9" customFormat="1" ht="20" customHeight="1" spans="1:35">
      <c r="A24" s="23">
        <f t="shared" si="27"/>
        <v>21</v>
      </c>
      <c r="B24" s="24" t="s">
        <v>118</v>
      </c>
      <c r="C24" s="25" t="s">
        <v>123</v>
      </c>
      <c r="D24" s="24" t="s">
        <v>124</v>
      </c>
      <c r="E24" s="24">
        <v>3245.4</v>
      </c>
      <c r="F24" s="24">
        <f>VLOOKUP(C24,'[1]9月'!$B:$Q,16,0)</f>
        <v>3245.4</v>
      </c>
      <c r="G24" s="27">
        <v>5228.42</v>
      </c>
      <c r="H24" s="24">
        <v>3245.4</v>
      </c>
      <c r="I24" s="27">
        <v>3180</v>
      </c>
      <c r="J24" s="27"/>
      <c r="K24" s="34">
        <f t="shared" si="0"/>
        <v>58.4172</v>
      </c>
      <c r="L24" s="35">
        <f t="shared" si="1"/>
        <v>519.264</v>
      </c>
      <c r="M24" s="27">
        <f t="shared" si="2"/>
        <v>418.27</v>
      </c>
      <c r="N24" s="24">
        <f t="shared" si="3"/>
        <v>22.7178</v>
      </c>
      <c r="O24" s="27">
        <f t="shared" si="4"/>
        <v>159</v>
      </c>
      <c r="P24" s="27">
        <f t="shared" si="5"/>
        <v>0</v>
      </c>
      <c r="Q24" s="27">
        <f t="shared" si="6"/>
        <v>1177.669</v>
      </c>
      <c r="R24" s="24">
        <f t="shared" si="7"/>
        <v>0</v>
      </c>
      <c r="S24" s="24">
        <f t="shared" si="8"/>
        <v>259.63</v>
      </c>
      <c r="T24" s="27">
        <f t="shared" si="9"/>
        <v>104.57</v>
      </c>
      <c r="U24" s="24">
        <f t="shared" si="10"/>
        <v>9.74</v>
      </c>
      <c r="V24" s="27">
        <f t="shared" si="11"/>
        <v>159</v>
      </c>
      <c r="W24" s="27">
        <f t="shared" si="12"/>
        <v>0</v>
      </c>
      <c r="X24" s="24">
        <f t="shared" si="13"/>
        <v>532.94</v>
      </c>
      <c r="Y24" s="24">
        <f t="shared" si="14"/>
        <v>1710.609</v>
      </c>
      <c r="Z24" s="39"/>
      <c r="AA24" s="125" t="s">
        <v>18</v>
      </c>
      <c r="AB24" s="126">
        <f t="shared" ref="AB24:AH24" si="37">K24+R24</f>
        <v>58.4172</v>
      </c>
      <c r="AC24" s="126">
        <f t="shared" si="37"/>
        <v>778.894</v>
      </c>
      <c r="AD24" s="126">
        <f t="shared" si="37"/>
        <v>522.84</v>
      </c>
      <c r="AE24" s="126">
        <f t="shared" si="37"/>
        <v>32.4578</v>
      </c>
      <c r="AF24" s="126">
        <f t="shared" si="37"/>
        <v>318</v>
      </c>
      <c r="AG24" s="126">
        <f t="shared" si="37"/>
        <v>0</v>
      </c>
      <c r="AH24" s="126">
        <f t="shared" si="37"/>
        <v>1710.609</v>
      </c>
      <c r="AI24" s="125" t="s">
        <v>1107</v>
      </c>
    </row>
    <row r="25" s="9" customFormat="1" ht="20" customHeight="1" spans="1:35">
      <c r="A25" s="23">
        <f t="shared" ref="A25:A34" si="38">ROW()-3</f>
        <v>22</v>
      </c>
      <c r="B25" s="24" t="s">
        <v>118</v>
      </c>
      <c r="C25" s="25" t="s">
        <v>125</v>
      </c>
      <c r="D25" s="24" t="s">
        <v>126</v>
      </c>
      <c r="E25" s="24">
        <v>3245.4</v>
      </c>
      <c r="F25" s="24">
        <f>VLOOKUP(C25,'[1]9月'!$B:$Q,16,0)</f>
        <v>3245.4</v>
      </c>
      <c r="G25" s="27">
        <v>5228.42</v>
      </c>
      <c r="H25" s="24">
        <v>3245.4</v>
      </c>
      <c r="I25" s="27">
        <v>3180</v>
      </c>
      <c r="J25" s="27"/>
      <c r="K25" s="34">
        <f t="shared" si="0"/>
        <v>58.4172</v>
      </c>
      <c r="L25" s="35">
        <f t="shared" si="1"/>
        <v>519.264</v>
      </c>
      <c r="M25" s="27">
        <f t="shared" si="2"/>
        <v>418.27</v>
      </c>
      <c r="N25" s="24">
        <f t="shared" si="3"/>
        <v>22.7178</v>
      </c>
      <c r="O25" s="27">
        <f t="shared" si="4"/>
        <v>159</v>
      </c>
      <c r="P25" s="27">
        <f t="shared" si="5"/>
        <v>0</v>
      </c>
      <c r="Q25" s="27">
        <f t="shared" si="6"/>
        <v>1177.669</v>
      </c>
      <c r="R25" s="24">
        <f t="shared" si="7"/>
        <v>0</v>
      </c>
      <c r="S25" s="24">
        <f t="shared" si="8"/>
        <v>259.63</v>
      </c>
      <c r="T25" s="27">
        <f t="shared" si="9"/>
        <v>104.57</v>
      </c>
      <c r="U25" s="24">
        <f t="shared" si="10"/>
        <v>9.74</v>
      </c>
      <c r="V25" s="27">
        <f t="shared" si="11"/>
        <v>159</v>
      </c>
      <c r="W25" s="27">
        <f t="shared" si="12"/>
        <v>0</v>
      </c>
      <c r="X25" s="24">
        <f t="shared" si="13"/>
        <v>532.94</v>
      </c>
      <c r="Y25" s="24">
        <f t="shared" si="14"/>
        <v>1710.609</v>
      </c>
      <c r="Z25" s="39"/>
      <c r="AA25" s="125" t="s">
        <v>18</v>
      </c>
      <c r="AB25" s="126">
        <f t="shared" ref="AB25:AH25" si="39">K25+R25</f>
        <v>58.4172</v>
      </c>
      <c r="AC25" s="126">
        <f t="shared" si="39"/>
        <v>778.894</v>
      </c>
      <c r="AD25" s="126">
        <f t="shared" si="39"/>
        <v>522.84</v>
      </c>
      <c r="AE25" s="126">
        <f t="shared" si="39"/>
        <v>32.4578</v>
      </c>
      <c r="AF25" s="126">
        <f t="shared" si="39"/>
        <v>318</v>
      </c>
      <c r="AG25" s="126">
        <f t="shared" si="39"/>
        <v>0</v>
      </c>
      <c r="AH25" s="126">
        <f t="shared" si="39"/>
        <v>1710.609</v>
      </c>
      <c r="AI25" s="125" t="s">
        <v>1107</v>
      </c>
    </row>
    <row r="26" s="9" customFormat="1" ht="20" customHeight="1" spans="1:35">
      <c r="A26" s="23">
        <f t="shared" si="38"/>
        <v>23</v>
      </c>
      <c r="B26" s="24" t="s">
        <v>118</v>
      </c>
      <c r="C26" s="25" t="s">
        <v>127</v>
      </c>
      <c r="D26" s="24" t="s">
        <v>128</v>
      </c>
      <c r="E26" s="24">
        <v>3245.4</v>
      </c>
      <c r="F26" s="24">
        <f>VLOOKUP(C26,'[1]9月'!$B:$Q,16,0)</f>
        <v>3245.4</v>
      </c>
      <c r="G26" s="27">
        <v>5228.42</v>
      </c>
      <c r="H26" s="24">
        <v>3245.4</v>
      </c>
      <c r="I26" s="27">
        <v>3180</v>
      </c>
      <c r="J26" s="27"/>
      <c r="K26" s="34">
        <f t="shared" si="0"/>
        <v>58.4172</v>
      </c>
      <c r="L26" s="35">
        <f t="shared" si="1"/>
        <v>519.264</v>
      </c>
      <c r="M26" s="27">
        <f t="shared" si="2"/>
        <v>418.27</v>
      </c>
      <c r="N26" s="24">
        <f t="shared" si="3"/>
        <v>22.7178</v>
      </c>
      <c r="O26" s="27">
        <f t="shared" si="4"/>
        <v>159</v>
      </c>
      <c r="P26" s="27">
        <f t="shared" si="5"/>
        <v>0</v>
      </c>
      <c r="Q26" s="27">
        <f t="shared" si="6"/>
        <v>1177.669</v>
      </c>
      <c r="R26" s="24">
        <f t="shared" si="7"/>
        <v>0</v>
      </c>
      <c r="S26" s="24">
        <f t="shared" si="8"/>
        <v>259.63</v>
      </c>
      <c r="T26" s="27">
        <f t="shared" si="9"/>
        <v>104.57</v>
      </c>
      <c r="U26" s="24">
        <f t="shared" si="10"/>
        <v>9.74</v>
      </c>
      <c r="V26" s="27">
        <f t="shared" si="11"/>
        <v>159</v>
      </c>
      <c r="W26" s="27">
        <f t="shared" si="12"/>
        <v>0</v>
      </c>
      <c r="X26" s="24">
        <f t="shared" si="13"/>
        <v>532.94</v>
      </c>
      <c r="Y26" s="24">
        <f t="shared" si="14"/>
        <v>1710.609</v>
      </c>
      <c r="Z26" s="39"/>
      <c r="AA26" s="125" t="s">
        <v>18</v>
      </c>
      <c r="AB26" s="126">
        <f t="shared" ref="AB26:AH26" si="40">K26+R26</f>
        <v>58.4172</v>
      </c>
      <c r="AC26" s="126">
        <f t="shared" si="40"/>
        <v>778.894</v>
      </c>
      <c r="AD26" s="126">
        <f t="shared" si="40"/>
        <v>522.84</v>
      </c>
      <c r="AE26" s="126">
        <f t="shared" si="40"/>
        <v>32.4578</v>
      </c>
      <c r="AF26" s="126">
        <f t="shared" si="40"/>
        <v>318</v>
      </c>
      <c r="AG26" s="126">
        <f t="shared" si="40"/>
        <v>0</v>
      </c>
      <c r="AH26" s="126">
        <f t="shared" si="40"/>
        <v>1710.609</v>
      </c>
      <c r="AI26" s="125" t="s">
        <v>1107</v>
      </c>
    </row>
    <row r="27" s="9" customFormat="1" ht="20" customHeight="1" spans="1:35">
      <c r="A27" s="23">
        <f t="shared" si="38"/>
        <v>24</v>
      </c>
      <c r="B27" s="24" t="s">
        <v>118</v>
      </c>
      <c r="C27" s="25" t="s">
        <v>129</v>
      </c>
      <c r="D27" s="24" t="s">
        <v>130</v>
      </c>
      <c r="E27" s="24">
        <v>3245.4</v>
      </c>
      <c r="F27" s="24">
        <f>VLOOKUP(C27,'[1]9月'!$B:$Q,16,0)</f>
        <v>3245.4</v>
      </c>
      <c r="G27" s="27">
        <v>5228.42</v>
      </c>
      <c r="H27" s="24">
        <v>3245.4</v>
      </c>
      <c r="I27" s="27">
        <v>3180</v>
      </c>
      <c r="J27" s="27"/>
      <c r="K27" s="34">
        <f t="shared" si="0"/>
        <v>58.4172</v>
      </c>
      <c r="L27" s="35">
        <f t="shared" si="1"/>
        <v>519.264</v>
      </c>
      <c r="M27" s="27">
        <f t="shared" si="2"/>
        <v>418.27</v>
      </c>
      <c r="N27" s="24">
        <f t="shared" si="3"/>
        <v>22.7178</v>
      </c>
      <c r="O27" s="27">
        <f t="shared" si="4"/>
        <v>159</v>
      </c>
      <c r="P27" s="27">
        <f t="shared" si="5"/>
        <v>0</v>
      </c>
      <c r="Q27" s="27">
        <f t="shared" si="6"/>
        <v>1177.669</v>
      </c>
      <c r="R27" s="24">
        <f t="shared" si="7"/>
        <v>0</v>
      </c>
      <c r="S27" s="24">
        <f t="shared" si="8"/>
        <v>259.63</v>
      </c>
      <c r="T27" s="27">
        <f t="shared" si="9"/>
        <v>104.57</v>
      </c>
      <c r="U27" s="24">
        <f t="shared" si="10"/>
        <v>9.74</v>
      </c>
      <c r="V27" s="27">
        <f t="shared" si="11"/>
        <v>159</v>
      </c>
      <c r="W27" s="27">
        <f t="shared" si="12"/>
        <v>0</v>
      </c>
      <c r="X27" s="24">
        <f t="shared" si="13"/>
        <v>532.94</v>
      </c>
      <c r="Y27" s="24">
        <f t="shared" si="14"/>
        <v>1710.609</v>
      </c>
      <c r="Z27" s="39"/>
      <c r="AA27" s="125" t="s">
        <v>14</v>
      </c>
      <c r="AB27" s="126">
        <f t="shared" ref="AB27:AH27" si="41">K27+R27</f>
        <v>58.4172</v>
      </c>
      <c r="AC27" s="126">
        <f t="shared" si="41"/>
        <v>778.894</v>
      </c>
      <c r="AD27" s="126">
        <f t="shared" si="41"/>
        <v>522.84</v>
      </c>
      <c r="AE27" s="126">
        <f t="shared" si="41"/>
        <v>32.4578</v>
      </c>
      <c r="AF27" s="126">
        <f t="shared" si="41"/>
        <v>318</v>
      </c>
      <c r="AG27" s="126">
        <f t="shared" si="41"/>
        <v>0</v>
      </c>
      <c r="AH27" s="126">
        <f t="shared" si="41"/>
        <v>1710.609</v>
      </c>
      <c r="AI27" s="125" t="s">
        <v>1109</v>
      </c>
    </row>
    <row r="28" s="9" customFormat="1" ht="20" customHeight="1" spans="1:35">
      <c r="A28" s="23">
        <f t="shared" si="38"/>
        <v>25</v>
      </c>
      <c r="B28" s="24" t="s">
        <v>118</v>
      </c>
      <c r="C28" s="25" t="s">
        <v>131</v>
      </c>
      <c r="D28" s="266" t="s">
        <v>132</v>
      </c>
      <c r="E28" s="24">
        <v>3245.4</v>
      </c>
      <c r="F28" s="24">
        <f>VLOOKUP(C28,'[1]9月'!$B:$Q,16,0)</f>
        <v>3245.4</v>
      </c>
      <c r="G28" s="27">
        <v>5228.42</v>
      </c>
      <c r="H28" s="24">
        <v>3245.4</v>
      </c>
      <c r="I28" s="27">
        <v>3180</v>
      </c>
      <c r="J28" s="27"/>
      <c r="K28" s="34">
        <f t="shared" si="0"/>
        <v>58.4172</v>
      </c>
      <c r="L28" s="35">
        <f t="shared" si="1"/>
        <v>519.264</v>
      </c>
      <c r="M28" s="27">
        <f t="shared" si="2"/>
        <v>418.27</v>
      </c>
      <c r="N28" s="24">
        <f t="shared" si="3"/>
        <v>22.7178</v>
      </c>
      <c r="O28" s="27">
        <f t="shared" si="4"/>
        <v>159</v>
      </c>
      <c r="P28" s="27">
        <f t="shared" si="5"/>
        <v>0</v>
      </c>
      <c r="Q28" s="27">
        <f t="shared" si="6"/>
        <v>1177.669</v>
      </c>
      <c r="R28" s="24">
        <f t="shared" si="7"/>
        <v>0</v>
      </c>
      <c r="S28" s="24">
        <f t="shared" si="8"/>
        <v>259.63</v>
      </c>
      <c r="T28" s="27">
        <f t="shared" si="9"/>
        <v>104.57</v>
      </c>
      <c r="U28" s="24">
        <f t="shared" si="10"/>
        <v>9.74</v>
      </c>
      <c r="V28" s="27">
        <f t="shared" si="11"/>
        <v>159</v>
      </c>
      <c r="W28" s="27">
        <f t="shared" si="12"/>
        <v>0</v>
      </c>
      <c r="X28" s="24">
        <f t="shared" si="13"/>
        <v>532.94</v>
      </c>
      <c r="Y28" s="24">
        <f t="shared" si="14"/>
        <v>1710.609</v>
      </c>
      <c r="Z28" s="39"/>
      <c r="AA28" s="125" t="s">
        <v>18</v>
      </c>
      <c r="AB28" s="126">
        <f t="shared" ref="AB28:AH28" si="42">K28+R28</f>
        <v>58.4172</v>
      </c>
      <c r="AC28" s="126">
        <f t="shared" si="42"/>
        <v>778.894</v>
      </c>
      <c r="AD28" s="126">
        <f t="shared" si="42"/>
        <v>522.84</v>
      </c>
      <c r="AE28" s="126">
        <f t="shared" si="42"/>
        <v>32.4578</v>
      </c>
      <c r="AF28" s="126">
        <f t="shared" si="42"/>
        <v>318</v>
      </c>
      <c r="AG28" s="126">
        <f t="shared" si="42"/>
        <v>0</v>
      </c>
      <c r="AH28" s="126">
        <f t="shared" si="42"/>
        <v>1710.609</v>
      </c>
      <c r="AI28" s="125" t="s">
        <v>1107</v>
      </c>
    </row>
    <row r="29" s="9" customFormat="1" ht="20" customHeight="1" spans="1:35">
      <c r="A29" s="23">
        <f t="shared" si="38"/>
        <v>26</v>
      </c>
      <c r="B29" s="24" t="s">
        <v>118</v>
      </c>
      <c r="C29" s="29" t="s">
        <v>133</v>
      </c>
      <c r="D29" s="30" t="s">
        <v>134</v>
      </c>
      <c r="E29" s="24">
        <v>3245.4</v>
      </c>
      <c r="F29" s="24">
        <f>VLOOKUP(C29,'[1]9月'!$B:$Q,16,0)</f>
        <v>3245.4</v>
      </c>
      <c r="G29" s="27">
        <v>5228.42</v>
      </c>
      <c r="H29" s="24">
        <v>3245.4</v>
      </c>
      <c r="I29" s="27">
        <v>3180</v>
      </c>
      <c r="J29" s="27"/>
      <c r="K29" s="34">
        <f t="shared" si="0"/>
        <v>58.4172</v>
      </c>
      <c r="L29" s="35">
        <f t="shared" si="1"/>
        <v>519.264</v>
      </c>
      <c r="M29" s="27">
        <f t="shared" si="2"/>
        <v>418.27</v>
      </c>
      <c r="N29" s="24">
        <f t="shared" si="3"/>
        <v>22.7178</v>
      </c>
      <c r="O29" s="27">
        <f t="shared" si="4"/>
        <v>159</v>
      </c>
      <c r="P29" s="27">
        <f t="shared" si="5"/>
        <v>0</v>
      </c>
      <c r="Q29" s="27">
        <f t="shared" si="6"/>
        <v>1177.669</v>
      </c>
      <c r="R29" s="24">
        <f t="shared" si="7"/>
        <v>0</v>
      </c>
      <c r="S29" s="24">
        <f t="shared" si="8"/>
        <v>259.63</v>
      </c>
      <c r="T29" s="27">
        <f t="shared" si="9"/>
        <v>104.57</v>
      </c>
      <c r="U29" s="24">
        <f t="shared" si="10"/>
        <v>9.74</v>
      </c>
      <c r="V29" s="27">
        <f t="shared" si="11"/>
        <v>159</v>
      </c>
      <c r="W29" s="27">
        <f t="shared" si="12"/>
        <v>0</v>
      </c>
      <c r="X29" s="24">
        <f t="shared" si="13"/>
        <v>532.94</v>
      </c>
      <c r="Y29" s="24">
        <f t="shared" si="14"/>
        <v>1710.609</v>
      </c>
      <c r="Z29" s="39"/>
      <c r="AA29" s="125" t="s">
        <v>14</v>
      </c>
      <c r="AB29" s="126">
        <f t="shared" ref="AB29:AH29" si="43">K29+R29</f>
        <v>58.4172</v>
      </c>
      <c r="AC29" s="126">
        <f t="shared" si="43"/>
        <v>778.894</v>
      </c>
      <c r="AD29" s="126">
        <f t="shared" si="43"/>
        <v>522.84</v>
      </c>
      <c r="AE29" s="126">
        <f t="shared" si="43"/>
        <v>32.4578</v>
      </c>
      <c r="AF29" s="126">
        <f t="shared" si="43"/>
        <v>318</v>
      </c>
      <c r="AG29" s="126">
        <f t="shared" si="43"/>
        <v>0</v>
      </c>
      <c r="AH29" s="126">
        <f t="shared" si="43"/>
        <v>1710.609</v>
      </c>
      <c r="AI29" s="125" t="s">
        <v>1109</v>
      </c>
    </row>
    <row r="30" s="9" customFormat="1" ht="20" customHeight="1" spans="1:35">
      <c r="A30" s="23">
        <f t="shared" si="38"/>
        <v>27</v>
      </c>
      <c r="B30" s="24" t="s">
        <v>118</v>
      </c>
      <c r="C30" s="29" t="s">
        <v>135</v>
      </c>
      <c r="D30" s="30" t="s">
        <v>136</v>
      </c>
      <c r="E30" s="24">
        <v>3245.4</v>
      </c>
      <c r="F30" s="24">
        <f>VLOOKUP(C30,'[1]9月'!$B:$Q,16,0)</f>
        <v>3245.4</v>
      </c>
      <c r="G30" s="27">
        <v>5228.42</v>
      </c>
      <c r="H30" s="24">
        <v>3245.4</v>
      </c>
      <c r="I30" s="27">
        <v>3180</v>
      </c>
      <c r="J30" s="27"/>
      <c r="K30" s="34">
        <f t="shared" si="0"/>
        <v>58.4172</v>
      </c>
      <c r="L30" s="35">
        <f t="shared" si="1"/>
        <v>519.264</v>
      </c>
      <c r="M30" s="27">
        <f t="shared" si="2"/>
        <v>418.27</v>
      </c>
      <c r="N30" s="24">
        <f t="shared" si="3"/>
        <v>22.7178</v>
      </c>
      <c r="O30" s="27">
        <f t="shared" si="4"/>
        <v>159</v>
      </c>
      <c r="P30" s="27">
        <f t="shared" si="5"/>
        <v>0</v>
      </c>
      <c r="Q30" s="27">
        <f t="shared" si="6"/>
        <v>1177.669</v>
      </c>
      <c r="R30" s="24">
        <f t="shared" si="7"/>
        <v>0</v>
      </c>
      <c r="S30" s="24">
        <f t="shared" si="8"/>
        <v>259.63</v>
      </c>
      <c r="T30" s="27">
        <f t="shared" si="9"/>
        <v>104.57</v>
      </c>
      <c r="U30" s="24">
        <f t="shared" si="10"/>
        <v>9.74</v>
      </c>
      <c r="V30" s="27">
        <f t="shared" si="11"/>
        <v>159</v>
      </c>
      <c r="W30" s="27">
        <f t="shared" si="12"/>
        <v>0</v>
      </c>
      <c r="X30" s="24">
        <f t="shared" si="13"/>
        <v>532.94</v>
      </c>
      <c r="Y30" s="24">
        <f t="shared" si="14"/>
        <v>1710.609</v>
      </c>
      <c r="Z30" s="39"/>
      <c r="AA30" s="125" t="s">
        <v>18</v>
      </c>
      <c r="AB30" s="126">
        <f t="shared" ref="AB30:AH30" si="44">K30+R30</f>
        <v>58.4172</v>
      </c>
      <c r="AC30" s="126">
        <f t="shared" si="44"/>
        <v>778.894</v>
      </c>
      <c r="AD30" s="126">
        <f t="shared" si="44"/>
        <v>522.84</v>
      </c>
      <c r="AE30" s="126">
        <f t="shared" si="44"/>
        <v>32.4578</v>
      </c>
      <c r="AF30" s="126">
        <f t="shared" si="44"/>
        <v>318</v>
      </c>
      <c r="AG30" s="126">
        <f t="shared" si="44"/>
        <v>0</v>
      </c>
      <c r="AH30" s="126">
        <f t="shared" si="44"/>
        <v>1710.609</v>
      </c>
      <c r="AI30" s="125" t="s">
        <v>1107</v>
      </c>
    </row>
    <row r="31" s="9" customFormat="1" ht="20" customHeight="1" spans="1:35">
      <c r="A31" s="23">
        <f t="shared" si="38"/>
        <v>28</v>
      </c>
      <c r="B31" s="24" t="s">
        <v>137</v>
      </c>
      <c r="C31" s="25" t="s">
        <v>138</v>
      </c>
      <c r="D31" s="24" t="s">
        <v>139</v>
      </c>
      <c r="E31" s="24">
        <v>3245.4</v>
      </c>
      <c r="F31" s="24">
        <f>VLOOKUP(C31,'[1]9月'!$B:$Q,16,0)</f>
        <v>3245.4</v>
      </c>
      <c r="G31" s="27">
        <v>5228.42</v>
      </c>
      <c r="H31" s="24">
        <v>3245.4</v>
      </c>
      <c r="I31" s="27">
        <v>3180</v>
      </c>
      <c r="J31" s="27"/>
      <c r="K31" s="34">
        <f t="shared" si="0"/>
        <v>58.4172</v>
      </c>
      <c r="L31" s="35">
        <f t="shared" si="1"/>
        <v>519.264</v>
      </c>
      <c r="M31" s="27">
        <f t="shared" si="2"/>
        <v>418.27</v>
      </c>
      <c r="N31" s="24">
        <f t="shared" si="3"/>
        <v>22.7178</v>
      </c>
      <c r="O31" s="27">
        <f t="shared" si="4"/>
        <v>159</v>
      </c>
      <c r="P31" s="27">
        <f t="shared" si="5"/>
        <v>0</v>
      </c>
      <c r="Q31" s="27">
        <f t="shared" si="6"/>
        <v>1177.669</v>
      </c>
      <c r="R31" s="24">
        <f t="shared" si="7"/>
        <v>0</v>
      </c>
      <c r="S31" s="24">
        <f t="shared" si="8"/>
        <v>259.63</v>
      </c>
      <c r="T31" s="27">
        <f t="shared" si="9"/>
        <v>104.57</v>
      </c>
      <c r="U31" s="24">
        <f t="shared" si="10"/>
        <v>9.74</v>
      </c>
      <c r="V31" s="27">
        <f t="shared" si="11"/>
        <v>159</v>
      </c>
      <c r="W31" s="27">
        <f t="shared" si="12"/>
        <v>0</v>
      </c>
      <c r="X31" s="24">
        <f t="shared" si="13"/>
        <v>532.94</v>
      </c>
      <c r="Y31" s="24">
        <f t="shared" si="14"/>
        <v>1710.609</v>
      </c>
      <c r="Z31" s="39"/>
      <c r="AA31" s="125" t="s">
        <v>30</v>
      </c>
      <c r="AB31" s="126">
        <f t="shared" ref="AB31:AH31" si="45">K31+R31</f>
        <v>58.4172</v>
      </c>
      <c r="AC31" s="126">
        <f t="shared" si="45"/>
        <v>778.894</v>
      </c>
      <c r="AD31" s="126">
        <f t="shared" si="45"/>
        <v>522.84</v>
      </c>
      <c r="AE31" s="126">
        <f t="shared" si="45"/>
        <v>32.4578</v>
      </c>
      <c r="AF31" s="126">
        <f t="shared" si="45"/>
        <v>318</v>
      </c>
      <c r="AG31" s="126">
        <f t="shared" si="45"/>
        <v>0</v>
      </c>
      <c r="AH31" s="126">
        <f t="shared" si="45"/>
        <v>1710.609</v>
      </c>
      <c r="AI31" s="125" t="s">
        <v>1110</v>
      </c>
    </row>
    <row r="32" s="9" customFormat="1" ht="20" customHeight="1" spans="1:35">
      <c r="A32" s="23">
        <f t="shared" si="38"/>
        <v>29</v>
      </c>
      <c r="B32" s="24" t="s">
        <v>140</v>
      </c>
      <c r="C32" s="25" t="s">
        <v>144</v>
      </c>
      <c r="D32" s="24" t="s">
        <v>145</v>
      </c>
      <c r="E32" s="24">
        <v>3245.4</v>
      </c>
      <c r="F32" s="24">
        <f>VLOOKUP(C32,'[1]9月'!$B:$Q,16,0)</f>
        <v>3245.4</v>
      </c>
      <c r="G32" s="27">
        <v>5228.42</v>
      </c>
      <c r="H32" s="24">
        <v>3245.4</v>
      </c>
      <c r="I32" s="27">
        <v>3180</v>
      </c>
      <c r="J32" s="27"/>
      <c r="K32" s="34">
        <f t="shared" si="0"/>
        <v>58.4172</v>
      </c>
      <c r="L32" s="35">
        <f t="shared" si="1"/>
        <v>519.264</v>
      </c>
      <c r="M32" s="27">
        <f t="shared" si="2"/>
        <v>418.27</v>
      </c>
      <c r="N32" s="24">
        <f t="shared" si="3"/>
        <v>22.7178</v>
      </c>
      <c r="O32" s="27">
        <f t="shared" si="4"/>
        <v>159</v>
      </c>
      <c r="P32" s="27">
        <f t="shared" si="5"/>
        <v>0</v>
      </c>
      <c r="Q32" s="27">
        <f t="shared" si="6"/>
        <v>1177.669</v>
      </c>
      <c r="R32" s="24">
        <f t="shared" si="7"/>
        <v>0</v>
      </c>
      <c r="S32" s="24">
        <f t="shared" si="8"/>
        <v>259.63</v>
      </c>
      <c r="T32" s="27">
        <f t="shared" si="9"/>
        <v>104.57</v>
      </c>
      <c r="U32" s="24">
        <f t="shared" si="10"/>
        <v>9.74</v>
      </c>
      <c r="V32" s="27">
        <f t="shared" si="11"/>
        <v>159</v>
      </c>
      <c r="W32" s="27">
        <f t="shared" si="12"/>
        <v>0</v>
      </c>
      <c r="X32" s="24">
        <f t="shared" si="13"/>
        <v>532.94</v>
      </c>
      <c r="Y32" s="24">
        <f t="shared" si="14"/>
        <v>1710.609</v>
      </c>
      <c r="Z32" s="39"/>
      <c r="AA32" s="125" t="s">
        <v>29</v>
      </c>
      <c r="AB32" s="126">
        <f t="shared" ref="AB32:AH32" si="46">K32+R32</f>
        <v>58.4172</v>
      </c>
      <c r="AC32" s="126">
        <f t="shared" si="46"/>
        <v>778.894</v>
      </c>
      <c r="AD32" s="126">
        <f t="shared" si="46"/>
        <v>522.84</v>
      </c>
      <c r="AE32" s="126">
        <f t="shared" si="46"/>
        <v>32.4578</v>
      </c>
      <c r="AF32" s="126">
        <f t="shared" si="46"/>
        <v>318</v>
      </c>
      <c r="AG32" s="126">
        <f t="shared" si="46"/>
        <v>0</v>
      </c>
      <c r="AH32" s="126">
        <f t="shared" si="46"/>
        <v>1710.609</v>
      </c>
      <c r="AI32" s="125" t="s">
        <v>1111</v>
      </c>
    </row>
    <row r="33" s="9" customFormat="1" ht="20" customHeight="1" spans="1:35">
      <c r="A33" s="23">
        <f t="shared" si="38"/>
        <v>30</v>
      </c>
      <c r="B33" s="24" t="s">
        <v>146</v>
      </c>
      <c r="C33" s="25" t="s">
        <v>147</v>
      </c>
      <c r="D33" s="24" t="s">
        <v>148</v>
      </c>
      <c r="E33" s="24">
        <v>3245.4</v>
      </c>
      <c r="F33" s="24">
        <f>VLOOKUP(C33,'[1]9月'!$B:$Q,16,0)</f>
        <v>3245.4</v>
      </c>
      <c r="G33" s="27">
        <v>5228.42</v>
      </c>
      <c r="H33" s="24">
        <v>3245.4</v>
      </c>
      <c r="I33" s="27">
        <v>3180</v>
      </c>
      <c r="J33" s="27"/>
      <c r="K33" s="34">
        <f t="shared" si="0"/>
        <v>58.4172</v>
      </c>
      <c r="L33" s="35">
        <f t="shared" si="1"/>
        <v>519.264</v>
      </c>
      <c r="M33" s="27">
        <f t="shared" si="2"/>
        <v>418.27</v>
      </c>
      <c r="N33" s="24">
        <f t="shared" si="3"/>
        <v>22.7178</v>
      </c>
      <c r="O33" s="27">
        <f t="shared" si="4"/>
        <v>159</v>
      </c>
      <c r="P33" s="27">
        <f t="shared" si="5"/>
        <v>0</v>
      </c>
      <c r="Q33" s="27">
        <f t="shared" si="6"/>
        <v>1177.669</v>
      </c>
      <c r="R33" s="24">
        <f t="shared" si="7"/>
        <v>0</v>
      </c>
      <c r="S33" s="24">
        <f t="shared" si="8"/>
        <v>259.63</v>
      </c>
      <c r="T33" s="27">
        <f t="shared" si="9"/>
        <v>104.57</v>
      </c>
      <c r="U33" s="24">
        <f t="shared" si="10"/>
        <v>9.74</v>
      </c>
      <c r="V33" s="27">
        <f t="shared" si="11"/>
        <v>159</v>
      </c>
      <c r="W33" s="27">
        <f t="shared" si="12"/>
        <v>0</v>
      </c>
      <c r="X33" s="24">
        <f t="shared" si="13"/>
        <v>532.94</v>
      </c>
      <c r="Y33" s="24">
        <f t="shared" si="14"/>
        <v>1710.609</v>
      </c>
      <c r="Z33" s="39"/>
      <c r="AA33" s="125" t="s">
        <v>30</v>
      </c>
      <c r="AB33" s="126">
        <f t="shared" ref="AB33:AH33" si="47">K33+R33</f>
        <v>58.4172</v>
      </c>
      <c r="AC33" s="126">
        <f t="shared" si="47"/>
        <v>778.894</v>
      </c>
      <c r="AD33" s="126">
        <f t="shared" si="47"/>
        <v>522.84</v>
      </c>
      <c r="AE33" s="126">
        <f t="shared" si="47"/>
        <v>32.4578</v>
      </c>
      <c r="AF33" s="126">
        <f t="shared" si="47"/>
        <v>318</v>
      </c>
      <c r="AG33" s="126">
        <f t="shared" si="47"/>
        <v>0</v>
      </c>
      <c r="AH33" s="126">
        <f t="shared" si="47"/>
        <v>1710.609</v>
      </c>
      <c r="AI33" s="125" t="s">
        <v>1110</v>
      </c>
    </row>
    <row r="34" s="9" customFormat="1" ht="20" customHeight="1" spans="1:35">
      <c r="A34" s="23">
        <f t="shared" si="38"/>
        <v>31</v>
      </c>
      <c r="B34" s="24" t="s">
        <v>146</v>
      </c>
      <c r="C34" s="29" t="s">
        <v>149</v>
      </c>
      <c r="D34" s="267" t="s">
        <v>150</v>
      </c>
      <c r="E34" s="24">
        <v>3245.4</v>
      </c>
      <c r="F34" s="24">
        <f>VLOOKUP(C34,'[1]9月'!$B:$Q,16,0)</f>
        <v>3245.4</v>
      </c>
      <c r="G34" s="27">
        <v>5228.42</v>
      </c>
      <c r="H34" s="24">
        <v>3245.4</v>
      </c>
      <c r="I34" s="27">
        <v>3180</v>
      </c>
      <c r="J34" s="27"/>
      <c r="K34" s="34">
        <f t="shared" si="0"/>
        <v>58.4172</v>
      </c>
      <c r="L34" s="35">
        <f t="shared" si="1"/>
        <v>519.264</v>
      </c>
      <c r="M34" s="27">
        <f t="shared" si="2"/>
        <v>418.27</v>
      </c>
      <c r="N34" s="24">
        <f t="shared" si="3"/>
        <v>22.7178</v>
      </c>
      <c r="O34" s="27">
        <f t="shared" si="4"/>
        <v>159</v>
      </c>
      <c r="P34" s="27">
        <f t="shared" si="5"/>
        <v>0</v>
      </c>
      <c r="Q34" s="27">
        <f t="shared" si="6"/>
        <v>1177.669</v>
      </c>
      <c r="R34" s="24">
        <f t="shared" si="7"/>
        <v>0</v>
      </c>
      <c r="S34" s="24">
        <f t="shared" si="8"/>
        <v>259.63</v>
      </c>
      <c r="T34" s="27">
        <f t="shared" si="9"/>
        <v>104.57</v>
      </c>
      <c r="U34" s="24">
        <f t="shared" si="10"/>
        <v>9.74</v>
      </c>
      <c r="V34" s="27">
        <f t="shared" si="11"/>
        <v>159</v>
      </c>
      <c r="W34" s="27">
        <f t="shared" si="12"/>
        <v>0</v>
      </c>
      <c r="X34" s="24">
        <f t="shared" si="13"/>
        <v>532.94</v>
      </c>
      <c r="Y34" s="24">
        <f t="shared" si="14"/>
        <v>1710.609</v>
      </c>
      <c r="Z34" s="39"/>
      <c r="AA34" s="125" t="s">
        <v>30</v>
      </c>
      <c r="AB34" s="126">
        <f t="shared" ref="AB34:AH34" si="48">K34+R34</f>
        <v>58.4172</v>
      </c>
      <c r="AC34" s="126">
        <f t="shared" si="48"/>
        <v>778.894</v>
      </c>
      <c r="AD34" s="126">
        <f t="shared" si="48"/>
        <v>522.84</v>
      </c>
      <c r="AE34" s="126">
        <f t="shared" si="48"/>
        <v>32.4578</v>
      </c>
      <c r="AF34" s="126">
        <f t="shared" si="48"/>
        <v>318</v>
      </c>
      <c r="AG34" s="126">
        <f t="shared" si="48"/>
        <v>0</v>
      </c>
      <c r="AH34" s="126">
        <f t="shared" si="48"/>
        <v>1710.609</v>
      </c>
      <c r="AI34" s="125" t="s">
        <v>1110</v>
      </c>
    </row>
    <row r="35" s="9" customFormat="1" ht="20" customHeight="1" spans="1:35">
      <c r="A35" s="23">
        <f t="shared" ref="A35:A44" si="49">ROW()-3</f>
        <v>32</v>
      </c>
      <c r="B35" s="24" t="s">
        <v>146</v>
      </c>
      <c r="C35" s="29" t="s">
        <v>151</v>
      </c>
      <c r="D35" s="267" t="s">
        <v>152</v>
      </c>
      <c r="E35" s="24">
        <v>3245.4</v>
      </c>
      <c r="F35" s="24">
        <f>VLOOKUP(C35,'[1]9月'!$B:$Q,16,0)</f>
        <v>3245.4</v>
      </c>
      <c r="G35" s="27">
        <v>5228.42</v>
      </c>
      <c r="H35" s="24">
        <v>3245.4</v>
      </c>
      <c r="I35" s="27">
        <v>3180</v>
      </c>
      <c r="J35" s="27"/>
      <c r="K35" s="34">
        <f t="shared" si="0"/>
        <v>58.4172</v>
      </c>
      <c r="L35" s="35">
        <f t="shared" si="1"/>
        <v>519.264</v>
      </c>
      <c r="M35" s="27">
        <f t="shared" si="2"/>
        <v>418.27</v>
      </c>
      <c r="N35" s="24">
        <f t="shared" si="3"/>
        <v>22.7178</v>
      </c>
      <c r="O35" s="27">
        <f t="shared" si="4"/>
        <v>159</v>
      </c>
      <c r="P35" s="27">
        <f t="shared" si="5"/>
        <v>0</v>
      </c>
      <c r="Q35" s="27">
        <f t="shared" si="6"/>
        <v>1177.669</v>
      </c>
      <c r="R35" s="24">
        <f t="shared" si="7"/>
        <v>0</v>
      </c>
      <c r="S35" s="24">
        <f t="shared" si="8"/>
        <v>259.63</v>
      </c>
      <c r="T35" s="27">
        <f t="shared" si="9"/>
        <v>104.57</v>
      </c>
      <c r="U35" s="24">
        <f t="shared" si="10"/>
        <v>9.74</v>
      </c>
      <c r="V35" s="27">
        <f t="shared" si="11"/>
        <v>159</v>
      </c>
      <c r="W35" s="27">
        <f t="shared" si="12"/>
        <v>0</v>
      </c>
      <c r="X35" s="24">
        <f t="shared" si="13"/>
        <v>532.94</v>
      </c>
      <c r="Y35" s="24">
        <f t="shared" si="14"/>
        <v>1710.609</v>
      </c>
      <c r="Z35" s="39"/>
      <c r="AA35" s="125" t="s">
        <v>30</v>
      </c>
      <c r="AB35" s="126">
        <f t="shared" ref="AB35:AH35" si="50">K35+R35</f>
        <v>58.4172</v>
      </c>
      <c r="AC35" s="126">
        <f t="shared" si="50"/>
        <v>778.894</v>
      </c>
      <c r="AD35" s="126">
        <f t="shared" si="50"/>
        <v>522.84</v>
      </c>
      <c r="AE35" s="126">
        <f t="shared" si="50"/>
        <v>32.4578</v>
      </c>
      <c r="AF35" s="126">
        <f t="shared" si="50"/>
        <v>318</v>
      </c>
      <c r="AG35" s="126">
        <f t="shared" si="50"/>
        <v>0</v>
      </c>
      <c r="AH35" s="126">
        <f t="shared" si="50"/>
        <v>1710.609</v>
      </c>
      <c r="AI35" s="125" t="s">
        <v>1110</v>
      </c>
    </row>
    <row r="36" s="9" customFormat="1" ht="20" customHeight="1" spans="1:35">
      <c r="A36" s="23">
        <f t="shared" si="49"/>
        <v>33</v>
      </c>
      <c r="B36" s="24" t="s">
        <v>146</v>
      </c>
      <c r="C36" s="29" t="s">
        <v>153</v>
      </c>
      <c r="D36" s="267" t="s">
        <v>154</v>
      </c>
      <c r="E36" s="24">
        <v>3245.4</v>
      </c>
      <c r="F36" s="24">
        <f>VLOOKUP(C36,'[1]9月'!$B:$Q,16,0)</f>
        <v>3245.4</v>
      </c>
      <c r="G36" s="27">
        <v>5228.42</v>
      </c>
      <c r="H36" s="24">
        <v>3245.4</v>
      </c>
      <c r="I36" s="27">
        <v>3180</v>
      </c>
      <c r="J36" s="27"/>
      <c r="K36" s="34">
        <f t="shared" si="0"/>
        <v>58.4172</v>
      </c>
      <c r="L36" s="35">
        <f t="shared" si="1"/>
        <v>519.264</v>
      </c>
      <c r="M36" s="27">
        <f t="shared" si="2"/>
        <v>418.27</v>
      </c>
      <c r="N36" s="24">
        <f t="shared" si="3"/>
        <v>22.7178</v>
      </c>
      <c r="O36" s="27">
        <f t="shared" si="4"/>
        <v>159</v>
      </c>
      <c r="P36" s="27">
        <f t="shared" si="5"/>
        <v>0</v>
      </c>
      <c r="Q36" s="27">
        <f t="shared" si="6"/>
        <v>1177.669</v>
      </c>
      <c r="R36" s="24">
        <f t="shared" si="7"/>
        <v>0</v>
      </c>
      <c r="S36" s="24">
        <f t="shared" si="8"/>
        <v>259.63</v>
      </c>
      <c r="T36" s="27">
        <f t="shared" si="9"/>
        <v>104.57</v>
      </c>
      <c r="U36" s="24">
        <f t="shared" si="10"/>
        <v>9.74</v>
      </c>
      <c r="V36" s="27">
        <f t="shared" si="11"/>
        <v>159</v>
      </c>
      <c r="W36" s="27">
        <f t="shared" si="12"/>
        <v>0</v>
      </c>
      <c r="X36" s="24">
        <f t="shared" si="13"/>
        <v>532.94</v>
      </c>
      <c r="Y36" s="24">
        <f t="shared" si="14"/>
        <v>1710.609</v>
      </c>
      <c r="Z36" s="39"/>
      <c r="AA36" s="125" t="s">
        <v>30</v>
      </c>
      <c r="AB36" s="126">
        <f t="shared" ref="AB36:AH36" si="51">K36+R36</f>
        <v>58.4172</v>
      </c>
      <c r="AC36" s="126">
        <f t="shared" si="51"/>
        <v>778.894</v>
      </c>
      <c r="AD36" s="126">
        <f t="shared" si="51"/>
        <v>522.84</v>
      </c>
      <c r="AE36" s="126">
        <f t="shared" si="51"/>
        <v>32.4578</v>
      </c>
      <c r="AF36" s="126">
        <f t="shared" si="51"/>
        <v>318</v>
      </c>
      <c r="AG36" s="126">
        <f t="shared" si="51"/>
        <v>0</v>
      </c>
      <c r="AH36" s="126">
        <f t="shared" si="51"/>
        <v>1710.609</v>
      </c>
      <c r="AI36" s="125" t="s">
        <v>1110</v>
      </c>
    </row>
    <row r="37" s="9" customFormat="1" ht="20" customHeight="1" spans="1:35">
      <c r="A37" s="23">
        <f t="shared" si="49"/>
        <v>34</v>
      </c>
      <c r="B37" s="24" t="s">
        <v>146</v>
      </c>
      <c r="C37" s="29" t="s">
        <v>155</v>
      </c>
      <c r="D37" s="267" t="s">
        <v>156</v>
      </c>
      <c r="E37" s="24">
        <v>3245.4</v>
      </c>
      <c r="F37" s="24">
        <f>VLOOKUP(C37,'[1]9月'!$B:$Q,16,0)</f>
        <v>3245.4</v>
      </c>
      <c r="G37" s="27">
        <v>5228.42</v>
      </c>
      <c r="H37" s="24">
        <v>3245.4</v>
      </c>
      <c r="I37" s="27">
        <v>3180</v>
      </c>
      <c r="J37" s="27"/>
      <c r="K37" s="34">
        <f t="shared" si="0"/>
        <v>58.4172</v>
      </c>
      <c r="L37" s="35">
        <f t="shared" si="1"/>
        <v>519.264</v>
      </c>
      <c r="M37" s="27">
        <f t="shared" si="2"/>
        <v>418.27</v>
      </c>
      <c r="N37" s="24">
        <f t="shared" si="3"/>
        <v>22.7178</v>
      </c>
      <c r="O37" s="27">
        <f t="shared" si="4"/>
        <v>159</v>
      </c>
      <c r="P37" s="27">
        <f t="shared" si="5"/>
        <v>0</v>
      </c>
      <c r="Q37" s="27">
        <f t="shared" si="6"/>
        <v>1177.669</v>
      </c>
      <c r="R37" s="24">
        <f t="shared" si="7"/>
        <v>0</v>
      </c>
      <c r="S37" s="24">
        <f t="shared" si="8"/>
        <v>259.63</v>
      </c>
      <c r="T37" s="27">
        <f t="shared" si="9"/>
        <v>104.57</v>
      </c>
      <c r="U37" s="24">
        <f t="shared" si="10"/>
        <v>9.74</v>
      </c>
      <c r="V37" s="27">
        <f t="shared" si="11"/>
        <v>159</v>
      </c>
      <c r="W37" s="27">
        <f t="shared" si="12"/>
        <v>0</v>
      </c>
      <c r="X37" s="24">
        <f t="shared" si="13"/>
        <v>532.94</v>
      </c>
      <c r="Y37" s="24">
        <f t="shared" si="14"/>
        <v>1710.609</v>
      </c>
      <c r="Z37" s="39"/>
      <c r="AA37" s="125" t="s">
        <v>30</v>
      </c>
      <c r="AB37" s="126">
        <f t="shared" ref="AB37:AH37" si="52">K37+R37</f>
        <v>58.4172</v>
      </c>
      <c r="AC37" s="126">
        <f t="shared" si="52"/>
        <v>778.894</v>
      </c>
      <c r="AD37" s="126">
        <f t="shared" si="52"/>
        <v>522.84</v>
      </c>
      <c r="AE37" s="126">
        <f t="shared" si="52"/>
        <v>32.4578</v>
      </c>
      <c r="AF37" s="126">
        <f t="shared" si="52"/>
        <v>318</v>
      </c>
      <c r="AG37" s="126">
        <f t="shared" si="52"/>
        <v>0</v>
      </c>
      <c r="AH37" s="126">
        <f t="shared" si="52"/>
        <v>1710.609</v>
      </c>
      <c r="AI37" s="125" t="s">
        <v>1110</v>
      </c>
    </row>
    <row r="38" s="9" customFormat="1" ht="20" customHeight="1" spans="1:35">
      <c r="A38" s="23">
        <f t="shared" si="49"/>
        <v>35</v>
      </c>
      <c r="B38" s="24" t="s">
        <v>157</v>
      </c>
      <c r="C38" s="25" t="s">
        <v>158</v>
      </c>
      <c r="D38" s="24" t="s">
        <v>159</v>
      </c>
      <c r="E38" s="24">
        <v>3245.4</v>
      </c>
      <c r="F38" s="24">
        <f>VLOOKUP(C38,'[1]9月'!$B:$Q,16,0)</f>
        <v>3245.4</v>
      </c>
      <c r="G38" s="27">
        <v>5228.42</v>
      </c>
      <c r="H38" s="24">
        <v>3245.4</v>
      </c>
      <c r="I38" s="27">
        <v>0</v>
      </c>
      <c r="J38" s="27"/>
      <c r="K38" s="34">
        <f t="shared" si="0"/>
        <v>58.4172</v>
      </c>
      <c r="L38" s="35">
        <f t="shared" si="1"/>
        <v>519.264</v>
      </c>
      <c r="M38" s="27">
        <f t="shared" si="2"/>
        <v>418.27</v>
      </c>
      <c r="N38" s="24">
        <f t="shared" si="3"/>
        <v>22.7178</v>
      </c>
      <c r="O38" s="27">
        <f t="shared" si="4"/>
        <v>0</v>
      </c>
      <c r="P38" s="27">
        <f t="shared" si="5"/>
        <v>0</v>
      </c>
      <c r="Q38" s="27">
        <f t="shared" si="6"/>
        <v>1018.669</v>
      </c>
      <c r="R38" s="24">
        <f t="shared" si="7"/>
        <v>0</v>
      </c>
      <c r="S38" s="24">
        <f t="shared" si="8"/>
        <v>259.63</v>
      </c>
      <c r="T38" s="27">
        <f t="shared" si="9"/>
        <v>104.57</v>
      </c>
      <c r="U38" s="24">
        <f t="shared" si="10"/>
        <v>9.74</v>
      </c>
      <c r="V38" s="27">
        <f t="shared" si="11"/>
        <v>0</v>
      </c>
      <c r="W38" s="27">
        <f t="shared" si="12"/>
        <v>0</v>
      </c>
      <c r="X38" s="24">
        <f t="shared" si="13"/>
        <v>373.94</v>
      </c>
      <c r="Y38" s="24">
        <f t="shared" si="14"/>
        <v>1392.609</v>
      </c>
      <c r="Z38" s="39"/>
      <c r="AA38" s="125" t="s">
        <v>16</v>
      </c>
      <c r="AB38" s="126">
        <f t="shared" ref="AB38:AH38" si="53">K38+R38</f>
        <v>58.4172</v>
      </c>
      <c r="AC38" s="126">
        <f t="shared" si="53"/>
        <v>778.894</v>
      </c>
      <c r="AD38" s="126">
        <f t="shared" si="53"/>
        <v>522.84</v>
      </c>
      <c r="AE38" s="126">
        <f t="shared" si="53"/>
        <v>32.4578</v>
      </c>
      <c r="AF38" s="126">
        <f t="shared" si="53"/>
        <v>0</v>
      </c>
      <c r="AG38" s="126">
        <f t="shared" si="53"/>
        <v>0</v>
      </c>
      <c r="AH38" s="126">
        <f t="shared" si="53"/>
        <v>1392.609</v>
      </c>
      <c r="AI38" s="125" t="s">
        <v>1107</v>
      </c>
    </row>
    <row r="39" s="9" customFormat="1" ht="20" customHeight="1" spans="1:35">
      <c r="A39" s="23">
        <f t="shared" si="49"/>
        <v>36</v>
      </c>
      <c r="B39" s="24" t="s">
        <v>157</v>
      </c>
      <c r="C39" s="25" t="s">
        <v>160</v>
      </c>
      <c r="D39" s="24" t="s">
        <v>161</v>
      </c>
      <c r="E39" s="24">
        <v>3245.4</v>
      </c>
      <c r="F39" s="24">
        <f>VLOOKUP(C39,'[1]9月'!$B:$Q,16,0)</f>
        <v>3245.4</v>
      </c>
      <c r="G39" s="27">
        <v>5228.42</v>
      </c>
      <c r="H39" s="24">
        <v>3245.4</v>
      </c>
      <c r="I39" s="27">
        <v>3180</v>
      </c>
      <c r="J39" s="27"/>
      <c r="K39" s="34">
        <f t="shared" si="0"/>
        <v>58.4172</v>
      </c>
      <c r="L39" s="35">
        <f t="shared" si="1"/>
        <v>519.264</v>
      </c>
      <c r="M39" s="27">
        <f t="shared" si="2"/>
        <v>418.27</v>
      </c>
      <c r="N39" s="24">
        <f t="shared" si="3"/>
        <v>22.7178</v>
      </c>
      <c r="O39" s="27">
        <f t="shared" si="4"/>
        <v>159</v>
      </c>
      <c r="P39" s="27">
        <f t="shared" si="5"/>
        <v>0</v>
      </c>
      <c r="Q39" s="27">
        <f t="shared" si="6"/>
        <v>1177.669</v>
      </c>
      <c r="R39" s="24">
        <f t="shared" si="7"/>
        <v>0</v>
      </c>
      <c r="S39" s="24">
        <f t="shared" si="8"/>
        <v>259.63</v>
      </c>
      <c r="T39" s="27">
        <f t="shared" si="9"/>
        <v>104.57</v>
      </c>
      <c r="U39" s="24">
        <f t="shared" si="10"/>
        <v>9.74</v>
      </c>
      <c r="V39" s="27">
        <f t="shared" si="11"/>
        <v>159</v>
      </c>
      <c r="W39" s="27">
        <f t="shared" si="12"/>
        <v>0</v>
      </c>
      <c r="X39" s="24">
        <f t="shared" si="13"/>
        <v>532.94</v>
      </c>
      <c r="Y39" s="24">
        <f t="shared" si="14"/>
        <v>1710.609</v>
      </c>
      <c r="Z39" s="39"/>
      <c r="AA39" s="125" t="s">
        <v>16</v>
      </c>
      <c r="AB39" s="126">
        <f t="shared" ref="AB39:AH39" si="54">K39+R39</f>
        <v>58.4172</v>
      </c>
      <c r="AC39" s="126">
        <f t="shared" si="54"/>
        <v>778.894</v>
      </c>
      <c r="AD39" s="126">
        <f t="shared" si="54"/>
        <v>522.84</v>
      </c>
      <c r="AE39" s="126">
        <f t="shared" si="54"/>
        <v>32.4578</v>
      </c>
      <c r="AF39" s="126">
        <f t="shared" si="54"/>
        <v>318</v>
      </c>
      <c r="AG39" s="126">
        <f t="shared" si="54"/>
        <v>0</v>
      </c>
      <c r="AH39" s="126">
        <f t="shared" si="54"/>
        <v>1710.609</v>
      </c>
      <c r="AI39" s="125" t="s">
        <v>1107</v>
      </c>
    </row>
    <row r="40" s="9" customFormat="1" ht="20" customHeight="1" spans="1:35">
      <c r="A40" s="23">
        <f t="shared" si="49"/>
        <v>37</v>
      </c>
      <c r="B40" s="24" t="s">
        <v>157</v>
      </c>
      <c r="C40" s="25" t="s">
        <v>162</v>
      </c>
      <c r="D40" s="24" t="s">
        <v>163</v>
      </c>
      <c r="E40" s="24">
        <v>3245.4</v>
      </c>
      <c r="F40" s="24">
        <f>VLOOKUP(C40,'[1]9月'!$B:$Q,16,0)</f>
        <v>3245.4</v>
      </c>
      <c r="G40" s="27">
        <v>5228.42</v>
      </c>
      <c r="H40" s="24">
        <v>3245.4</v>
      </c>
      <c r="I40" s="27">
        <v>3180</v>
      </c>
      <c r="J40" s="27"/>
      <c r="K40" s="34">
        <f t="shared" si="0"/>
        <v>58.4172</v>
      </c>
      <c r="L40" s="35">
        <f t="shared" si="1"/>
        <v>519.264</v>
      </c>
      <c r="M40" s="27">
        <f t="shared" si="2"/>
        <v>418.27</v>
      </c>
      <c r="N40" s="24">
        <f t="shared" si="3"/>
        <v>22.7178</v>
      </c>
      <c r="O40" s="27">
        <f t="shared" si="4"/>
        <v>159</v>
      </c>
      <c r="P40" s="27">
        <f t="shared" si="5"/>
        <v>0</v>
      </c>
      <c r="Q40" s="27">
        <f t="shared" si="6"/>
        <v>1177.669</v>
      </c>
      <c r="R40" s="24">
        <f t="shared" si="7"/>
        <v>0</v>
      </c>
      <c r="S40" s="24">
        <f t="shared" si="8"/>
        <v>259.63</v>
      </c>
      <c r="T40" s="27">
        <f t="shared" si="9"/>
        <v>104.57</v>
      </c>
      <c r="U40" s="24">
        <f t="shared" si="10"/>
        <v>9.74</v>
      </c>
      <c r="V40" s="27">
        <f t="shared" si="11"/>
        <v>159</v>
      </c>
      <c r="W40" s="27">
        <f t="shared" si="12"/>
        <v>0</v>
      </c>
      <c r="X40" s="24">
        <f t="shared" si="13"/>
        <v>532.94</v>
      </c>
      <c r="Y40" s="24">
        <f t="shared" si="14"/>
        <v>1710.609</v>
      </c>
      <c r="Z40" s="39"/>
      <c r="AA40" s="125" t="s">
        <v>16</v>
      </c>
      <c r="AB40" s="126">
        <f t="shared" ref="AB40:AH40" si="55">K40+R40</f>
        <v>58.4172</v>
      </c>
      <c r="AC40" s="126">
        <f t="shared" si="55"/>
        <v>778.894</v>
      </c>
      <c r="AD40" s="126">
        <f t="shared" si="55"/>
        <v>522.84</v>
      </c>
      <c r="AE40" s="126">
        <f t="shared" si="55"/>
        <v>32.4578</v>
      </c>
      <c r="AF40" s="126">
        <f t="shared" si="55"/>
        <v>318</v>
      </c>
      <c r="AG40" s="126">
        <f t="shared" si="55"/>
        <v>0</v>
      </c>
      <c r="AH40" s="126">
        <f t="shared" si="55"/>
        <v>1710.609</v>
      </c>
      <c r="AI40" s="125" t="s">
        <v>1107</v>
      </c>
    </row>
    <row r="41" s="9" customFormat="1" ht="20" customHeight="1" spans="1:35">
      <c r="A41" s="23">
        <f t="shared" si="49"/>
        <v>38</v>
      </c>
      <c r="B41" s="24" t="s">
        <v>157</v>
      </c>
      <c r="C41" s="25" t="s">
        <v>164</v>
      </c>
      <c r="D41" s="24" t="s">
        <v>165</v>
      </c>
      <c r="E41" s="24">
        <v>3245.4</v>
      </c>
      <c r="F41" s="24">
        <f>VLOOKUP(C41,'[1]9月'!$B:$Q,16,0)</f>
        <v>3245.4</v>
      </c>
      <c r="G41" s="27">
        <v>5228.42</v>
      </c>
      <c r="H41" s="24">
        <v>3245.4</v>
      </c>
      <c r="I41" s="27">
        <v>3180</v>
      </c>
      <c r="J41" s="27"/>
      <c r="K41" s="34">
        <f t="shared" si="0"/>
        <v>58.4172</v>
      </c>
      <c r="L41" s="35">
        <f t="shared" si="1"/>
        <v>519.264</v>
      </c>
      <c r="M41" s="27">
        <f t="shared" si="2"/>
        <v>418.27</v>
      </c>
      <c r="N41" s="24">
        <f t="shared" si="3"/>
        <v>22.7178</v>
      </c>
      <c r="O41" s="27">
        <f t="shared" si="4"/>
        <v>159</v>
      </c>
      <c r="P41" s="27">
        <f t="shared" si="5"/>
        <v>0</v>
      </c>
      <c r="Q41" s="27">
        <f t="shared" si="6"/>
        <v>1177.669</v>
      </c>
      <c r="R41" s="24">
        <f t="shared" si="7"/>
        <v>0</v>
      </c>
      <c r="S41" s="24">
        <f t="shared" si="8"/>
        <v>259.63</v>
      </c>
      <c r="T41" s="27">
        <f t="shared" si="9"/>
        <v>104.57</v>
      </c>
      <c r="U41" s="24">
        <f t="shared" si="10"/>
        <v>9.74</v>
      </c>
      <c r="V41" s="27">
        <f t="shared" si="11"/>
        <v>159</v>
      </c>
      <c r="W41" s="27">
        <f t="shared" si="12"/>
        <v>0</v>
      </c>
      <c r="X41" s="24">
        <f t="shared" si="13"/>
        <v>532.94</v>
      </c>
      <c r="Y41" s="24">
        <f t="shared" si="14"/>
        <v>1710.609</v>
      </c>
      <c r="Z41" s="39"/>
      <c r="AA41" s="125" t="s">
        <v>16</v>
      </c>
      <c r="AB41" s="126">
        <f t="shared" ref="AB41:AH41" si="56">K41+R41</f>
        <v>58.4172</v>
      </c>
      <c r="AC41" s="126">
        <f t="shared" si="56"/>
        <v>778.894</v>
      </c>
      <c r="AD41" s="126">
        <f t="shared" si="56"/>
        <v>522.84</v>
      </c>
      <c r="AE41" s="126">
        <f t="shared" si="56"/>
        <v>32.4578</v>
      </c>
      <c r="AF41" s="126">
        <f t="shared" si="56"/>
        <v>318</v>
      </c>
      <c r="AG41" s="126">
        <f t="shared" si="56"/>
        <v>0</v>
      </c>
      <c r="AH41" s="126">
        <f t="shared" si="56"/>
        <v>1710.609</v>
      </c>
      <c r="AI41" s="125" t="s">
        <v>1107</v>
      </c>
    </row>
    <row r="42" s="9" customFormat="1" ht="20" customHeight="1" spans="1:35">
      <c r="A42" s="23">
        <f t="shared" si="49"/>
        <v>39</v>
      </c>
      <c r="B42" s="24" t="s">
        <v>157</v>
      </c>
      <c r="C42" s="25" t="s">
        <v>166</v>
      </c>
      <c r="D42" s="24" t="s">
        <v>167</v>
      </c>
      <c r="E42" s="24">
        <v>3245.4</v>
      </c>
      <c r="F42" s="24">
        <f>VLOOKUP(C42,'[1]9月'!$B:$Q,16,0)</f>
        <v>3245.4</v>
      </c>
      <c r="G42" s="27">
        <v>5228.42</v>
      </c>
      <c r="H42" s="24">
        <v>3245.4</v>
      </c>
      <c r="I42" s="27">
        <v>3180</v>
      </c>
      <c r="J42" s="27"/>
      <c r="K42" s="34">
        <f t="shared" si="0"/>
        <v>58.4172</v>
      </c>
      <c r="L42" s="35">
        <f t="shared" si="1"/>
        <v>519.264</v>
      </c>
      <c r="M42" s="27">
        <f t="shared" si="2"/>
        <v>418.27</v>
      </c>
      <c r="N42" s="24">
        <f t="shared" si="3"/>
        <v>22.7178</v>
      </c>
      <c r="O42" s="27">
        <f t="shared" si="4"/>
        <v>159</v>
      </c>
      <c r="P42" s="27">
        <f t="shared" si="5"/>
        <v>0</v>
      </c>
      <c r="Q42" s="27">
        <f t="shared" si="6"/>
        <v>1177.669</v>
      </c>
      <c r="R42" s="24">
        <f t="shared" si="7"/>
        <v>0</v>
      </c>
      <c r="S42" s="24">
        <f t="shared" si="8"/>
        <v>259.63</v>
      </c>
      <c r="T42" s="27">
        <f t="shared" si="9"/>
        <v>104.57</v>
      </c>
      <c r="U42" s="24">
        <f t="shared" si="10"/>
        <v>9.74</v>
      </c>
      <c r="V42" s="27">
        <f t="shared" si="11"/>
        <v>159</v>
      </c>
      <c r="W42" s="27">
        <f t="shared" si="12"/>
        <v>0</v>
      </c>
      <c r="X42" s="24">
        <f t="shared" si="13"/>
        <v>532.94</v>
      </c>
      <c r="Y42" s="24">
        <f t="shared" si="14"/>
        <v>1710.609</v>
      </c>
      <c r="Z42" s="39"/>
      <c r="AA42" s="125" t="s">
        <v>16</v>
      </c>
      <c r="AB42" s="126">
        <f t="shared" ref="AB42:AH42" si="57">K42+R42</f>
        <v>58.4172</v>
      </c>
      <c r="AC42" s="126">
        <f t="shared" si="57"/>
        <v>778.894</v>
      </c>
      <c r="AD42" s="126">
        <f t="shared" si="57"/>
        <v>522.84</v>
      </c>
      <c r="AE42" s="126">
        <f t="shared" si="57"/>
        <v>32.4578</v>
      </c>
      <c r="AF42" s="126">
        <f t="shared" si="57"/>
        <v>318</v>
      </c>
      <c r="AG42" s="126">
        <f t="shared" si="57"/>
        <v>0</v>
      </c>
      <c r="AH42" s="126">
        <f t="shared" si="57"/>
        <v>1710.609</v>
      </c>
      <c r="AI42" s="125" t="s">
        <v>1107</v>
      </c>
    </row>
    <row r="43" s="9" customFormat="1" ht="20" customHeight="1" spans="1:35">
      <c r="A43" s="23">
        <f t="shared" si="49"/>
        <v>40</v>
      </c>
      <c r="B43" s="24" t="s">
        <v>157</v>
      </c>
      <c r="C43" s="29" t="s">
        <v>168</v>
      </c>
      <c r="D43" s="28" t="s">
        <v>169</v>
      </c>
      <c r="E43" s="24">
        <v>3245.4</v>
      </c>
      <c r="F43" s="24">
        <f>VLOOKUP(C43,'[1]9月'!$B:$Q,16,0)</f>
        <v>3245.4</v>
      </c>
      <c r="G43" s="27">
        <v>5228.42</v>
      </c>
      <c r="H43" s="24">
        <v>3245.4</v>
      </c>
      <c r="I43" s="27">
        <v>3180</v>
      </c>
      <c r="J43" s="27"/>
      <c r="K43" s="34">
        <f t="shared" si="0"/>
        <v>58.4172</v>
      </c>
      <c r="L43" s="35">
        <f t="shared" si="1"/>
        <v>519.264</v>
      </c>
      <c r="M43" s="27">
        <f t="shared" si="2"/>
        <v>418.27</v>
      </c>
      <c r="N43" s="24">
        <f t="shared" si="3"/>
        <v>22.7178</v>
      </c>
      <c r="O43" s="27">
        <f t="shared" si="4"/>
        <v>159</v>
      </c>
      <c r="P43" s="27">
        <f t="shared" si="5"/>
        <v>0</v>
      </c>
      <c r="Q43" s="27">
        <f t="shared" si="6"/>
        <v>1177.669</v>
      </c>
      <c r="R43" s="24">
        <f t="shared" si="7"/>
        <v>0</v>
      </c>
      <c r="S43" s="24">
        <f t="shared" si="8"/>
        <v>259.63</v>
      </c>
      <c r="T43" s="27">
        <f t="shared" si="9"/>
        <v>104.57</v>
      </c>
      <c r="U43" s="24">
        <f t="shared" si="10"/>
        <v>9.74</v>
      </c>
      <c r="V43" s="27">
        <f t="shared" si="11"/>
        <v>159</v>
      </c>
      <c r="W43" s="27">
        <f t="shared" si="12"/>
        <v>0</v>
      </c>
      <c r="X43" s="24">
        <f t="shared" si="13"/>
        <v>532.94</v>
      </c>
      <c r="Y43" s="24">
        <f t="shared" si="14"/>
        <v>1710.609</v>
      </c>
      <c r="Z43" s="39"/>
      <c r="AA43" s="125" t="s">
        <v>16</v>
      </c>
      <c r="AB43" s="126">
        <f t="shared" ref="AB43:AH43" si="58">K43+R43</f>
        <v>58.4172</v>
      </c>
      <c r="AC43" s="126">
        <f t="shared" si="58"/>
        <v>778.894</v>
      </c>
      <c r="AD43" s="126">
        <f t="shared" si="58"/>
        <v>522.84</v>
      </c>
      <c r="AE43" s="126">
        <f t="shared" si="58"/>
        <v>32.4578</v>
      </c>
      <c r="AF43" s="126">
        <f t="shared" si="58"/>
        <v>318</v>
      </c>
      <c r="AG43" s="126">
        <f t="shared" si="58"/>
        <v>0</v>
      </c>
      <c r="AH43" s="126">
        <f t="shared" si="58"/>
        <v>1710.609</v>
      </c>
      <c r="AI43" s="125" t="s">
        <v>1107</v>
      </c>
    </row>
    <row r="44" s="9" customFormat="1" ht="20" customHeight="1" spans="1:35">
      <c r="A44" s="23">
        <f t="shared" si="49"/>
        <v>41</v>
      </c>
      <c r="B44" s="24" t="s">
        <v>76</v>
      </c>
      <c r="C44" s="25" t="s">
        <v>170</v>
      </c>
      <c r="D44" s="24" t="s">
        <v>171</v>
      </c>
      <c r="E44" s="24">
        <v>3245.4</v>
      </c>
      <c r="F44" s="24">
        <f>VLOOKUP(C44,'[1]9月'!$B:$Q,16,0)</f>
        <v>3245.4</v>
      </c>
      <c r="G44" s="27">
        <v>5228.42</v>
      </c>
      <c r="H44" s="24">
        <v>3245.4</v>
      </c>
      <c r="I44" s="27">
        <v>3180</v>
      </c>
      <c r="J44" s="27"/>
      <c r="K44" s="34">
        <f t="shared" si="0"/>
        <v>58.4172</v>
      </c>
      <c r="L44" s="35">
        <f t="shared" si="1"/>
        <v>519.264</v>
      </c>
      <c r="M44" s="27">
        <f t="shared" si="2"/>
        <v>418.27</v>
      </c>
      <c r="N44" s="24">
        <f t="shared" si="3"/>
        <v>22.7178</v>
      </c>
      <c r="O44" s="27">
        <f t="shared" si="4"/>
        <v>159</v>
      </c>
      <c r="P44" s="27">
        <f t="shared" si="5"/>
        <v>0</v>
      </c>
      <c r="Q44" s="27">
        <f t="shared" si="6"/>
        <v>1177.669</v>
      </c>
      <c r="R44" s="24">
        <f t="shared" si="7"/>
        <v>0</v>
      </c>
      <c r="S44" s="24">
        <f t="shared" si="8"/>
        <v>259.63</v>
      </c>
      <c r="T44" s="27">
        <f t="shared" si="9"/>
        <v>104.57</v>
      </c>
      <c r="U44" s="24">
        <f t="shared" si="10"/>
        <v>9.74</v>
      </c>
      <c r="V44" s="27">
        <f t="shared" si="11"/>
        <v>159</v>
      </c>
      <c r="W44" s="27">
        <f t="shared" si="12"/>
        <v>0</v>
      </c>
      <c r="X44" s="24">
        <f t="shared" si="13"/>
        <v>532.94</v>
      </c>
      <c r="Y44" s="24">
        <f t="shared" si="14"/>
        <v>1710.609</v>
      </c>
      <c r="Z44" s="39"/>
      <c r="AA44" s="125" t="s">
        <v>31</v>
      </c>
      <c r="AB44" s="126">
        <f t="shared" ref="AB44:AH44" si="59">K44+R44</f>
        <v>58.4172</v>
      </c>
      <c r="AC44" s="126">
        <f t="shared" si="59"/>
        <v>778.894</v>
      </c>
      <c r="AD44" s="126">
        <f t="shared" si="59"/>
        <v>522.84</v>
      </c>
      <c r="AE44" s="126">
        <f t="shared" si="59"/>
        <v>32.4578</v>
      </c>
      <c r="AF44" s="126">
        <f t="shared" si="59"/>
        <v>318</v>
      </c>
      <c r="AG44" s="126">
        <f t="shared" si="59"/>
        <v>0</v>
      </c>
      <c r="AH44" s="126">
        <f t="shared" si="59"/>
        <v>1710.609</v>
      </c>
      <c r="AI44" s="125" t="s">
        <v>1108</v>
      </c>
    </row>
    <row r="45" s="9" customFormat="1" ht="20" customHeight="1" spans="1:35">
      <c r="A45" s="23">
        <f t="shared" ref="A45:A54" si="60">ROW()-3</f>
        <v>42</v>
      </c>
      <c r="B45" s="24" t="s">
        <v>172</v>
      </c>
      <c r="C45" s="25" t="s">
        <v>173</v>
      </c>
      <c r="D45" s="24" t="s">
        <v>174</v>
      </c>
      <c r="E45" s="24">
        <v>3820</v>
      </c>
      <c r="F45" s="24">
        <f>VLOOKUP(C45,'[1]9月'!$B:$Q,16,0)</f>
        <v>3820</v>
      </c>
      <c r="G45" s="27">
        <v>5228.42</v>
      </c>
      <c r="H45" s="24">
        <v>3820</v>
      </c>
      <c r="I45" s="27">
        <v>3180</v>
      </c>
      <c r="J45" s="27"/>
      <c r="K45" s="34">
        <f t="shared" si="0"/>
        <v>68.76</v>
      </c>
      <c r="L45" s="35">
        <f t="shared" si="1"/>
        <v>611.2</v>
      </c>
      <c r="M45" s="27">
        <f t="shared" si="2"/>
        <v>418.27</v>
      </c>
      <c r="N45" s="24">
        <f t="shared" si="3"/>
        <v>26.74</v>
      </c>
      <c r="O45" s="27">
        <f t="shared" si="4"/>
        <v>159</v>
      </c>
      <c r="P45" s="27">
        <f t="shared" si="5"/>
        <v>0</v>
      </c>
      <c r="Q45" s="27">
        <f t="shared" si="6"/>
        <v>1283.97</v>
      </c>
      <c r="R45" s="24">
        <f t="shared" si="7"/>
        <v>0</v>
      </c>
      <c r="S45" s="24">
        <f t="shared" si="8"/>
        <v>305.6</v>
      </c>
      <c r="T45" s="27">
        <f t="shared" si="9"/>
        <v>104.57</v>
      </c>
      <c r="U45" s="24">
        <f t="shared" si="10"/>
        <v>11.46</v>
      </c>
      <c r="V45" s="27">
        <f t="shared" si="11"/>
        <v>159</v>
      </c>
      <c r="W45" s="27">
        <f t="shared" si="12"/>
        <v>0</v>
      </c>
      <c r="X45" s="24">
        <f t="shared" si="13"/>
        <v>580.63</v>
      </c>
      <c r="Y45" s="24">
        <f t="shared" si="14"/>
        <v>1864.6</v>
      </c>
      <c r="Z45" s="39"/>
      <c r="AA45" s="125" t="s">
        <v>30</v>
      </c>
      <c r="AB45" s="126">
        <f t="shared" ref="AB45:AH45" si="61">K45+R45</f>
        <v>68.76</v>
      </c>
      <c r="AC45" s="126">
        <f t="shared" si="61"/>
        <v>916.8</v>
      </c>
      <c r="AD45" s="126">
        <f t="shared" si="61"/>
        <v>522.84</v>
      </c>
      <c r="AE45" s="126">
        <f t="shared" si="61"/>
        <v>38.2</v>
      </c>
      <c r="AF45" s="126">
        <f t="shared" si="61"/>
        <v>318</v>
      </c>
      <c r="AG45" s="126">
        <f t="shared" si="61"/>
        <v>0</v>
      </c>
      <c r="AH45" s="126">
        <f t="shared" si="61"/>
        <v>1864.6</v>
      </c>
      <c r="AI45" s="125" t="s">
        <v>1110</v>
      </c>
    </row>
    <row r="46" s="9" customFormat="1" ht="20" customHeight="1" spans="1:35">
      <c r="A46" s="23">
        <f t="shared" si="60"/>
        <v>43</v>
      </c>
      <c r="B46" s="24" t="s">
        <v>172</v>
      </c>
      <c r="C46" s="25" t="s">
        <v>175</v>
      </c>
      <c r="D46" s="24" t="s">
        <v>176</v>
      </c>
      <c r="E46" s="24">
        <v>3820</v>
      </c>
      <c r="F46" s="24">
        <f>VLOOKUP(C46,'[1]9月'!$B:$Q,16,0)</f>
        <v>3820</v>
      </c>
      <c r="G46" s="27">
        <v>5228.42</v>
      </c>
      <c r="H46" s="24">
        <v>3820</v>
      </c>
      <c r="I46" s="27">
        <v>4180</v>
      </c>
      <c r="J46" s="27"/>
      <c r="K46" s="34">
        <f t="shared" si="0"/>
        <v>68.76</v>
      </c>
      <c r="L46" s="35">
        <f t="shared" si="1"/>
        <v>611.2</v>
      </c>
      <c r="M46" s="27">
        <f t="shared" si="2"/>
        <v>418.27</v>
      </c>
      <c r="N46" s="24">
        <f t="shared" si="3"/>
        <v>26.74</v>
      </c>
      <c r="O46" s="27">
        <f t="shared" si="4"/>
        <v>209</v>
      </c>
      <c r="P46" s="27">
        <f t="shared" si="5"/>
        <v>0</v>
      </c>
      <c r="Q46" s="27">
        <f t="shared" si="6"/>
        <v>1333.97</v>
      </c>
      <c r="R46" s="24">
        <f t="shared" si="7"/>
        <v>0</v>
      </c>
      <c r="S46" s="24">
        <f t="shared" si="8"/>
        <v>305.6</v>
      </c>
      <c r="T46" s="27">
        <f t="shared" si="9"/>
        <v>104.57</v>
      </c>
      <c r="U46" s="24">
        <f t="shared" si="10"/>
        <v>11.46</v>
      </c>
      <c r="V46" s="27">
        <f t="shared" si="11"/>
        <v>209</v>
      </c>
      <c r="W46" s="27">
        <f t="shared" si="12"/>
        <v>0</v>
      </c>
      <c r="X46" s="24">
        <f t="shared" si="13"/>
        <v>630.63</v>
      </c>
      <c r="Y46" s="24">
        <f t="shared" si="14"/>
        <v>1964.6</v>
      </c>
      <c r="Z46" s="39"/>
      <c r="AA46" s="125" t="s">
        <v>30</v>
      </c>
      <c r="AB46" s="126">
        <f t="shared" ref="AB46:AH46" si="62">K46+R46</f>
        <v>68.76</v>
      </c>
      <c r="AC46" s="126">
        <f t="shared" si="62"/>
        <v>916.8</v>
      </c>
      <c r="AD46" s="126">
        <f t="shared" si="62"/>
        <v>522.84</v>
      </c>
      <c r="AE46" s="126">
        <f t="shared" si="62"/>
        <v>38.2</v>
      </c>
      <c r="AF46" s="126">
        <f t="shared" si="62"/>
        <v>418</v>
      </c>
      <c r="AG46" s="126">
        <f t="shared" si="62"/>
        <v>0</v>
      </c>
      <c r="AH46" s="126">
        <f t="shared" si="62"/>
        <v>1964.6</v>
      </c>
      <c r="AI46" s="125" t="s">
        <v>1110</v>
      </c>
    </row>
    <row r="47" s="9" customFormat="1" ht="20" customHeight="1" spans="1:35">
      <c r="A47" s="23">
        <f t="shared" si="60"/>
        <v>44</v>
      </c>
      <c r="B47" s="24" t="s">
        <v>76</v>
      </c>
      <c r="C47" s="25" t="s">
        <v>177</v>
      </c>
      <c r="D47" s="24" t="s">
        <v>178</v>
      </c>
      <c r="E47" s="24">
        <v>3245.4</v>
      </c>
      <c r="F47" s="24">
        <f>VLOOKUP(C47,'[1]9月'!$B:$Q,16,0)</f>
        <v>3245.4</v>
      </c>
      <c r="G47" s="27">
        <v>5228.42</v>
      </c>
      <c r="H47" s="24">
        <v>3245.4</v>
      </c>
      <c r="I47" s="27">
        <v>3180</v>
      </c>
      <c r="J47" s="27"/>
      <c r="K47" s="34">
        <f t="shared" si="0"/>
        <v>58.4172</v>
      </c>
      <c r="L47" s="35">
        <f t="shared" si="1"/>
        <v>519.264</v>
      </c>
      <c r="M47" s="27">
        <f t="shared" si="2"/>
        <v>418.27</v>
      </c>
      <c r="N47" s="24">
        <f t="shared" si="3"/>
        <v>22.7178</v>
      </c>
      <c r="O47" s="27">
        <f t="shared" si="4"/>
        <v>159</v>
      </c>
      <c r="P47" s="27">
        <f t="shared" si="5"/>
        <v>0</v>
      </c>
      <c r="Q47" s="27">
        <f t="shared" si="6"/>
        <v>1177.669</v>
      </c>
      <c r="R47" s="24">
        <f t="shared" si="7"/>
        <v>0</v>
      </c>
      <c r="S47" s="24">
        <f t="shared" si="8"/>
        <v>259.63</v>
      </c>
      <c r="T47" s="27">
        <f t="shared" si="9"/>
        <v>104.57</v>
      </c>
      <c r="U47" s="24">
        <f t="shared" si="10"/>
        <v>9.74</v>
      </c>
      <c r="V47" s="27">
        <f t="shared" si="11"/>
        <v>159</v>
      </c>
      <c r="W47" s="27">
        <f t="shared" si="12"/>
        <v>0</v>
      </c>
      <c r="X47" s="24">
        <f t="shared" si="13"/>
        <v>532.94</v>
      </c>
      <c r="Y47" s="24">
        <f t="shared" si="14"/>
        <v>1710.609</v>
      </c>
      <c r="Z47" s="39"/>
      <c r="AA47" s="125" t="s">
        <v>31</v>
      </c>
      <c r="AB47" s="126">
        <f t="shared" ref="AB47:AH47" si="63">K47+R47</f>
        <v>58.4172</v>
      </c>
      <c r="AC47" s="126">
        <f t="shared" si="63"/>
        <v>778.894</v>
      </c>
      <c r="AD47" s="126">
        <f t="shared" si="63"/>
        <v>522.84</v>
      </c>
      <c r="AE47" s="126">
        <f t="shared" si="63"/>
        <v>32.4578</v>
      </c>
      <c r="AF47" s="126">
        <f t="shared" si="63"/>
        <v>318</v>
      </c>
      <c r="AG47" s="126">
        <f t="shared" si="63"/>
        <v>0</v>
      </c>
      <c r="AH47" s="126">
        <f t="shared" si="63"/>
        <v>1710.609</v>
      </c>
      <c r="AI47" s="125" t="s">
        <v>1108</v>
      </c>
    </row>
    <row r="48" s="9" customFormat="1" ht="20" customHeight="1" spans="1:35">
      <c r="A48" s="23">
        <f t="shared" si="60"/>
        <v>45</v>
      </c>
      <c r="B48" s="24" t="s">
        <v>172</v>
      </c>
      <c r="C48" s="25" t="s">
        <v>179</v>
      </c>
      <c r="D48" s="24" t="s">
        <v>180</v>
      </c>
      <c r="E48" s="24">
        <v>3245.4</v>
      </c>
      <c r="F48" s="24">
        <f>VLOOKUP(C48,'[1]9月'!$B:$Q,16,0)</f>
        <v>3245.4</v>
      </c>
      <c r="G48" s="27">
        <v>5228.42</v>
      </c>
      <c r="H48" s="24">
        <v>3245.4</v>
      </c>
      <c r="I48" s="27">
        <v>3180</v>
      </c>
      <c r="J48" s="27"/>
      <c r="K48" s="34">
        <f t="shared" si="0"/>
        <v>58.4172</v>
      </c>
      <c r="L48" s="35">
        <f t="shared" si="1"/>
        <v>519.264</v>
      </c>
      <c r="M48" s="27">
        <f t="shared" si="2"/>
        <v>418.27</v>
      </c>
      <c r="N48" s="24">
        <f t="shared" si="3"/>
        <v>22.7178</v>
      </c>
      <c r="O48" s="27">
        <f t="shared" si="4"/>
        <v>159</v>
      </c>
      <c r="P48" s="27">
        <f t="shared" si="5"/>
        <v>0</v>
      </c>
      <c r="Q48" s="27">
        <f t="shared" si="6"/>
        <v>1177.669</v>
      </c>
      <c r="R48" s="24">
        <f t="shared" si="7"/>
        <v>0</v>
      </c>
      <c r="S48" s="24">
        <f t="shared" si="8"/>
        <v>259.63</v>
      </c>
      <c r="T48" s="27">
        <f t="shared" si="9"/>
        <v>104.57</v>
      </c>
      <c r="U48" s="24">
        <f t="shared" si="10"/>
        <v>9.74</v>
      </c>
      <c r="V48" s="27">
        <f t="shared" si="11"/>
        <v>159</v>
      </c>
      <c r="W48" s="27">
        <f t="shared" si="12"/>
        <v>0</v>
      </c>
      <c r="X48" s="24">
        <f t="shared" si="13"/>
        <v>532.94</v>
      </c>
      <c r="Y48" s="24">
        <f t="shared" si="14"/>
        <v>1710.609</v>
      </c>
      <c r="Z48" s="39"/>
      <c r="AA48" s="125" t="s">
        <v>30</v>
      </c>
      <c r="AB48" s="126">
        <f t="shared" ref="AB48:AH48" si="64">K48+R48</f>
        <v>58.4172</v>
      </c>
      <c r="AC48" s="126">
        <f t="shared" si="64"/>
        <v>778.894</v>
      </c>
      <c r="AD48" s="126">
        <f t="shared" si="64"/>
        <v>522.84</v>
      </c>
      <c r="AE48" s="126">
        <f t="shared" si="64"/>
        <v>32.4578</v>
      </c>
      <c r="AF48" s="126">
        <f t="shared" si="64"/>
        <v>318</v>
      </c>
      <c r="AG48" s="126">
        <f t="shared" si="64"/>
        <v>0</v>
      </c>
      <c r="AH48" s="126">
        <f t="shared" si="64"/>
        <v>1710.609</v>
      </c>
      <c r="AI48" s="125" t="s">
        <v>1110</v>
      </c>
    </row>
    <row r="49" s="9" customFormat="1" ht="20" customHeight="1" spans="1:35">
      <c r="A49" s="23">
        <f t="shared" si="60"/>
        <v>46</v>
      </c>
      <c r="B49" s="24" t="s">
        <v>76</v>
      </c>
      <c r="C49" s="31" t="s">
        <v>181</v>
      </c>
      <c r="D49" s="24" t="s">
        <v>182</v>
      </c>
      <c r="E49" s="24">
        <v>3820</v>
      </c>
      <c r="F49" s="24">
        <f>VLOOKUP(C49,'[1]9月'!$B:$Q,16,0)</f>
        <v>3820</v>
      </c>
      <c r="G49" s="27">
        <v>5228.42</v>
      </c>
      <c r="H49" s="24">
        <v>3820</v>
      </c>
      <c r="I49" s="27">
        <v>4180</v>
      </c>
      <c r="J49" s="27"/>
      <c r="K49" s="34">
        <f t="shared" si="0"/>
        <v>68.76</v>
      </c>
      <c r="L49" s="35">
        <f t="shared" si="1"/>
        <v>611.2</v>
      </c>
      <c r="M49" s="27">
        <f t="shared" si="2"/>
        <v>418.27</v>
      </c>
      <c r="N49" s="24">
        <f t="shared" si="3"/>
        <v>26.74</v>
      </c>
      <c r="O49" s="27">
        <f t="shared" si="4"/>
        <v>209</v>
      </c>
      <c r="P49" s="27">
        <f t="shared" si="5"/>
        <v>0</v>
      </c>
      <c r="Q49" s="27">
        <f t="shared" si="6"/>
        <v>1333.97</v>
      </c>
      <c r="R49" s="24">
        <f t="shared" si="7"/>
        <v>0</v>
      </c>
      <c r="S49" s="24">
        <f t="shared" si="8"/>
        <v>305.6</v>
      </c>
      <c r="T49" s="27">
        <f t="shared" si="9"/>
        <v>104.57</v>
      </c>
      <c r="U49" s="24">
        <f t="shared" si="10"/>
        <v>11.46</v>
      </c>
      <c r="V49" s="27">
        <f t="shared" si="11"/>
        <v>209</v>
      </c>
      <c r="W49" s="27">
        <f t="shared" si="12"/>
        <v>0</v>
      </c>
      <c r="X49" s="24">
        <f t="shared" si="13"/>
        <v>630.63</v>
      </c>
      <c r="Y49" s="24">
        <f t="shared" si="14"/>
        <v>1964.6</v>
      </c>
      <c r="Z49" s="39"/>
      <c r="AA49" s="125" t="s">
        <v>31</v>
      </c>
      <c r="AB49" s="126">
        <f t="shared" ref="AB49:AH49" si="65">K49+R49</f>
        <v>68.76</v>
      </c>
      <c r="AC49" s="126">
        <f t="shared" si="65"/>
        <v>916.8</v>
      </c>
      <c r="AD49" s="126">
        <f t="shared" si="65"/>
        <v>522.84</v>
      </c>
      <c r="AE49" s="126">
        <f t="shared" si="65"/>
        <v>38.2</v>
      </c>
      <c r="AF49" s="126">
        <f t="shared" si="65"/>
        <v>418</v>
      </c>
      <c r="AG49" s="126">
        <f t="shared" si="65"/>
        <v>0</v>
      </c>
      <c r="AH49" s="126">
        <f t="shared" si="65"/>
        <v>1964.6</v>
      </c>
      <c r="AI49" s="125" t="s">
        <v>1108</v>
      </c>
    </row>
    <row r="50" s="9" customFormat="1" ht="20" customHeight="1" spans="1:35">
      <c r="A50" s="23">
        <f t="shared" si="60"/>
        <v>47</v>
      </c>
      <c r="B50" s="24" t="s">
        <v>76</v>
      </c>
      <c r="C50" s="29" t="s">
        <v>183</v>
      </c>
      <c r="D50" s="30" t="s">
        <v>184</v>
      </c>
      <c r="E50" s="24">
        <v>3245.4</v>
      </c>
      <c r="F50" s="24">
        <f>VLOOKUP(C50,'[1]9月'!$B:$Q,16,0)</f>
        <v>3245.4</v>
      </c>
      <c r="G50" s="27">
        <v>5228.42</v>
      </c>
      <c r="H50" s="24">
        <v>3245.4</v>
      </c>
      <c r="I50" s="27">
        <v>3180</v>
      </c>
      <c r="J50" s="27"/>
      <c r="K50" s="34">
        <f t="shared" si="0"/>
        <v>58.4172</v>
      </c>
      <c r="L50" s="35">
        <f t="shared" si="1"/>
        <v>519.264</v>
      </c>
      <c r="M50" s="27">
        <f t="shared" si="2"/>
        <v>418.27</v>
      </c>
      <c r="N50" s="24">
        <f t="shared" si="3"/>
        <v>22.7178</v>
      </c>
      <c r="O50" s="27">
        <f t="shared" si="4"/>
        <v>159</v>
      </c>
      <c r="P50" s="27">
        <f t="shared" si="5"/>
        <v>0</v>
      </c>
      <c r="Q50" s="27">
        <f t="shared" si="6"/>
        <v>1177.669</v>
      </c>
      <c r="R50" s="24">
        <f t="shared" si="7"/>
        <v>0</v>
      </c>
      <c r="S50" s="24">
        <f t="shared" si="8"/>
        <v>259.63</v>
      </c>
      <c r="T50" s="27">
        <f t="shared" si="9"/>
        <v>104.57</v>
      </c>
      <c r="U50" s="24">
        <f t="shared" si="10"/>
        <v>9.74</v>
      </c>
      <c r="V50" s="27">
        <f t="shared" si="11"/>
        <v>159</v>
      </c>
      <c r="W50" s="27">
        <f t="shared" si="12"/>
        <v>0</v>
      </c>
      <c r="X50" s="24">
        <f t="shared" si="13"/>
        <v>532.94</v>
      </c>
      <c r="Y50" s="24">
        <f t="shared" si="14"/>
        <v>1710.609</v>
      </c>
      <c r="Z50" s="39"/>
      <c r="AA50" s="125" t="s">
        <v>31</v>
      </c>
      <c r="AB50" s="126">
        <f t="shared" ref="AB50:AH50" si="66">K50+R50</f>
        <v>58.4172</v>
      </c>
      <c r="AC50" s="126">
        <f t="shared" si="66"/>
        <v>778.894</v>
      </c>
      <c r="AD50" s="126">
        <f t="shared" si="66"/>
        <v>522.84</v>
      </c>
      <c r="AE50" s="126">
        <f t="shared" si="66"/>
        <v>32.4578</v>
      </c>
      <c r="AF50" s="126">
        <f t="shared" si="66"/>
        <v>318</v>
      </c>
      <c r="AG50" s="126">
        <f t="shared" si="66"/>
        <v>0</v>
      </c>
      <c r="AH50" s="126">
        <f t="shared" si="66"/>
        <v>1710.609</v>
      </c>
      <c r="AI50" s="125" t="s">
        <v>1108</v>
      </c>
    </row>
    <row r="51" s="9" customFormat="1" ht="20" customHeight="1" spans="1:35">
      <c r="A51" s="23">
        <f t="shared" si="60"/>
        <v>48</v>
      </c>
      <c r="B51" s="24" t="s">
        <v>185</v>
      </c>
      <c r="C51" s="25" t="s">
        <v>186</v>
      </c>
      <c r="D51" s="24" t="s">
        <v>187</v>
      </c>
      <c r="E51" s="24">
        <v>3245.4</v>
      </c>
      <c r="F51" s="24">
        <f>VLOOKUP(C51,'[1]9月'!$B:$Q,16,0)</f>
        <v>3245.4</v>
      </c>
      <c r="G51" s="27">
        <v>5228.42</v>
      </c>
      <c r="H51" s="24">
        <v>3245.4</v>
      </c>
      <c r="I51" s="27">
        <v>3180</v>
      </c>
      <c r="J51" s="27"/>
      <c r="K51" s="34">
        <f t="shared" si="0"/>
        <v>58.4172</v>
      </c>
      <c r="L51" s="35">
        <f t="shared" si="1"/>
        <v>519.264</v>
      </c>
      <c r="M51" s="27">
        <f t="shared" si="2"/>
        <v>418.27</v>
      </c>
      <c r="N51" s="24">
        <f t="shared" si="3"/>
        <v>22.7178</v>
      </c>
      <c r="O51" s="27">
        <f t="shared" si="4"/>
        <v>159</v>
      </c>
      <c r="P51" s="27">
        <f t="shared" si="5"/>
        <v>0</v>
      </c>
      <c r="Q51" s="27">
        <f t="shared" si="6"/>
        <v>1177.669</v>
      </c>
      <c r="R51" s="24">
        <f t="shared" si="7"/>
        <v>0</v>
      </c>
      <c r="S51" s="24">
        <f t="shared" si="8"/>
        <v>259.63</v>
      </c>
      <c r="T51" s="27">
        <f t="shared" si="9"/>
        <v>104.57</v>
      </c>
      <c r="U51" s="24">
        <f t="shared" si="10"/>
        <v>9.74</v>
      </c>
      <c r="V51" s="27">
        <f t="shared" si="11"/>
        <v>159</v>
      </c>
      <c r="W51" s="27">
        <f t="shared" si="12"/>
        <v>0</v>
      </c>
      <c r="X51" s="24">
        <f t="shared" si="13"/>
        <v>532.94</v>
      </c>
      <c r="Y51" s="24">
        <f t="shared" si="14"/>
        <v>1710.609</v>
      </c>
      <c r="Z51" s="39"/>
      <c r="AA51" s="125" t="s">
        <v>15</v>
      </c>
      <c r="AB51" s="126">
        <f t="shared" ref="AB51:AH51" si="67">K51+R51</f>
        <v>58.4172</v>
      </c>
      <c r="AC51" s="126">
        <f t="shared" si="67"/>
        <v>778.894</v>
      </c>
      <c r="AD51" s="126">
        <f t="shared" si="67"/>
        <v>522.84</v>
      </c>
      <c r="AE51" s="126">
        <f t="shared" si="67"/>
        <v>32.4578</v>
      </c>
      <c r="AF51" s="126">
        <f t="shared" si="67"/>
        <v>318</v>
      </c>
      <c r="AG51" s="126">
        <f t="shared" si="67"/>
        <v>0</v>
      </c>
      <c r="AH51" s="126">
        <f t="shared" si="67"/>
        <v>1710.609</v>
      </c>
      <c r="AI51" s="125" t="s">
        <v>1107</v>
      </c>
    </row>
    <row r="52" s="9" customFormat="1" ht="20" customHeight="1" spans="1:35">
      <c r="A52" s="23">
        <f t="shared" si="60"/>
        <v>49</v>
      </c>
      <c r="B52" s="24" t="s">
        <v>76</v>
      </c>
      <c r="C52" s="25" t="s">
        <v>188</v>
      </c>
      <c r="D52" s="24" t="s">
        <v>189</v>
      </c>
      <c r="E52" s="24">
        <v>3245.4</v>
      </c>
      <c r="F52" s="24">
        <f>VLOOKUP(C52,'[1]9月'!$B:$Q,16,0)</f>
        <v>3245.4</v>
      </c>
      <c r="G52" s="27">
        <v>5228.42</v>
      </c>
      <c r="H52" s="24">
        <v>3245.4</v>
      </c>
      <c r="I52" s="27">
        <v>4180</v>
      </c>
      <c r="J52" s="27"/>
      <c r="K52" s="34">
        <f t="shared" si="0"/>
        <v>58.4172</v>
      </c>
      <c r="L52" s="35">
        <f t="shared" si="1"/>
        <v>519.264</v>
      </c>
      <c r="M52" s="27">
        <f t="shared" si="2"/>
        <v>418.27</v>
      </c>
      <c r="N52" s="24">
        <f t="shared" si="3"/>
        <v>22.7178</v>
      </c>
      <c r="O52" s="27">
        <f t="shared" si="4"/>
        <v>209</v>
      </c>
      <c r="P52" s="27">
        <f t="shared" si="5"/>
        <v>0</v>
      </c>
      <c r="Q52" s="27">
        <f t="shared" si="6"/>
        <v>1227.669</v>
      </c>
      <c r="R52" s="24">
        <f t="shared" si="7"/>
        <v>0</v>
      </c>
      <c r="S52" s="24">
        <f t="shared" si="8"/>
        <v>259.63</v>
      </c>
      <c r="T52" s="27">
        <f t="shared" si="9"/>
        <v>104.57</v>
      </c>
      <c r="U52" s="24">
        <f t="shared" si="10"/>
        <v>9.74</v>
      </c>
      <c r="V52" s="27">
        <f t="shared" si="11"/>
        <v>209</v>
      </c>
      <c r="W52" s="27">
        <f t="shared" si="12"/>
        <v>0</v>
      </c>
      <c r="X52" s="24">
        <f t="shared" si="13"/>
        <v>582.94</v>
      </c>
      <c r="Y52" s="24">
        <f t="shared" si="14"/>
        <v>1810.609</v>
      </c>
      <c r="Z52" s="39"/>
      <c r="AA52" s="125" t="s">
        <v>31</v>
      </c>
      <c r="AB52" s="126">
        <f t="shared" ref="AB52:AH52" si="68">K52+R52</f>
        <v>58.4172</v>
      </c>
      <c r="AC52" s="126">
        <f t="shared" si="68"/>
        <v>778.894</v>
      </c>
      <c r="AD52" s="126">
        <f t="shared" si="68"/>
        <v>522.84</v>
      </c>
      <c r="AE52" s="126">
        <f t="shared" si="68"/>
        <v>32.4578</v>
      </c>
      <c r="AF52" s="126">
        <f t="shared" si="68"/>
        <v>418</v>
      </c>
      <c r="AG52" s="126">
        <f t="shared" si="68"/>
        <v>0</v>
      </c>
      <c r="AH52" s="126">
        <f t="shared" si="68"/>
        <v>1810.609</v>
      </c>
      <c r="AI52" s="125" t="s">
        <v>1108</v>
      </c>
    </row>
    <row r="53" s="9" customFormat="1" ht="20" customHeight="1" spans="1:35">
      <c r="A53" s="23">
        <f t="shared" si="60"/>
        <v>50</v>
      </c>
      <c r="B53" s="24" t="s">
        <v>190</v>
      </c>
      <c r="C53" s="25" t="s">
        <v>191</v>
      </c>
      <c r="D53" s="24" t="s">
        <v>192</v>
      </c>
      <c r="E53" s="24">
        <v>3245.4</v>
      </c>
      <c r="F53" s="24">
        <f>VLOOKUP(C53,'[1]9月'!$B:$Q,16,0)</f>
        <v>3245.4</v>
      </c>
      <c r="G53" s="27">
        <v>5228.42</v>
      </c>
      <c r="H53" s="24">
        <v>3245.4</v>
      </c>
      <c r="I53" s="27">
        <v>3180</v>
      </c>
      <c r="J53" s="27"/>
      <c r="K53" s="34">
        <f t="shared" si="0"/>
        <v>58.4172</v>
      </c>
      <c r="L53" s="35">
        <f t="shared" si="1"/>
        <v>519.264</v>
      </c>
      <c r="M53" s="27">
        <f t="shared" si="2"/>
        <v>418.27</v>
      </c>
      <c r="N53" s="24">
        <f t="shared" si="3"/>
        <v>22.7178</v>
      </c>
      <c r="O53" s="27">
        <f t="shared" si="4"/>
        <v>159</v>
      </c>
      <c r="P53" s="27">
        <f t="shared" si="5"/>
        <v>0</v>
      </c>
      <c r="Q53" s="27">
        <f t="shared" si="6"/>
        <v>1177.669</v>
      </c>
      <c r="R53" s="24">
        <f t="shared" si="7"/>
        <v>0</v>
      </c>
      <c r="S53" s="24">
        <f t="shared" si="8"/>
        <v>259.63</v>
      </c>
      <c r="T53" s="27">
        <f t="shared" si="9"/>
        <v>104.57</v>
      </c>
      <c r="U53" s="24">
        <f t="shared" si="10"/>
        <v>9.74</v>
      </c>
      <c r="V53" s="27">
        <f t="shared" si="11"/>
        <v>159</v>
      </c>
      <c r="W53" s="27">
        <f t="shared" si="12"/>
        <v>0</v>
      </c>
      <c r="X53" s="24">
        <f t="shared" si="13"/>
        <v>532.94</v>
      </c>
      <c r="Y53" s="24">
        <f t="shared" si="14"/>
        <v>1710.609</v>
      </c>
      <c r="Z53" s="39"/>
      <c r="AA53" s="125" t="s">
        <v>40</v>
      </c>
      <c r="AB53" s="126">
        <f t="shared" ref="AB53:AH53" si="69">K53+R53</f>
        <v>58.4172</v>
      </c>
      <c r="AC53" s="126">
        <f t="shared" si="69"/>
        <v>778.894</v>
      </c>
      <c r="AD53" s="126">
        <f t="shared" si="69"/>
        <v>522.84</v>
      </c>
      <c r="AE53" s="126">
        <f t="shared" si="69"/>
        <v>32.4578</v>
      </c>
      <c r="AF53" s="126">
        <f t="shared" si="69"/>
        <v>318</v>
      </c>
      <c r="AG53" s="126">
        <f t="shared" si="69"/>
        <v>0</v>
      </c>
      <c r="AH53" s="126">
        <f t="shared" si="69"/>
        <v>1710.609</v>
      </c>
      <c r="AI53" s="125" t="s">
        <v>1112</v>
      </c>
    </row>
    <row r="54" s="9" customFormat="1" ht="20" customHeight="1" spans="1:35">
      <c r="A54" s="23">
        <f t="shared" si="60"/>
        <v>51</v>
      </c>
      <c r="B54" s="24" t="s">
        <v>190</v>
      </c>
      <c r="C54" s="25" t="s">
        <v>193</v>
      </c>
      <c r="D54" s="24" t="s">
        <v>194</v>
      </c>
      <c r="E54" s="24">
        <v>3245.4</v>
      </c>
      <c r="F54" s="24">
        <f>VLOOKUP(C54,'[1]9月'!$B:$Q,16,0)</f>
        <v>3245.4</v>
      </c>
      <c r="G54" s="27">
        <v>5228.42</v>
      </c>
      <c r="H54" s="24">
        <v>3245.4</v>
      </c>
      <c r="I54" s="27">
        <v>2544</v>
      </c>
      <c r="J54" s="27"/>
      <c r="K54" s="34">
        <f t="shared" si="0"/>
        <v>58.4172</v>
      </c>
      <c r="L54" s="35">
        <f t="shared" si="1"/>
        <v>519.264</v>
      </c>
      <c r="M54" s="27">
        <f t="shared" si="2"/>
        <v>418.27</v>
      </c>
      <c r="N54" s="24">
        <f t="shared" si="3"/>
        <v>22.7178</v>
      </c>
      <c r="O54" s="27">
        <f t="shared" si="4"/>
        <v>127.2</v>
      </c>
      <c r="P54" s="27">
        <f t="shared" si="5"/>
        <v>0</v>
      </c>
      <c r="Q54" s="27">
        <f t="shared" si="6"/>
        <v>1145.869</v>
      </c>
      <c r="R54" s="24">
        <f t="shared" si="7"/>
        <v>0</v>
      </c>
      <c r="S54" s="24">
        <f t="shared" si="8"/>
        <v>259.63</v>
      </c>
      <c r="T54" s="27">
        <f t="shared" si="9"/>
        <v>104.57</v>
      </c>
      <c r="U54" s="24">
        <f t="shared" si="10"/>
        <v>9.74</v>
      </c>
      <c r="V54" s="27">
        <f t="shared" si="11"/>
        <v>127.2</v>
      </c>
      <c r="W54" s="27">
        <f t="shared" si="12"/>
        <v>0</v>
      </c>
      <c r="X54" s="24">
        <f t="shared" si="13"/>
        <v>501.14</v>
      </c>
      <c r="Y54" s="24">
        <f t="shared" si="14"/>
        <v>1647.009</v>
      </c>
      <c r="Z54" s="39"/>
      <c r="AA54" s="125" t="s">
        <v>37</v>
      </c>
      <c r="AB54" s="126">
        <f t="shared" ref="AB54:AH54" si="70">K54+R54</f>
        <v>58.4172</v>
      </c>
      <c r="AC54" s="126">
        <f t="shared" si="70"/>
        <v>778.894</v>
      </c>
      <c r="AD54" s="126">
        <f t="shared" si="70"/>
        <v>522.84</v>
      </c>
      <c r="AE54" s="126">
        <f t="shared" si="70"/>
        <v>32.4578</v>
      </c>
      <c r="AF54" s="126">
        <f t="shared" si="70"/>
        <v>254.4</v>
      </c>
      <c r="AG54" s="126">
        <f t="shared" si="70"/>
        <v>0</v>
      </c>
      <c r="AH54" s="126">
        <f t="shared" si="70"/>
        <v>1647.009</v>
      </c>
      <c r="AI54" s="125" t="s">
        <v>1112</v>
      </c>
    </row>
    <row r="55" s="9" customFormat="1" ht="20" customHeight="1" spans="1:35">
      <c r="A55" s="23">
        <f t="shared" ref="A55:A64" si="71">ROW()-3</f>
        <v>52</v>
      </c>
      <c r="B55" s="24" t="s">
        <v>190</v>
      </c>
      <c r="C55" s="25" t="s">
        <v>195</v>
      </c>
      <c r="D55" s="24" t="s">
        <v>196</v>
      </c>
      <c r="E55" s="24">
        <v>3245.4</v>
      </c>
      <c r="F55" s="24">
        <f>VLOOKUP(C55,'[1]9月'!$B:$Q,16,0)</f>
        <v>3245.4</v>
      </c>
      <c r="G55" s="27">
        <v>5228.42</v>
      </c>
      <c r="H55" s="24">
        <v>3245.4</v>
      </c>
      <c r="I55" s="27">
        <v>3180</v>
      </c>
      <c r="J55" s="27"/>
      <c r="K55" s="34">
        <f t="shared" si="0"/>
        <v>58.4172</v>
      </c>
      <c r="L55" s="35">
        <f t="shared" si="1"/>
        <v>519.264</v>
      </c>
      <c r="M55" s="27">
        <f t="shared" si="2"/>
        <v>418.27</v>
      </c>
      <c r="N55" s="24">
        <f t="shared" si="3"/>
        <v>22.7178</v>
      </c>
      <c r="O55" s="27">
        <f t="shared" si="4"/>
        <v>159</v>
      </c>
      <c r="P55" s="27">
        <f t="shared" si="5"/>
        <v>0</v>
      </c>
      <c r="Q55" s="27">
        <f t="shared" si="6"/>
        <v>1177.669</v>
      </c>
      <c r="R55" s="24">
        <f t="shared" si="7"/>
        <v>0</v>
      </c>
      <c r="S55" s="24">
        <f t="shared" si="8"/>
        <v>259.63</v>
      </c>
      <c r="T55" s="27">
        <f t="shared" si="9"/>
        <v>104.57</v>
      </c>
      <c r="U55" s="24">
        <f t="shared" si="10"/>
        <v>9.74</v>
      </c>
      <c r="V55" s="27">
        <f t="shared" si="11"/>
        <v>159</v>
      </c>
      <c r="W55" s="27">
        <f t="shared" si="12"/>
        <v>0</v>
      </c>
      <c r="X55" s="24">
        <f t="shared" si="13"/>
        <v>532.94</v>
      </c>
      <c r="Y55" s="24">
        <f t="shared" si="14"/>
        <v>1710.609</v>
      </c>
      <c r="Z55" s="39"/>
      <c r="AA55" s="125" t="s">
        <v>35</v>
      </c>
      <c r="AB55" s="126">
        <f t="shared" ref="AB55:AH55" si="72">K55+R55</f>
        <v>58.4172</v>
      </c>
      <c r="AC55" s="126">
        <f t="shared" si="72"/>
        <v>778.894</v>
      </c>
      <c r="AD55" s="126">
        <f t="shared" si="72"/>
        <v>522.84</v>
      </c>
      <c r="AE55" s="126">
        <f t="shared" si="72"/>
        <v>32.4578</v>
      </c>
      <c r="AF55" s="126">
        <f t="shared" si="72"/>
        <v>318</v>
      </c>
      <c r="AG55" s="126">
        <f t="shared" si="72"/>
        <v>0</v>
      </c>
      <c r="AH55" s="126">
        <f t="shared" si="72"/>
        <v>1710.609</v>
      </c>
      <c r="AI55" s="125" t="s">
        <v>1112</v>
      </c>
    </row>
    <row r="56" s="9" customFormat="1" ht="20" customHeight="1" spans="1:35">
      <c r="A56" s="23">
        <f t="shared" si="71"/>
        <v>53</v>
      </c>
      <c r="B56" s="24" t="s">
        <v>190</v>
      </c>
      <c r="C56" s="25" t="s">
        <v>197</v>
      </c>
      <c r="D56" s="24" t="s">
        <v>198</v>
      </c>
      <c r="E56" s="24">
        <v>3245.4</v>
      </c>
      <c r="F56" s="24">
        <f>VLOOKUP(C56,'[1]9月'!$B:$Q,16,0)</f>
        <v>3245.4</v>
      </c>
      <c r="G56" s="27">
        <v>5228.42</v>
      </c>
      <c r="H56" s="24">
        <v>3245.4</v>
      </c>
      <c r="I56" s="27">
        <v>3180</v>
      </c>
      <c r="J56" s="27"/>
      <c r="K56" s="34">
        <f t="shared" si="0"/>
        <v>58.4172</v>
      </c>
      <c r="L56" s="35">
        <f t="shared" si="1"/>
        <v>519.264</v>
      </c>
      <c r="M56" s="27">
        <f t="shared" si="2"/>
        <v>418.27</v>
      </c>
      <c r="N56" s="24">
        <f t="shared" si="3"/>
        <v>22.7178</v>
      </c>
      <c r="O56" s="27">
        <f t="shared" si="4"/>
        <v>159</v>
      </c>
      <c r="P56" s="27">
        <f t="shared" si="5"/>
        <v>0</v>
      </c>
      <c r="Q56" s="27">
        <f t="shared" si="6"/>
        <v>1177.669</v>
      </c>
      <c r="R56" s="24">
        <f t="shared" si="7"/>
        <v>0</v>
      </c>
      <c r="S56" s="24">
        <f t="shared" si="8"/>
        <v>259.63</v>
      </c>
      <c r="T56" s="27">
        <f t="shared" si="9"/>
        <v>104.57</v>
      </c>
      <c r="U56" s="24">
        <f t="shared" si="10"/>
        <v>9.74</v>
      </c>
      <c r="V56" s="27">
        <f t="shared" si="11"/>
        <v>159</v>
      </c>
      <c r="W56" s="27">
        <f t="shared" si="12"/>
        <v>0</v>
      </c>
      <c r="X56" s="24">
        <f t="shared" si="13"/>
        <v>532.94</v>
      </c>
      <c r="Y56" s="24">
        <f t="shared" si="14"/>
        <v>1710.609</v>
      </c>
      <c r="Z56" s="39"/>
      <c r="AA56" s="125" t="s">
        <v>32</v>
      </c>
      <c r="AB56" s="126">
        <f t="shared" ref="AB56:AH56" si="73">K56+R56</f>
        <v>58.4172</v>
      </c>
      <c r="AC56" s="126">
        <f t="shared" si="73"/>
        <v>778.894</v>
      </c>
      <c r="AD56" s="126">
        <f t="shared" si="73"/>
        <v>522.84</v>
      </c>
      <c r="AE56" s="126">
        <f t="shared" si="73"/>
        <v>32.4578</v>
      </c>
      <c r="AF56" s="126">
        <f t="shared" si="73"/>
        <v>318</v>
      </c>
      <c r="AG56" s="126">
        <f t="shared" si="73"/>
        <v>0</v>
      </c>
      <c r="AH56" s="126">
        <f t="shared" si="73"/>
        <v>1710.609</v>
      </c>
      <c r="AI56" s="125" t="s">
        <v>1112</v>
      </c>
    </row>
    <row r="57" s="9" customFormat="1" ht="20" customHeight="1" spans="1:35">
      <c r="A57" s="23">
        <f t="shared" si="71"/>
        <v>54</v>
      </c>
      <c r="B57" s="24" t="s">
        <v>190</v>
      </c>
      <c r="C57" s="25" t="s">
        <v>199</v>
      </c>
      <c r="D57" s="24" t="s">
        <v>200</v>
      </c>
      <c r="E57" s="24">
        <v>3245.4</v>
      </c>
      <c r="F57" s="24">
        <f>VLOOKUP(C57,'[1]9月'!$B:$Q,16,0)</f>
        <v>3245.4</v>
      </c>
      <c r="G57" s="27">
        <v>5228.42</v>
      </c>
      <c r="H57" s="24">
        <v>3245.4</v>
      </c>
      <c r="I57" s="27">
        <v>3180</v>
      </c>
      <c r="J57" s="27"/>
      <c r="K57" s="34">
        <f t="shared" si="0"/>
        <v>58.4172</v>
      </c>
      <c r="L57" s="35">
        <f t="shared" si="1"/>
        <v>519.264</v>
      </c>
      <c r="M57" s="27">
        <f t="shared" si="2"/>
        <v>418.27</v>
      </c>
      <c r="N57" s="24">
        <f t="shared" si="3"/>
        <v>22.7178</v>
      </c>
      <c r="O57" s="27">
        <f t="shared" si="4"/>
        <v>159</v>
      </c>
      <c r="P57" s="27">
        <f t="shared" si="5"/>
        <v>0</v>
      </c>
      <c r="Q57" s="27">
        <f t="shared" si="6"/>
        <v>1177.669</v>
      </c>
      <c r="R57" s="24">
        <f t="shared" si="7"/>
        <v>0</v>
      </c>
      <c r="S57" s="24">
        <f t="shared" si="8"/>
        <v>259.63</v>
      </c>
      <c r="T57" s="27">
        <f t="shared" si="9"/>
        <v>104.57</v>
      </c>
      <c r="U57" s="24">
        <f t="shared" si="10"/>
        <v>9.74</v>
      </c>
      <c r="V57" s="27">
        <f t="shared" si="11"/>
        <v>159</v>
      </c>
      <c r="W57" s="27">
        <f t="shared" si="12"/>
        <v>0</v>
      </c>
      <c r="X57" s="24">
        <f t="shared" si="13"/>
        <v>532.94</v>
      </c>
      <c r="Y57" s="24">
        <f t="shared" si="14"/>
        <v>1710.609</v>
      </c>
      <c r="Z57" s="39"/>
      <c r="AA57" s="125" t="s">
        <v>40</v>
      </c>
      <c r="AB57" s="126">
        <f t="shared" ref="AB57:AH57" si="74">K57+R57</f>
        <v>58.4172</v>
      </c>
      <c r="AC57" s="126">
        <f t="shared" si="74"/>
        <v>778.894</v>
      </c>
      <c r="AD57" s="126">
        <f t="shared" si="74"/>
        <v>522.84</v>
      </c>
      <c r="AE57" s="126">
        <f t="shared" si="74"/>
        <v>32.4578</v>
      </c>
      <c r="AF57" s="126">
        <f t="shared" si="74"/>
        <v>318</v>
      </c>
      <c r="AG57" s="126">
        <f t="shared" si="74"/>
        <v>0</v>
      </c>
      <c r="AH57" s="126">
        <f t="shared" si="74"/>
        <v>1710.609</v>
      </c>
      <c r="AI57" s="125" t="s">
        <v>1112</v>
      </c>
    </row>
    <row r="58" s="9" customFormat="1" ht="20" customHeight="1" spans="1:35">
      <c r="A58" s="23">
        <f t="shared" si="71"/>
        <v>55</v>
      </c>
      <c r="B58" s="24" t="s">
        <v>185</v>
      </c>
      <c r="C58" s="25" t="s">
        <v>201</v>
      </c>
      <c r="D58" s="24" t="s">
        <v>202</v>
      </c>
      <c r="E58" s="24">
        <v>3820</v>
      </c>
      <c r="F58" s="24">
        <f>VLOOKUP(C58,'[1]9月'!$B:$Q,16,0)</f>
        <v>3820</v>
      </c>
      <c r="G58" s="27">
        <v>5228.42</v>
      </c>
      <c r="H58" s="24">
        <v>3820</v>
      </c>
      <c r="I58" s="27">
        <v>4180</v>
      </c>
      <c r="J58" s="27"/>
      <c r="K58" s="34">
        <f t="shared" si="0"/>
        <v>68.76</v>
      </c>
      <c r="L58" s="35">
        <f t="shared" si="1"/>
        <v>611.2</v>
      </c>
      <c r="M58" s="27">
        <f t="shared" si="2"/>
        <v>418.27</v>
      </c>
      <c r="N58" s="24">
        <f t="shared" si="3"/>
        <v>26.74</v>
      </c>
      <c r="O58" s="27">
        <f t="shared" si="4"/>
        <v>209</v>
      </c>
      <c r="P58" s="27">
        <f t="shared" si="5"/>
        <v>0</v>
      </c>
      <c r="Q58" s="27">
        <f t="shared" si="6"/>
        <v>1333.97</v>
      </c>
      <c r="R58" s="24">
        <f t="shared" si="7"/>
        <v>0</v>
      </c>
      <c r="S58" s="24">
        <f t="shared" si="8"/>
        <v>305.6</v>
      </c>
      <c r="T58" s="27">
        <f t="shared" si="9"/>
        <v>104.57</v>
      </c>
      <c r="U58" s="24">
        <f t="shared" si="10"/>
        <v>11.46</v>
      </c>
      <c r="V58" s="27">
        <f t="shared" si="11"/>
        <v>209</v>
      </c>
      <c r="W58" s="27">
        <f t="shared" si="12"/>
        <v>0</v>
      </c>
      <c r="X58" s="24">
        <f t="shared" si="13"/>
        <v>630.63</v>
      </c>
      <c r="Y58" s="24">
        <f t="shared" si="14"/>
        <v>1964.6</v>
      </c>
      <c r="Z58" s="39"/>
      <c r="AA58" s="125" t="s">
        <v>15</v>
      </c>
      <c r="AB58" s="126">
        <f t="shared" ref="AB58:AH58" si="75">K58+R58</f>
        <v>68.76</v>
      </c>
      <c r="AC58" s="126">
        <f t="shared" si="75"/>
        <v>916.8</v>
      </c>
      <c r="AD58" s="126">
        <f t="shared" si="75"/>
        <v>522.84</v>
      </c>
      <c r="AE58" s="126">
        <f t="shared" si="75"/>
        <v>38.2</v>
      </c>
      <c r="AF58" s="126">
        <f t="shared" si="75"/>
        <v>418</v>
      </c>
      <c r="AG58" s="126">
        <f t="shared" si="75"/>
        <v>0</v>
      </c>
      <c r="AH58" s="126">
        <f t="shared" si="75"/>
        <v>1964.6</v>
      </c>
      <c r="AI58" s="125" t="s">
        <v>1107</v>
      </c>
    </row>
    <row r="59" s="9" customFormat="1" ht="20" customHeight="1" spans="1:35">
      <c r="A59" s="23">
        <f t="shared" si="71"/>
        <v>56</v>
      </c>
      <c r="B59" s="24" t="s">
        <v>185</v>
      </c>
      <c r="C59" s="25" t="s">
        <v>205</v>
      </c>
      <c r="D59" s="24" t="s">
        <v>206</v>
      </c>
      <c r="E59" s="24">
        <v>3245.4</v>
      </c>
      <c r="F59" s="24">
        <f>VLOOKUP(C59,'[1]9月'!$B:$Q,16,0)</f>
        <v>3245.4</v>
      </c>
      <c r="G59" s="27">
        <v>5228.42</v>
      </c>
      <c r="H59" s="24">
        <v>3245.4</v>
      </c>
      <c r="I59" s="27">
        <v>3180</v>
      </c>
      <c r="J59" s="27"/>
      <c r="K59" s="34">
        <f t="shared" si="0"/>
        <v>58.4172</v>
      </c>
      <c r="L59" s="35">
        <f t="shared" si="1"/>
        <v>519.264</v>
      </c>
      <c r="M59" s="27">
        <f t="shared" si="2"/>
        <v>418.27</v>
      </c>
      <c r="N59" s="24">
        <f t="shared" si="3"/>
        <v>22.7178</v>
      </c>
      <c r="O59" s="27">
        <f t="shared" si="4"/>
        <v>159</v>
      </c>
      <c r="P59" s="27">
        <f t="shared" si="5"/>
        <v>0</v>
      </c>
      <c r="Q59" s="27">
        <f t="shared" si="6"/>
        <v>1177.669</v>
      </c>
      <c r="R59" s="24">
        <f t="shared" si="7"/>
        <v>0</v>
      </c>
      <c r="S59" s="24">
        <f t="shared" si="8"/>
        <v>259.63</v>
      </c>
      <c r="T59" s="27">
        <f t="shared" si="9"/>
        <v>104.57</v>
      </c>
      <c r="U59" s="24">
        <f t="shared" si="10"/>
        <v>9.74</v>
      </c>
      <c r="V59" s="27">
        <f t="shared" si="11"/>
        <v>159</v>
      </c>
      <c r="W59" s="27">
        <f t="shared" si="12"/>
        <v>0</v>
      </c>
      <c r="X59" s="24">
        <f t="shared" si="13"/>
        <v>532.94</v>
      </c>
      <c r="Y59" s="24">
        <f t="shared" si="14"/>
        <v>1710.609</v>
      </c>
      <c r="Z59" s="39"/>
      <c r="AA59" s="125" t="s">
        <v>15</v>
      </c>
      <c r="AB59" s="126">
        <f t="shared" ref="AB59:AH59" si="76">K59+R59</f>
        <v>58.4172</v>
      </c>
      <c r="AC59" s="126">
        <f t="shared" si="76"/>
        <v>778.894</v>
      </c>
      <c r="AD59" s="126">
        <f t="shared" si="76"/>
        <v>522.84</v>
      </c>
      <c r="AE59" s="126">
        <f t="shared" si="76"/>
        <v>32.4578</v>
      </c>
      <c r="AF59" s="126">
        <f t="shared" si="76"/>
        <v>318</v>
      </c>
      <c r="AG59" s="126">
        <f t="shared" si="76"/>
        <v>0</v>
      </c>
      <c r="AH59" s="126">
        <f t="shared" si="76"/>
        <v>1710.609</v>
      </c>
      <c r="AI59" s="125" t="s">
        <v>1107</v>
      </c>
    </row>
    <row r="60" s="9" customFormat="1" ht="20" customHeight="1" spans="1:35">
      <c r="A60" s="23">
        <f t="shared" si="71"/>
        <v>57</v>
      </c>
      <c r="B60" s="24" t="s">
        <v>137</v>
      </c>
      <c r="C60" s="25" t="s">
        <v>209</v>
      </c>
      <c r="D60" s="24" t="s">
        <v>210</v>
      </c>
      <c r="E60" s="24">
        <v>3820</v>
      </c>
      <c r="F60" s="24">
        <f>VLOOKUP(C60,'[1]9月'!$B:$Q,16,0)</f>
        <v>3820</v>
      </c>
      <c r="G60" s="27">
        <v>5228.42</v>
      </c>
      <c r="H60" s="24">
        <v>3820</v>
      </c>
      <c r="I60" s="27">
        <v>3180</v>
      </c>
      <c r="J60" s="27"/>
      <c r="K60" s="34">
        <f t="shared" si="0"/>
        <v>68.76</v>
      </c>
      <c r="L60" s="35">
        <f t="shared" si="1"/>
        <v>611.2</v>
      </c>
      <c r="M60" s="27">
        <f t="shared" si="2"/>
        <v>418.27</v>
      </c>
      <c r="N60" s="24">
        <f t="shared" si="3"/>
        <v>26.74</v>
      </c>
      <c r="O60" s="27">
        <f t="shared" si="4"/>
        <v>159</v>
      </c>
      <c r="P60" s="27">
        <f t="shared" si="5"/>
        <v>0</v>
      </c>
      <c r="Q60" s="27">
        <f t="shared" si="6"/>
        <v>1283.97</v>
      </c>
      <c r="R60" s="24">
        <f t="shared" si="7"/>
        <v>0</v>
      </c>
      <c r="S60" s="24">
        <f t="shared" si="8"/>
        <v>305.6</v>
      </c>
      <c r="T60" s="27">
        <f t="shared" si="9"/>
        <v>104.57</v>
      </c>
      <c r="U60" s="24">
        <f t="shared" si="10"/>
        <v>11.46</v>
      </c>
      <c r="V60" s="27">
        <f t="shared" si="11"/>
        <v>159</v>
      </c>
      <c r="W60" s="27">
        <f t="shared" si="12"/>
        <v>0</v>
      </c>
      <c r="X60" s="24">
        <f t="shared" si="13"/>
        <v>580.63</v>
      </c>
      <c r="Y60" s="24">
        <f t="shared" si="14"/>
        <v>1864.6</v>
      </c>
      <c r="Z60" s="39"/>
      <c r="AA60" s="125" t="s">
        <v>30</v>
      </c>
      <c r="AB60" s="126">
        <f t="shared" ref="AB60:AH60" si="77">K60+R60</f>
        <v>68.76</v>
      </c>
      <c r="AC60" s="126">
        <f t="shared" si="77"/>
        <v>916.8</v>
      </c>
      <c r="AD60" s="126">
        <f t="shared" si="77"/>
        <v>522.84</v>
      </c>
      <c r="AE60" s="126">
        <f t="shared" si="77"/>
        <v>38.2</v>
      </c>
      <c r="AF60" s="126">
        <f t="shared" si="77"/>
        <v>318</v>
      </c>
      <c r="AG60" s="126">
        <f t="shared" si="77"/>
        <v>0</v>
      </c>
      <c r="AH60" s="126">
        <f t="shared" si="77"/>
        <v>1864.6</v>
      </c>
      <c r="AI60" s="125" t="s">
        <v>1110</v>
      </c>
    </row>
    <row r="61" s="9" customFormat="1" ht="20" customHeight="1" spans="1:35">
      <c r="A61" s="23">
        <f t="shared" si="71"/>
        <v>58</v>
      </c>
      <c r="B61" s="24" t="s">
        <v>211</v>
      </c>
      <c r="C61" s="25" t="s">
        <v>212</v>
      </c>
      <c r="D61" s="24" t="s">
        <v>213</v>
      </c>
      <c r="E61" s="24">
        <v>3245.4</v>
      </c>
      <c r="F61" s="24">
        <f>VLOOKUP(C61,'[1]9月'!$B:$Q,16,0)</f>
        <v>3245.4</v>
      </c>
      <c r="G61" s="27">
        <v>5228.42</v>
      </c>
      <c r="H61" s="24">
        <v>3245.4</v>
      </c>
      <c r="I61" s="27">
        <v>3180</v>
      </c>
      <c r="J61" s="27"/>
      <c r="K61" s="34">
        <f t="shared" si="0"/>
        <v>58.4172</v>
      </c>
      <c r="L61" s="35">
        <f t="shared" si="1"/>
        <v>519.264</v>
      </c>
      <c r="M61" s="27">
        <f t="shared" si="2"/>
        <v>418.27</v>
      </c>
      <c r="N61" s="24">
        <f t="shared" si="3"/>
        <v>22.7178</v>
      </c>
      <c r="O61" s="27">
        <f t="shared" si="4"/>
        <v>159</v>
      </c>
      <c r="P61" s="27">
        <f t="shared" si="5"/>
        <v>0</v>
      </c>
      <c r="Q61" s="27">
        <f t="shared" si="6"/>
        <v>1177.669</v>
      </c>
      <c r="R61" s="24">
        <f t="shared" si="7"/>
        <v>0</v>
      </c>
      <c r="S61" s="24">
        <f t="shared" si="8"/>
        <v>259.63</v>
      </c>
      <c r="T61" s="27">
        <f t="shared" si="9"/>
        <v>104.57</v>
      </c>
      <c r="U61" s="24">
        <f t="shared" si="10"/>
        <v>9.74</v>
      </c>
      <c r="V61" s="27">
        <f t="shared" si="11"/>
        <v>159</v>
      </c>
      <c r="W61" s="27">
        <f t="shared" si="12"/>
        <v>0</v>
      </c>
      <c r="X61" s="24">
        <f t="shared" si="13"/>
        <v>532.94</v>
      </c>
      <c r="Y61" s="24">
        <f t="shared" si="14"/>
        <v>1710.609</v>
      </c>
      <c r="Z61" s="39"/>
      <c r="AA61" s="125" t="s">
        <v>40</v>
      </c>
      <c r="AB61" s="126">
        <f t="shared" ref="AB61:AH61" si="78">K61+R61</f>
        <v>58.4172</v>
      </c>
      <c r="AC61" s="126">
        <f t="shared" si="78"/>
        <v>778.894</v>
      </c>
      <c r="AD61" s="126">
        <f t="shared" si="78"/>
        <v>522.84</v>
      </c>
      <c r="AE61" s="126">
        <f t="shared" si="78"/>
        <v>32.4578</v>
      </c>
      <c r="AF61" s="126">
        <f t="shared" si="78"/>
        <v>318</v>
      </c>
      <c r="AG61" s="126">
        <f t="shared" si="78"/>
        <v>0</v>
      </c>
      <c r="AH61" s="126">
        <f t="shared" si="78"/>
        <v>1710.609</v>
      </c>
      <c r="AI61" s="125" t="s">
        <v>1112</v>
      </c>
    </row>
    <row r="62" s="9" customFormat="1" ht="20" customHeight="1" spans="1:35">
      <c r="A62" s="23">
        <f t="shared" si="71"/>
        <v>59</v>
      </c>
      <c r="B62" s="24" t="s">
        <v>137</v>
      </c>
      <c r="C62" s="25" t="s">
        <v>214</v>
      </c>
      <c r="D62" s="24" t="s">
        <v>215</v>
      </c>
      <c r="E62" s="24">
        <v>3245.4</v>
      </c>
      <c r="F62" s="24">
        <f>VLOOKUP(C62,'[1]9月'!$B:$Q,16,0)</f>
        <v>3245.4</v>
      </c>
      <c r="G62" s="27">
        <v>5228.42</v>
      </c>
      <c r="H62" s="24">
        <v>3245.4</v>
      </c>
      <c r="I62" s="27">
        <v>1790</v>
      </c>
      <c r="J62" s="27"/>
      <c r="K62" s="34">
        <f t="shared" si="0"/>
        <v>58.4172</v>
      </c>
      <c r="L62" s="35">
        <f t="shared" si="1"/>
        <v>519.264</v>
      </c>
      <c r="M62" s="27">
        <f t="shared" si="2"/>
        <v>418.27</v>
      </c>
      <c r="N62" s="24">
        <f t="shared" si="3"/>
        <v>22.7178</v>
      </c>
      <c r="O62" s="27">
        <f t="shared" si="4"/>
        <v>89.5</v>
      </c>
      <c r="P62" s="27">
        <f t="shared" si="5"/>
        <v>0</v>
      </c>
      <c r="Q62" s="27">
        <f t="shared" si="6"/>
        <v>1108.169</v>
      </c>
      <c r="R62" s="24">
        <f t="shared" si="7"/>
        <v>0</v>
      </c>
      <c r="S62" s="24">
        <f t="shared" si="8"/>
        <v>259.63</v>
      </c>
      <c r="T62" s="27">
        <f t="shared" si="9"/>
        <v>104.57</v>
      </c>
      <c r="U62" s="24">
        <f t="shared" si="10"/>
        <v>9.74</v>
      </c>
      <c r="V62" s="27">
        <f t="shared" si="11"/>
        <v>89.5</v>
      </c>
      <c r="W62" s="27">
        <f t="shared" si="12"/>
        <v>0</v>
      </c>
      <c r="X62" s="24">
        <f t="shared" si="13"/>
        <v>463.44</v>
      </c>
      <c r="Y62" s="24">
        <f t="shared" si="14"/>
        <v>1571.609</v>
      </c>
      <c r="Z62" s="39"/>
      <c r="AA62" s="125" t="s">
        <v>30</v>
      </c>
      <c r="AB62" s="126">
        <f t="shared" ref="AB62:AH62" si="79">K62+R62</f>
        <v>58.4172</v>
      </c>
      <c r="AC62" s="126">
        <f t="shared" si="79"/>
        <v>778.894</v>
      </c>
      <c r="AD62" s="126">
        <f t="shared" si="79"/>
        <v>522.84</v>
      </c>
      <c r="AE62" s="126">
        <f t="shared" si="79"/>
        <v>32.4578</v>
      </c>
      <c r="AF62" s="126">
        <f t="shared" si="79"/>
        <v>179</v>
      </c>
      <c r="AG62" s="126">
        <f t="shared" si="79"/>
        <v>0</v>
      </c>
      <c r="AH62" s="126">
        <f t="shared" si="79"/>
        <v>1571.609</v>
      </c>
      <c r="AI62" s="125" t="s">
        <v>1110</v>
      </c>
    </row>
    <row r="63" s="9" customFormat="1" ht="20" customHeight="1" spans="1:35">
      <c r="A63" s="23">
        <f t="shared" si="71"/>
        <v>60</v>
      </c>
      <c r="B63" s="24" t="s">
        <v>140</v>
      </c>
      <c r="C63" s="25" t="s">
        <v>216</v>
      </c>
      <c r="D63" s="24" t="s">
        <v>217</v>
      </c>
      <c r="E63" s="24">
        <v>3245.4</v>
      </c>
      <c r="F63" s="24">
        <f>VLOOKUP(C63,'[1]9月'!$B:$Q,16,0)</f>
        <v>3245.4</v>
      </c>
      <c r="G63" s="27">
        <v>5228.42</v>
      </c>
      <c r="H63" s="24">
        <v>3245.4</v>
      </c>
      <c r="I63" s="27">
        <v>3180</v>
      </c>
      <c r="J63" s="27"/>
      <c r="K63" s="34">
        <f t="shared" si="0"/>
        <v>58.4172</v>
      </c>
      <c r="L63" s="35">
        <f t="shared" si="1"/>
        <v>519.264</v>
      </c>
      <c r="M63" s="27">
        <f t="shared" si="2"/>
        <v>418.27</v>
      </c>
      <c r="N63" s="24">
        <f t="shared" si="3"/>
        <v>22.7178</v>
      </c>
      <c r="O63" s="27">
        <f t="shared" si="4"/>
        <v>159</v>
      </c>
      <c r="P63" s="27">
        <f t="shared" si="5"/>
        <v>0</v>
      </c>
      <c r="Q63" s="27">
        <f t="shared" si="6"/>
        <v>1177.669</v>
      </c>
      <c r="R63" s="24">
        <f t="shared" si="7"/>
        <v>0</v>
      </c>
      <c r="S63" s="24">
        <f t="shared" si="8"/>
        <v>259.63</v>
      </c>
      <c r="T63" s="27">
        <f t="shared" si="9"/>
        <v>104.57</v>
      </c>
      <c r="U63" s="24">
        <f t="shared" si="10"/>
        <v>9.74</v>
      </c>
      <c r="V63" s="27">
        <f t="shared" si="11"/>
        <v>159</v>
      </c>
      <c r="W63" s="27">
        <f t="shared" si="12"/>
        <v>0</v>
      </c>
      <c r="X63" s="24">
        <f t="shared" si="13"/>
        <v>532.94</v>
      </c>
      <c r="Y63" s="24">
        <f t="shared" si="14"/>
        <v>1710.609</v>
      </c>
      <c r="Z63" s="39"/>
      <c r="AA63" s="125" t="s">
        <v>17</v>
      </c>
      <c r="AB63" s="126">
        <f t="shared" ref="AB63:AH63" si="80">K63+R63</f>
        <v>58.4172</v>
      </c>
      <c r="AC63" s="126">
        <f t="shared" si="80"/>
        <v>778.894</v>
      </c>
      <c r="AD63" s="126">
        <f t="shared" si="80"/>
        <v>522.84</v>
      </c>
      <c r="AE63" s="126">
        <f t="shared" si="80"/>
        <v>32.4578</v>
      </c>
      <c r="AF63" s="126">
        <f t="shared" si="80"/>
        <v>318</v>
      </c>
      <c r="AG63" s="126">
        <f t="shared" si="80"/>
        <v>0</v>
      </c>
      <c r="AH63" s="126">
        <f t="shared" si="80"/>
        <v>1710.609</v>
      </c>
      <c r="AI63" s="125" t="s">
        <v>1107</v>
      </c>
    </row>
    <row r="64" s="9" customFormat="1" ht="20" customHeight="1" spans="1:35">
      <c r="A64" s="23">
        <f t="shared" si="71"/>
        <v>61</v>
      </c>
      <c r="B64" s="24" t="s">
        <v>140</v>
      </c>
      <c r="C64" s="25" t="s">
        <v>218</v>
      </c>
      <c r="D64" s="24" t="s">
        <v>219</v>
      </c>
      <c r="E64" s="24">
        <v>3245.4</v>
      </c>
      <c r="F64" s="24">
        <f>VLOOKUP(C64,'[1]9月'!$B:$Q,16,0)</f>
        <v>3245.4</v>
      </c>
      <c r="G64" s="27">
        <v>5228.42</v>
      </c>
      <c r="H64" s="24">
        <v>3245.4</v>
      </c>
      <c r="I64" s="27">
        <v>3180</v>
      </c>
      <c r="J64" s="27"/>
      <c r="K64" s="34">
        <f t="shared" si="0"/>
        <v>58.4172</v>
      </c>
      <c r="L64" s="35">
        <f t="shared" si="1"/>
        <v>519.264</v>
      </c>
      <c r="M64" s="27">
        <f t="shared" si="2"/>
        <v>418.27</v>
      </c>
      <c r="N64" s="24">
        <f t="shared" si="3"/>
        <v>22.7178</v>
      </c>
      <c r="O64" s="27">
        <f t="shared" si="4"/>
        <v>159</v>
      </c>
      <c r="P64" s="27">
        <f t="shared" si="5"/>
        <v>0</v>
      </c>
      <c r="Q64" s="27">
        <f t="shared" si="6"/>
        <v>1177.669</v>
      </c>
      <c r="R64" s="24">
        <f t="shared" si="7"/>
        <v>0</v>
      </c>
      <c r="S64" s="24">
        <f t="shared" si="8"/>
        <v>259.63</v>
      </c>
      <c r="T64" s="27">
        <f t="shared" si="9"/>
        <v>104.57</v>
      </c>
      <c r="U64" s="24">
        <f t="shared" si="10"/>
        <v>9.74</v>
      </c>
      <c r="V64" s="27">
        <f t="shared" si="11"/>
        <v>159</v>
      </c>
      <c r="W64" s="27">
        <f t="shared" si="12"/>
        <v>0</v>
      </c>
      <c r="X64" s="24">
        <f t="shared" si="13"/>
        <v>532.94</v>
      </c>
      <c r="Y64" s="24">
        <f t="shared" si="14"/>
        <v>1710.609</v>
      </c>
      <c r="Z64" s="39"/>
      <c r="AA64" s="125" t="s">
        <v>17</v>
      </c>
      <c r="AB64" s="126">
        <f t="shared" ref="AB64:AH64" si="81">K64+R64</f>
        <v>58.4172</v>
      </c>
      <c r="AC64" s="126">
        <f t="shared" si="81"/>
        <v>778.894</v>
      </c>
      <c r="AD64" s="126">
        <f t="shared" si="81"/>
        <v>522.84</v>
      </c>
      <c r="AE64" s="126">
        <f t="shared" si="81"/>
        <v>32.4578</v>
      </c>
      <c r="AF64" s="126">
        <f t="shared" si="81"/>
        <v>318</v>
      </c>
      <c r="AG64" s="126">
        <f t="shared" si="81"/>
        <v>0</v>
      </c>
      <c r="AH64" s="126">
        <f t="shared" si="81"/>
        <v>1710.609</v>
      </c>
      <c r="AI64" s="125" t="s">
        <v>1107</v>
      </c>
    </row>
    <row r="65" s="9" customFormat="1" spans="1:35">
      <c r="A65" s="23">
        <f t="shared" ref="A65:A74" si="82">ROW()-3</f>
        <v>62</v>
      </c>
      <c r="B65" s="24" t="s">
        <v>137</v>
      </c>
      <c r="C65" s="25" t="s">
        <v>224</v>
      </c>
      <c r="D65" s="24" t="s">
        <v>225</v>
      </c>
      <c r="E65" s="24">
        <v>3245.4</v>
      </c>
      <c r="F65" s="24">
        <f>VLOOKUP(C65,'[1]9月'!$B:$Q,16,0)</f>
        <v>3245.4</v>
      </c>
      <c r="G65" s="27">
        <v>5228.42</v>
      </c>
      <c r="H65" s="24">
        <v>3245.4</v>
      </c>
      <c r="I65" s="27">
        <v>3180</v>
      </c>
      <c r="J65" s="27"/>
      <c r="K65" s="34">
        <f t="shared" si="0"/>
        <v>58.4172</v>
      </c>
      <c r="L65" s="35">
        <f t="shared" si="1"/>
        <v>519.264</v>
      </c>
      <c r="M65" s="27">
        <f t="shared" si="2"/>
        <v>418.27</v>
      </c>
      <c r="N65" s="24">
        <f t="shared" si="3"/>
        <v>22.7178</v>
      </c>
      <c r="O65" s="27">
        <f t="shared" si="4"/>
        <v>159</v>
      </c>
      <c r="P65" s="27">
        <f t="shared" si="5"/>
        <v>0</v>
      </c>
      <c r="Q65" s="27">
        <f t="shared" si="6"/>
        <v>1177.669</v>
      </c>
      <c r="R65" s="24">
        <f t="shared" si="7"/>
        <v>0</v>
      </c>
      <c r="S65" s="24">
        <f t="shared" si="8"/>
        <v>259.63</v>
      </c>
      <c r="T65" s="27">
        <f t="shared" si="9"/>
        <v>104.57</v>
      </c>
      <c r="U65" s="24">
        <f t="shared" si="10"/>
        <v>9.74</v>
      </c>
      <c r="V65" s="27">
        <f t="shared" si="11"/>
        <v>159</v>
      </c>
      <c r="W65" s="27">
        <f t="shared" si="12"/>
        <v>0</v>
      </c>
      <c r="X65" s="24">
        <f t="shared" si="13"/>
        <v>532.94</v>
      </c>
      <c r="Y65" s="24">
        <f t="shared" si="14"/>
        <v>1710.609</v>
      </c>
      <c r="Z65" s="39"/>
      <c r="AA65" s="125" t="s">
        <v>30</v>
      </c>
      <c r="AB65" s="126">
        <f t="shared" ref="AB65:AH65" si="83">K65+R65</f>
        <v>58.4172</v>
      </c>
      <c r="AC65" s="126">
        <f t="shared" si="83"/>
        <v>778.894</v>
      </c>
      <c r="AD65" s="126">
        <f t="shared" si="83"/>
        <v>522.84</v>
      </c>
      <c r="AE65" s="126">
        <f t="shared" si="83"/>
        <v>32.4578</v>
      </c>
      <c r="AF65" s="126">
        <f t="shared" si="83"/>
        <v>318</v>
      </c>
      <c r="AG65" s="126">
        <f t="shared" si="83"/>
        <v>0</v>
      </c>
      <c r="AH65" s="126">
        <f t="shared" si="83"/>
        <v>1710.609</v>
      </c>
      <c r="AI65" s="125" t="s">
        <v>1110</v>
      </c>
    </row>
    <row r="66" s="9" customFormat="1" ht="20" customHeight="1" spans="1:35">
      <c r="A66" s="23">
        <f t="shared" si="82"/>
        <v>63</v>
      </c>
      <c r="B66" s="24" t="s">
        <v>71</v>
      </c>
      <c r="C66" s="25" t="s">
        <v>226</v>
      </c>
      <c r="D66" s="24" t="s">
        <v>227</v>
      </c>
      <c r="E66" s="24">
        <v>3245.4</v>
      </c>
      <c r="F66" s="24">
        <f>VLOOKUP(C66,'[1]9月'!$B:$Q,16,0)</f>
        <v>3245.4</v>
      </c>
      <c r="G66" s="27">
        <v>5228.42</v>
      </c>
      <c r="H66" s="24">
        <v>3245.4</v>
      </c>
      <c r="I66" s="27">
        <v>4180</v>
      </c>
      <c r="J66" s="27"/>
      <c r="K66" s="34">
        <f t="shared" si="0"/>
        <v>58.4172</v>
      </c>
      <c r="L66" s="35">
        <f t="shared" si="1"/>
        <v>519.264</v>
      </c>
      <c r="M66" s="27">
        <f t="shared" si="2"/>
        <v>418.27</v>
      </c>
      <c r="N66" s="24">
        <f t="shared" si="3"/>
        <v>22.7178</v>
      </c>
      <c r="O66" s="27">
        <f t="shared" si="4"/>
        <v>209</v>
      </c>
      <c r="P66" s="27">
        <f t="shared" si="5"/>
        <v>0</v>
      </c>
      <c r="Q66" s="27">
        <f t="shared" si="6"/>
        <v>1227.669</v>
      </c>
      <c r="R66" s="24">
        <f t="shared" si="7"/>
        <v>0</v>
      </c>
      <c r="S66" s="24">
        <f t="shared" si="8"/>
        <v>259.63</v>
      </c>
      <c r="T66" s="27">
        <f t="shared" si="9"/>
        <v>104.57</v>
      </c>
      <c r="U66" s="24">
        <f t="shared" si="10"/>
        <v>9.74</v>
      </c>
      <c r="V66" s="27">
        <f t="shared" si="11"/>
        <v>209</v>
      </c>
      <c r="W66" s="27">
        <f t="shared" si="12"/>
        <v>0</v>
      </c>
      <c r="X66" s="24">
        <f t="shared" si="13"/>
        <v>582.94</v>
      </c>
      <c r="Y66" s="24">
        <f t="shared" si="14"/>
        <v>1810.609</v>
      </c>
      <c r="Z66" s="39"/>
      <c r="AA66" s="125" t="s">
        <v>31</v>
      </c>
      <c r="AB66" s="126">
        <f t="shared" ref="AB66:AH66" si="84">K66+R66</f>
        <v>58.4172</v>
      </c>
      <c r="AC66" s="126">
        <f t="shared" si="84"/>
        <v>778.894</v>
      </c>
      <c r="AD66" s="126">
        <f t="shared" si="84"/>
        <v>522.84</v>
      </c>
      <c r="AE66" s="126">
        <f t="shared" si="84"/>
        <v>32.4578</v>
      </c>
      <c r="AF66" s="126">
        <f t="shared" si="84"/>
        <v>418</v>
      </c>
      <c r="AG66" s="126">
        <f t="shared" si="84"/>
        <v>0</v>
      </c>
      <c r="AH66" s="126">
        <f t="shared" si="84"/>
        <v>1810.609</v>
      </c>
      <c r="AI66" s="125" t="s">
        <v>1108</v>
      </c>
    </row>
    <row r="67" s="9" customFormat="1" ht="20" customHeight="1" spans="1:35">
      <c r="A67" s="23">
        <f t="shared" si="82"/>
        <v>64</v>
      </c>
      <c r="B67" s="24" t="s">
        <v>140</v>
      </c>
      <c r="C67" s="25" t="s">
        <v>228</v>
      </c>
      <c r="D67" s="24" t="s">
        <v>229</v>
      </c>
      <c r="E67" s="24">
        <v>3245.4</v>
      </c>
      <c r="F67" s="24">
        <f>VLOOKUP(C67,'[1]9月'!$B:$Q,16,0)</f>
        <v>3245.4</v>
      </c>
      <c r="G67" s="27">
        <v>5228.42</v>
      </c>
      <c r="H67" s="24">
        <v>3245.4</v>
      </c>
      <c r="I67" s="27">
        <v>3180</v>
      </c>
      <c r="J67" s="27"/>
      <c r="K67" s="34">
        <f t="shared" si="0"/>
        <v>58.4172</v>
      </c>
      <c r="L67" s="35">
        <f t="shared" si="1"/>
        <v>519.264</v>
      </c>
      <c r="M67" s="27">
        <f t="shared" si="2"/>
        <v>418.27</v>
      </c>
      <c r="N67" s="24">
        <f t="shared" si="3"/>
        <v>22.7178</v>
      </c>
      <c r="O67" s="27">
        <f t="shared" si="4"/>
        <v>159</v>
      </c>
      <c r="P67" s="27">
        <f t="shared" si="5"/>
        <v>0</v>
      </c>
      <c r="Q67" s="27">
        <f t="shared" si="6"/>
        <v>1177.669</v>
      </c>
      <c r="R67" s="24">
        <f t="shared" si="7"/>
        <v>0</v>
      </c>
      <c r="S67" s="24">
        <f t="shared" si="8"/>
        <v>259.63</v>
      </c>
      <c r="T67" s="27">
        <f t="shared" si="9"/>
        <v>104.57</v>
      </c>
      <c r="U67" s="24">
        <f t="shared" si="10"/>
        <v>9.74</v>
      </c>
      <c r="V67" s="27">
        <f t="shared" si="11"/>
        <v>159</v>
      </c>
      <c r="W67" s="27">
        <f t="shared" si="12"/>
        <v>0</v>
      </c>
      <c r="X67" s="24">
        <f t="shared" si="13"/>
        <v>532.94</v>
      </c>
      <c r="Y67" s="24">
        <f t="shared" si="14"/>
        <v>1710.609</v>
      </c>
      <c r="Z67" s="39"/>
      <c r="AA67" s="125" t="s">
        <v>17</v>
      </c>
      <c r="AB67" s="126">
        <f t="shared" ref="AB67:AH67" si="85">K67+R67</f>
        <v>58.4172</v>
      </c>
      <c r="AC67" s="126">
        <f t="shared" si="85"/>
        <v>778.894</v>
      </c>
      <c r="AD67" s="126">
        <f t="shared" si="85"/>
        <v>522.84</v>
      </c>
      <c r="AE67" s="126">
        <f t="shared" si="85"/>
        <v>32.4578</v>
      </c>
      <c r="AF67" s="126">
        <f t="shared" si="85"/>
        <v>318</v>
      </c>
      <c r="AG67" s="126">
        <f t="shared" si="85"/>
        <v>0</v>
      </c>
      <c r="AH67" s="126">
        <f t="shared" si="85"/>
        <v>1710.609</v>
      </c>
      <c r="AI67" s="125" t="s">
        <v>1107</v>
      </c>
    </row>
    <row r="68" s="9" customFormat="1" ht="20" customHeight="1" spans="1:35">
      <c r="A68" s="23">
        <f t="shared" si="82"/>
        <v>65</v>
      </c>
      <c r="B68" s="24" t="s">
        <v>140</v>
      </c>
      <c r="C68" s="25" t="s">
        <v>230</v>
      </c>
      <c r="D68" s="24" t="s">
        <v>231</v>
      </c>
      <c r="E68" s="24">
        <v>3245.4</v>
      </c>
      <c r="F68" s="24">
        <f>VLOOKUP(C68,'[1]9月'!$B:$Q,16,0)</f>
        <v>3245.4</v>
      </c>
      <c r="G68" s="27">
        <v>5228.42</v>
      </c>
      <c r="H68" s="24">
        <v>3245.4</v>
      </c>
      <c r="I68" s="27">
        <v>3180</v>
      </c>
      <c r="J68" s="27"/>
      <c r="K68" s="34">
        <f t="shared" ref="K68:K83" si="86">E68*0.018</f>
        <v>58.4172</v>
      </c>
      <c r="L68" s="35">
        <f t="shared" ref="L68:L83" si="87">F68*0.16</f>
        <v>519.264</v>
      </c>
      <c r="M68" s="27">
        <f t="shared" ref="M68:M83" si="88">ROUND(G68*0.08,2)</f>
        <v>418.27</v>
      </c>
      <c r="N68" s="24">
        <f t="shared" ref="N68:N83" si="89">H68*0.007</f>
        <v>22.7178</v>
      </c>
      <c r="O68" s="27">
        <f t="shared" ref="O68:O83" si="90">I68*5%</f>
        <v>159</v>
      </c>
      <c r="P68" s="27">
        <f t="shared" ref="P68:P83" si="91">J68*50%</f>
        <v>0</v>
      </c>
      <c r="Q68" s="27">
        <f t="shared" ref="Q68:Q83" si="92">SUM(K68:P68)</f>
        <v>1177.669</v>
      </c>
      <c r="R68" s="24">
        <f t="shared" ref="R68:R83" si="93">E68*0</f>
        <v>0</v>
      </c>
      <c r="S68" s="24">
        <f t="shared" ref="S68:S83" si="94">ROUND(F68*0.08,2)</f>
        <v>259.63</v>
      </c>
      <c r="T68" s="27">
        <f t="shared" ref="T68:T83" si="95">ROUND(G68*0.02,2)</f>
        <v>104.57</v>
      </c>
      <c r="U68" s="24">
        <f t="shared" ref="U68:U83" si="96">ROUND(H68*0.003,2)</f>
        <v>9.74</v>
      </c>
      <c r="V68" s="27">
        <f t="shared" ref="V68:V83" si="97">I68*5%</f>
        <v>159</v>
      </c>
      <c r="W68" s="27">
        <f t="shared" ref="W68:W83" si="98">J68*50%</f>
        <v>0</v>
      </c>
      <c r="X68" s="24">
        <f t="shared" ref="X68:X83" si="99">SUM(R68:W68)</f>
        <v>532.94</v>
      </c>
      <c r="Y68" s="24">
        <f t="shared" ref="Y68:Y83" si="100">Q68+X68</f>
        <v>1710.609</v>
      </c>
      <c r="Z68" s="39"/>
      <c r="AA68" s="125" t="s">
        <v>17</v>
      </c>
      <c r="AB68" s="126">
        <f t="shared" ref="AB68:AH68" si="101">K68+R68</f>
        <v>58.4172</v>
      </c>
      <c r="AC68" s="126">
        <f t="shared" si="101"/>
        <v>778.894</v>
      </c>
      <c r="AD68" s="126">
        <f t="shared" si="101"/>
        <v>522.84</v>
      </c>
      <c r="AE68" s="126">
        <f t="shared" si="101"/>
        <v>32.4578</v>
      </c>
      <c r="AF68" s="126">
        <f t="shared" si="101"/>
        <v>318</v>
      </c>
      <c r="AG68" s="126">
        <f t="shared" si="101"/>
        <v>0</v>
      </c>
      <c r="AH68" s="126">
        <f t="shared" si="101"/>
        <v>1710.609</v>
      </c>
      <c r="AI68" s="125" t="s">
        <v>1107</v>
      </c>
    </row>
    <row r="69" s="9" customFormat="1" ht="20" customHeight="1" spans="1:35">
      <c r="A69" s="23">
        <f t="shared" si="82"/>
        <v>66</v>
      </c>
      <c r="B69" s="24" t="s">
        <v>137</v>
      </c>
      <c r="C69" s="25" t="s">
        <v>232</v>
      </c>
      <c r="D69" s="24" t="s">
        <v>233</v>
      </c>
      <c r="E69" s="24">
        <v>3245.4</v>
      </c>
      <c r="F69" s="24">
        <f>VLOOKUP(C69,'[1]9月'!$B:$Q,16,0)</f>
        <v>3245.4</v>
      </c>
      <c r="G69" s="27">
        <v>5228.42</v>
      </c>
      <c r="H69" s="24">
        <v>3245.4</v>
      </c>
      <c r="I69" s="27">
        <v>3180</v>
      </c>
      <c r="J69" s="27"/>
      <c r="K69" s="34">
        <f t="shared" si="86"/>
        <v>58.4172</v>
      </c>
      <c r="L69" s="35">
        <f t="shared" si="87"/>
        <v>519.264</v>
      </c>
      <c r="M69" s="27">
        <f t="shared" si="88"/>
        <v>418.27</v>
      </c>
      <c r="N69" s="24">
        <f t="shared" si="89"/>
        <v>22.7178</v>
      </c>
      <c r="O69" s="27">
        <f t="shared" si="90"/>
        <v>159</v>
      </c>
      <c r="P69" s="27">
        <f t="shared" si="91"/>
        <v>0</v>
      </c>
      <c r="Q69" s="27">
        <f t="shared" si="92"/>
        <v>1177.669</v>
      </c>
      <c r="R69" s="24">
        <f t="shared" si="93"/>
        <v>0</v>
      </c>
      <c r="S69" s="24">
        <f t="shared" si="94"/>
        <v>259.63</v>
      </c>
      <c r="T69" s="27">
        <f t="shared" si="95"/>
        <v>104.57</v>
      </c>
      <c r="U69" s="24">
        <f t="shared" si="96"/>
        <v>9.74</v>
      </c>
      <c r="V69" s="27">
        <f t="shared" si="97"/>
        <v>159</v>
      </c>
      <c r="W69" s="27">
        <f t="shared" si="98"/>
        <v>0</v>
      </c>
      <c r="X69" s="24">
        <f t="shared" si="99"/>
        <v>532.94</v>
      </c>
      <c r="Y69" s="24">
        <f t="shared" si="100"/>
        <v>1710.609</v>
      </c>
      <c r="Z69" s="39"/>
      <c r="AA69" s="125" t="s">
        <v>30</v>
      </c>
      <c r="AB69" s="126">
        <f t="shared" ref="AB69:AH69" si="102">K69+R69</f>
        <v>58.4172</v>
      </c>
      <c r="AC69" s="126">
        <f t="shared" si="102"/>
        <v>778.894</v>
      </c>
      <c r="AD69" s="126">
        <f t="shared" si="102"/>
        <v>522.84</v>
      </c>
      <c r="AE69" s="126">
        <f t="shared" si="102"/>
        <v>32.4578</v>
      </c>
      <c r="AF69" s="126">
        <f t="shared" si="102"/>
        <v>318</v>
      </c>
      <c r="AG69" s="126">
        <f t="shared" si="102"/>
        <v>0</v>
      </c>
      <c r="AH69" s="126">
        <f t="shared" si="102"/>
        <v>1710.609</v>
      </c>
      <c r="AI69" s="125" t="s">
        <v>1110</v>
      </c>
    </row>
    <row r="70" s="9" customFormat="1" ht="20" customHeight="1" spans="1:35">
      <c r="A70" s="23">
        <f t="shared" si="82"/>
        <v>67</v>
      </c>
      <c r="B70" s="24" t="s">
        <v>140</v>
      </c>
      <c r="C70" s="25" t="s">
        <v>234</v>
      </c>
      <c r="D70" s="24" t="s">
        <v>235</v>
      </c>
      <c r="E70" s="24">
        <v>3820</v>
      </c>
      <c r="F70" s="24">
        <f>VLOOKUP(C70,'[1]9月'!$B:$Q,16,0)</f>
        <v>3820</v>
      </c>
      <c r="G70" s="27">
        <v>5228.42</v>
      </c>
      <c r="H70" s="24">
        <v>3820</v>
      </c>
      <c r="I70" s="27">
        <v>4180</v>
      </c>
      <c r="J70" s="27"/>
      <c r="K70" s="34">
        <f t="shared" si="86"/>
        <v>68.76</v>
      </c>
      <c r="L70" s="35">
        <f t="shared" si="87"/>
        <v>611.2</v>
      </c>
      <c r="M70" s="27">
        <f t="shared" si="88"/>
        <v>418.27</v>
      </c>
      <c r="N70" s="24">
        <f t="shared" si="89"/>
        <v>26.74</v>
      </c>
      <c r="O70" s="27">
        <f t="shared" si="90"/>
        <v>209</v>
      </c>
      <c r="P70" s="27">
        <f t="shared" si="91"/>
        <v>0</v>
      </c>
      <c r="Q70" s="27">
        <f t="shared" si="92"/>
        <v>1333.97</v>
      </c>
      <c r="R70" s="24">
        <f t="shared" si="93"/>
        <v>0</v>
      </c>
      <c r="S70" s="24">
        <f t="shared" si="94"/>
        <v>305.6</v>
      </c>
      <c r="T70" s="27">
        <f t="shared" si="95"/>
        <v>104.57</v>
      </c>
      <c r="U70" s="24">
        <f t="shared" si="96"/>
        <v>11.46</v>
      </c>
      <c r="V70" s="27">
        <f t="shared" si="97"/>
        <v>209</v>
      </c>
      <c r="W70" s="27">
        <f t="shared" si="98"/>
        <v>0</v>
      </c>
      <c r="X70" s="24">
        <f t="shared" si="99"/>
        <v>630.63</v>
      </c>
      <c r="Y70" s="24">
        <f t="shared" si="100"/>
        <v>1964.6</v>
      </c>
      <c r="Z70" s="39"/>
      <c r="AA70" s="125" t="s">
        <v>17</v>
      </c>
      <c r="AB70" s="126">
        <f t="shared" ref="AB70:AH70" si="103">K70+R70</f>
        <v>68.76</v>
      </c>
      <c r="AC70" s="126">
        <f t="shared" si="103"/>
        <v>916.8</v>
      </c>
      <c r="AD70" s="126">
        <f t="shared" si="103"/>
        <v>522.84</v>
      </c>
      <c r="AE70" s="126">
        <f t="shared" si="103"/>
        <v>38.2</v>
      </c>
      <c r="AF70" s="126">
        <f t="shared" si="103"/>
        <v>418</v>
      </c>
      <c r="AG70" s="126">
        <f t="shared" si="103"/>
        <v>0</v>
      </c>
      <c r="AH70" s="126">
        <f t="shared" si="103"/>
        <v>1964.6</v>
      </c>
      <c r="AI70" s="125" t="s">
        <v>1107</v>
      </c>
    </row>
    <row r="71" s="9" customFormat="1" ht="20" customHeight="1" spans="1:35">
      <c r="A71" s="23">
        <f t="shared" si="82"/>
        <v>68</v>
      </c>
      <c r="B71" s="24" t="s">
        <v>137</v>
      </c>
      <c r="C71" s="25" t="s">
        <v>236</v>
      </c>
      <c r="D71" s="24" t="s">
        <v>237</v>
      </c>
      <c r="E71" s="24">
        <v>3820</v>
      </c>
      <c r="F71" s="24">
        <f>VLOOKUP(C71,'[1]9月'!$B:$Q,16,0)</f>
        <v>3820</v>
      </c>
      <c r="G71" s="27">
        <v>5228.42</v>
      </c>
      <c r="H71" s="24">
        <v>3820</v>
      </c>
      <c r="I71" s="27">
        <v>4180</v>
      </c>
      <c r="J71" s="27"/>
      <c r="K71" s="34">
        <f t="shared" si="86"/>
        <v>68.76</v>
      </c>
      <c r="L71" s="35">
        <f t="shared" si="87"/>
        <v>611.2</v>
      </c>
      <c r="M71" s="27">
        <f t="shared" si="88"/>
        <v>418.27</v>
      </c>
      <c r="N71" s="24">
        <f t="shared" si="89"/>
        <v>26.74</v>
      </c>
      <c r="O71" s="27">
        <f t="shared" si="90"/>
        <v>209</v>
      </c>
      <c r="P71" s="27">
        <f t="shared" si="91"/>
        <v>0</v>
      </c>
      <c r="Q71" s="27">
        <f t="shared" si="92"/>
        <v>1333.97</v>
      </c>
      <c r="R71" s="24">
        <f t="shared" si="93"/>
        <v>0</v>
      </c>
      <c r="S71" s="24">
        <f t="shared" si="94"/>
        <v>305.6</v>
      </c>
      <c r="T71" s="27">
        <f t="shared" si="95"/>
        <v>104.57</v>
      </c>
      <c r="U71" s="24">
        <f t="shared" si="96"/>
        <v>11.46</v>
      </c>
      <c r="V71" s="27">
        <f t="shared" si="97"/>
        <v>209</v>
      </c>
      <c r="W71" s="27">
        <f t="shared" si="98"/>
        <v>0</v>
      </c>
      <c r="X71" s="24">
        <f t="shared" si="99"/>
        <v>630.63</v>
      </c>
      <c r="Y71" s="24">
        <f t="shared" si="100"/>
        <v>1964.6</v>
      </c>
      <c r="Z71" s="39"/>
      <c r="AA71" s="125" t="s">
        <v>30</v>
      </c>
      <c r="AB71" s="126">
        <f t="shared" ref="AB71:AH71" si="104">K71+R71</f>
        <v>68.76</v>
      </c>
      <c r="AC71" s="126">
        <f t="shared" si="104"/>
        <v>916.8</v>
      </c>
      <c r="AD71" s="126">
        <f t="shared" si="104"/>
        <v>522.84</v>
      </c>
      <c r="AE71" s="126">
        <f t="shared" si="104"/>
        <v>38.2</v>
      </c>
      <c r="AF71" s="126">
        <f t="shared" si="104"/>
        <v>418</v>
      </c>
      <c r="AG71" s="126">
        <f t="shared" si="104"/>
        <v>0</v>
      </c>
      <c r="AH71" s="126">
        <f t="shared" si="104"/>
        <v>1964.6</v>
      </c>
      <c r="AI71" s="125" t="s">
        <v>1110</v>
      </c>
    </row>
    <row r="72" s="9" customFormat="1" ht="20" customHeight="1" spans="1:35">
      <c r="A72" s="23">
        <f t="shared" si="82"/>
        <v>69</v>
      </c>
      <c r="B72" s="24" t="s">
        <v>137</v>
      </c>
      <c r="C72" s="25" t="s">
        <v>238</v>
      </c>
      <c r="D72" s="24" t="s">
        <v>239</v>
      </c>
      <c r="E72" s="24">
        <v>3245.4</v>
      </c>
      <c r="F72" s="24">
        <f>VLOOKUP(C72,'[1]9月'!$B:$Q,16,0)</f>
        <v>3245.4</v>
      </c>
      <c r="G72" s="27">
        <v>5228.42</v>
      </c>
      <c r="H72" s="24">
        <v>3245.4</v>
      </c>
      <c r="I72" s="27">
        <v>3180</v>
      </c>
      <c r="J72" s="27"/>
      <c r="K72" s="34">
        <f t="shared" si="86"/>
        <v>58.4172</v>
      </c>
      <c r="L72" s="35">
        <f t="shared" si="87"/>
        <v>519.264</v>
      </c>
      <c r="M72" s="27">
        <f t="shared" si="88"/>
        <v>418.27</v>
      </c>
      <c r="N72" s="24">
        <f t="shared" si="89"/>
        <v>22.7178</v>
      </c>
      <c r="O72" s="27">
        <f t="shared" si="90"/>
        <v>159</v>
      </c>
      <c r="P72" s="27">
        <f t="shared" si="91"/>
        <v>0</v>
      </c>
      <c r="Q72" s="27">
        <f t="shared" si="92"/>
        <v>1177.669</v>
      </c>
      <c r="R72" s="24">
        <f t="shared" si="93"/>
        <v>0</v>
      </c>
      <c r="S72" s="24">
        <f t="shared" si="94"/>
        <v>259.63</v>
      </c>
      <c r="T72" s="27">
        <f t="shared" si="95"/>
        <v>104.57</v>
      </c>
      <c r="U72" s="24">
        <f t="shared" si="96"/>
        <v>9.74</v>
      </c>
      <c r="V72" s="27">
        <f t="shared" si="97"/>
        <v>159</v>
      </c>
      <c r="W72" s="27">
        <f t="shared" si="98"/>
        <v>0</v>
      </c>
      <c r="X72" s="24">
        <f t="shared" si="99"/>
        <v>532.94</v>
      </c>
      <c r="Y72" s="24">
        <f t="shared" si="100"/>
        <v>1710.609</v>
      </c>
      <c r="Z72" s="39"/>
      <c r="AA72" s="125" t="s">
        <v>17</v>
      </c>
      <c r="AB72" s="126">
        <f t="shared" ref="AB72:AH72" si="105">K72+R72</f>
        <v>58.4172</v>
      </c>
      <c r="AC72" s="126">
        <f t="shared" si="105"/>
        <v>778.894</v>
      </c>
      <c r="AD72" s="126">
        <f t="shared" si="105"/>
        <v>522.84</v>
      </c>
      <c r="AE72" s="126">
        <f t="shared" si="105"/>
        <v>32.4578</v>
      </c>
      <c r="AF72" s="126">
        <f t="shared" si="105"/>
        <v>318</v>
      </c>
      <c r="AG72" s="126">
        <f t="shared" si="105"/>
        <v>0</v>
      </c>
      <c r="AH72" s="126">
        <f t="shared" si="105"/>
        <v>1710.609</v>
      </c>
      <c r="AI72" s="125" t="s">
        <v>1107</v>
      </c>
    </row>
    <row r="73" s="9" customFormat="1" ht="20" customHeight="1" spans="1:35">
      <c r="A73" s="23">
        <f t="shared" si="82"/>
        <v>70</v>
      </c>
      <c r="B73" s="24" t="s">
        <v>137</v>
      </c>
      <c r="C73" s="25" t="s">
        <v>240</v>
      </c>
      <c r="D73" s="24" t="s">
        <v>241</v>
      </c>
      <c r="E73" s="24">
        <v>3245.4</v>
      </c>
      <c r="F73" s="24">
        <f>VLOOKUP(C73,'[1]9月'!$B:$Q,16,0)</f>
        <v>3245.4</v>
      </c>
      <c r="G73" s="27">
        <v>5228.42</v>
      </c>
      <c r="H73" s="24">
        <v>3245.4</v>
      </c>
      <c r="I73" s="27">
        <v>3180</v>
      </c>
      <c r="J73" s="27"/>
      <c r="K73" s="34">
        <f t="shared" si="86"/>
        <v>58.4172</v>
      </c>
      <c r="L73" s="35">
        <f t="shared" si="87"/>
        <v>519.264</v>
      </c>
      <c r="M73" s="27">
        <f t="shared" si="88"/>
        <v>418.27</v>
      </c>
      <c r="N73" s="24">
        <f t="shared" si="89"/>
        <v>22.7178</v>
      </c>
      <c r="O73" s="27">
        <f t="shared" si="90"/>
        <v>159</v>
      </c>
      <c r="P73" s="27">
        <f t="shared" si="91"/>
        <v>0</v>
      </c>
      <c r="Q73" s="27">
        <f t="shared" si="92"/>
        <v>1177.669</v>
      </c>
      <c r="R73" s="24">
        <f t="shared" si="93"/>
        <v>0</v>
      </c>
      <c r="S73" s="24">
        <f t="shared" si="94"/>
        <v>259.63</v>
      </c>
      <c r="T73" s="27">
        <f t="shared" si="95"/>
        <v>104.57</v>
      </c>
      <c r="U73" s="24">
        <f t="shared" si="96"/>
        <v>9.74</v>
      </c>
      <c r="V73" s="27">
        <f t="shared" si="97"/>
        <v>159</v>
      </c>
      <c r="W73" s="27">
        <f t="shared" si="98"/>
        <v>0</v>
      </c>
      <c r="X73" s="24">
        <f t="shared" si="99"/>
        <v>532.94</v>
      </c>
      <c r="Y73" s="24">
        <f t="shared" si="100"/>
        <v>1710.609</v>
      </c>
      <c r="Z73" s="39"/>
      <c r="AA73" s="125" t="s">
        <v>30</v>
      </c>
      <c r="AB73" s="126">
        <f t="shared" ref="AB73:AH73" si="106">K73+R73</f>
        <v>58.4172</v>
      </c>
      <c r="AC73" s="126">
        <f t="shared" si="106"/>
        <v>778.894</v>
      </c>
      <c r="AD73" s="126">
        <f t="shared" si="106"/>
        <v>522.84</v>
      </c>
      <c r="AE73" s="126">
        <f t="shared" si="106"/>
        <v>32.4578</v>
      </c>
      <c r="AF73" s="126">
        <f t="shared" si="106"/>
        <v>318</v>
      </c>
      <c r="AG73" s="126">
        <f t="shared" si="106"/>
        <v>0</v>
      </c>
      <c r="AH73" s="126">
        <f t="shared" si="106"/>
        <v>1710.609</v>
      </c>
      <c r="AI73" s="125" t="s">
        <v>1110</v>
      </c>
    </row>
    <row r="74" s="9" customFormat="1" ht="20" customHeight="1" spans="1:35">
      <c r="A74" s="23">
        <f t="shared" si="82"/>
        <v>71</v>
      </c>
      <c r="B74" s="24" t="s">
        <v>137</v>
      </c>
      <c r="C74" s="25" t="s">
        <v>242</v>
      </c>
      <c r="D74" s="24" t="s">
        <v>243</v>
      </c>
      <c r="E74" s="24">
        <v>3245.4</v>
      </c>
      <c r="F74" s="24">
        <f>VLOOKUP(C74,'[1]9月'!$B:$Q,16,0)</f>
        <v>3245.4</v>
      </c>
      <c r="G74" s="27">
        <v>5228.42</v>
      </c>
      <c r="H74" s="24">
        <v>3245.4</v>
      </c>
      <c r="I74" s="27">
        <v>3180</v>
      </c>
      <c r="J74" s="27"/>
      <c r="K74" s="34">
        <f t="shared" si="86"/>
        <v>58.4172</v>
      </c>
      <c r="L74" s="35">
        <f t="shared" si="87"/>
        <v>519.264</v>
      </c>
      <c r="M74" s="27">
        <f t="shared" si="88"/>
        <v>418.27</v>
      </c>
      <c r="N74" s="24">
        <f t="shared" si="89"/>
        <v>22.7178</v>
      </c>
      <c r="O74" s="27">
        <f t="shared" si="90"/>
        <v>159</v>
      </c>
      <c r="P74" s="27">
        <f t="shared" si="91"/>
        <v>0</v>
      </c>
      <c r="Q74" s="27">
        <f t="shared" si="92"/>
        <v>1177.669</v>
      </c>
      <c r="R74" s="24">
        <f t="shared" si="93"/>
        <v>0</v>
      </c>
      <c r="S74" s="24">
        <f t="shared" si="94"/>
        <v>259.63</v>
      </c>
      <c r="T74" s="27">
        <f t="shared" si="95"/>
        <v>104.57</v>
      </c>
      <c r="U74" s="24">
        <f t="shared" si="96"/>
        <v>9.74</v>
      </c>
      <c r="V74" s="27">
        <f t="shared" si="97"/>
        <v>159</v>
      </c>
      <c r="W74" s="27">
        <f t="shared" si="98"/>
        <v>0</v>
      </c>
      <c r="X74" s="24">
        <f t="shared" si="99"/>
        <v>532.94</v>
      </c>
      <c r="Y74" s="24">
        <f t="shared" si="100"/>
        <v>1710.609</v>
      </c>
      <c r="Z74" s="39"/>
      <c r="AA74" s="125" t="s">
        <v>30</v>
      </c>
      <c r="AB74" s="126">
        <f t="shared" ref="AB74:AH74" si="107">K74+R74</f>
        <v>58.4172</v>
      </c>
      <c r="AC74" s="126">
        <f t="shared" si="107"/>
        <v>778.894</v>
      </c>
      <c r="AD74" s="126">
        <f t="shared" si="107"/>
        <v>522.84</v>
      </c>
      <c r="AE74" s="126">
        <f t="shared" si="107"/>
        <v>32.4578</v>
      </c>
      <c r="AF74" s="126">
        <f t="shared" si="107"/>
        <v>318</v>
      </c>
      <c r="AG74" s="126">
        <f t="shared" si="107"/>
        <v>0</v>
      </c>
      <c r="AH74" s="126">
        <f t="shared" si="107"/>
        <v>1710.609</v>
      </c>
      <c r="AI74" s="125" t="s">
        <v>1110</v>
      </c>
    </row>
    <row r="75" s="9" customFormat="1" ht="20" customHeight="1" spans="1:35">
      <c r="A75" s="23">
        <f t="shared" ref="A75:A84" si="108">ROW()-3</f>
        <v>72</v>
      </c>
      <c r="B75" s="24" t="s">
        <v>140</v>
      </c>
      <c r="C75" s="25" t="s">
        <v>244</v>
      </c>
      <c r="D75" s="24" t="s">
        <v>245</v>
      </c>
      <c r="E75" s="24">
        <v>3245.4</v>
      </c>
      <c r="F75" s="24">
        <f>VLOOKUP(C75,'[1]9月'!$B:$Q,16,0)</f>
        <v>3245.4</v>
      </c>
      <c r="G75" s="27">
        <v>5228.42</v>
      </c>
      <c r="H75" s="24">
        <v>3245.4</v>
      </c>
      <c r="I75" s="27">
        <v>3180</v>
      </c>
      <c r="J75" s="27"/>
      <c r="K75" s="34">
        <f t="shared" si="86"/>
        <v>58.4172</v>
      </c>
      <c r="L75" s="35">
        <f t="shared" si="87"/>
        <v>519.264</v>
      </c>
      <c r="M75" s="27">
        <f t="shared" si="88"/>
        <v>418.27</v>
      </c>
      <c r="N75" s="24">
        <f t="shared" si="89"/>
        <v>22.7178</v>
      </c>
      <c r="O75" s="27">
        <f t="shared" si="90"/>
        <v>159</v>
      </c>
      <c r="P75" s="27">
        <f t="shared" si="91"/>
        <v>0</v>
      </c>
      <c r="Q75" s="27">
        <f t="shared" si="92"/>
        <v>1177.669</v>
      </c>
      <c r="R75" s="24">
        <f t="shared" si="93"/>
        <v>0</v>
      </c>
      <c r="S75" s="24">
        <f t="shared" si="94"/>
        <v>259.63</v>
      </c>
      <c r="T75" s="27">
        <f t="shared" si="95"/>
        <v>104.57</v>
      </c>
      <c r="U75" s="24">
        <f t="shared" si="96"/>
        <v>9.74</v>
      </c>
      <c r="V75" s="27">
        <f t="shared" si="97"/>
        <v>159</v>
      </c>
      <c r="W75" s="27">
        <f t="shared" si="98"/>
        <v>0</v>
      </c>
      <c r="X75" s="24">
        <f t="shared" si="99"/>
        <v>532.94</v>
      </c>
      <c r="Y75" s="24">
        <f t="shared" si="100"/>
        <v>1710.609</v>
      </c>
      <c r="Z75" s="39"/>
      <c r="AA75" s="125" t="s">
        <v>17</v>
      </c>
      <c r="AB75" s="126">
        <f t="shared" ref="AB75:AH75" si="109">K75+R75</f>
        <v>58.4172</v>
      </c>
      <c r="AC75" s="126">
        <f t="shared" si="109"/>
        <v>778.894</v>
      </c>
      <c r="AD75" s="126">
        <f t="shared" si="109"/>
        <v>522.84</v>
      </c>
      <c r="AE75" s="126">
        <f t="shared" si="109"/>
        <v>32.4578</v>
      </c>
      <c r="AF75" s="126">
        <f t="shared" si="109"/>
        <v>318</v>
      </c>
      <c r="AG75" s="126">
        <f t="shared" si="109"/>
        <v>0</v>
      </c>
      <c r="AH75" s="126">
        <f t="shared" si="109"/>
        <v>1710.609</v>
      </c>
      <c r="AI75" s="125" t="s">
        <v>1107</v>
      </c>
    </row>
    <row r="76" s="9" customFormat="1" ht="20" customHeight="1" spans="1:35">
      <c r="A76" s="23">
        <f t="shared" si="108"/>
        <v>73</v>
      </c>
      <c r="B76" s="24" t="s">
        <v>140</v>
      </c>
      <c r="C76" s="25" t="s">
        <v>246</v>
      </c>
      <c r="D76" s="24" t="s">
        <v>247</v>
      </c>
      <c r="E76" s="24">
        <v>3245.4</v>
      </c>
      <c r="F76" s="24">
        <f>VLOOKUP(C76,'[1]9月'!$B:$Q,16,0)</f>
        <v>3245.4</v>
      </c>
      <c r="G76" s="27">
        <v>5228.42</v>
      </c>
      <c r="H76" s="24">
        <v>3245.4</v>
      </c>
      <c r="I76" s="27">
        <v>4180</v>
      </c>
      <c r="J76" s="27"/>
      <c r="K76" s="34">
        <f t="shared" si="86"/>
        <v>58.4172</v>
      </c>
      <c r="L76" s="35">
        <f t="shared" si="87"/>
        <v>519.264</v>
      </c>
      <c r="M76" s="27">
        <f t="shared" si="88"/>
        <v>418.27</v>
      </c>
      <c r="N76" s="24">
        <f t="shared" si="89"/>
        <v>22.7178</v>
      </c>
      <c r="O76" s="27">
        <f t="shared" si="90"/>
        <v>209</v>
      </c>
      <c r="P76" s="27">
        <f t="shared" si="91"/>
        <v>0</v>
      </c>
      <c r="Q76" s="27">
        <f t="shared" si="92"/>
        <v>1227.669</v>
      </c>
      <c r="R76" s="24">
        <f t="shared" si="93"/>
        <v>0</v>
      </c>
      <c r="S76" s="24">
        <f t="shared" si="94"/>
        <v>259.63</v>
      </c>
      <c r="T76" s="27">
        <f t="shared" si="95"/>
        <v>104.57</v>
      </c>
      <c r="U76" s="24">
        <f t="shared" si="96"/>
        <v>9.74</v>
      </c>
      <c r="V76" s="27">
        <f t="shared" si="97"/>
        <v>209</v>
      </c>
      <c r="W76" s="27">
        <f t="shared" si="98"/>
        <v>0</v>
      </c>
      <c r="X76" s="24">
        <f t="shared" si="99"/>
        <v>582.94</v>
      </c>
      <c r="Y76" s="24">
        <f t="shared" si="100"/>
        <v>1810.609</v>
      </c>
      <c r="Z76" s="39"/>
      <c r="AA76" s="125" t="s">
        <v>17</v>
      </c>
      <c r="AB76" s="126">
        <f t="shared" ref="AB76:AH76" si="110">K76+R76</f>
        <v>58.4172</v>
      </c>
      <c r="AC76" s="126">
        <f t="shared" si="110"/>
        <v>778.894</v>
      </c>
      <c r="AD76" s="126">
        <f t="shared" si="110"/>
        <v>522.84</v>
      </c>
      <c r="AE76" s="126">
        <f t="shared" si="110"/>
        <v>32.4578</v>
      </c>
      <c r="AF76" s="126">
        <f t="shared" si="110"/>
        <v>418</v>
      </c>
      <c r="AG76" s="126">
        <f t="shared" si="110"/>
        <v>0</v>
      </c>
      <c r="AH76" s="126">
        <f t="shared" si="110"/>
        <v>1810.609</v>
      </c>
      <c r="AI76" s="125" t="s">
        <v>1107</v>
      </c>
    </row>
    <row r="77" s="9" customFormat="1" ht="20" customHeight="1" spans="1:35">
      <c r="A77" s="23">
        <f t="shared" si="108"/>
        <v>74</v>
      </c>
      <c r="B77" s="24" t="s">
        <v>140</v>
      </c>
      <c r="C77" s="25" t="s">
        <v>248</v>
      </c>
      <c r="D77" s="24" t="s">
        <v>249</v>
      </c>
      <c r="E77" s="24">
        <v>3245.4</v>
      </c>
      <c r="F77" s="24">
        <f>VLOOKUP(C77,'[1]9月'!$B:$Q,16,0)</f>
        <v>3245.4</v>
      </c>
      <c r="G77" s="27">
        <v>5228.42</v>
      </c>
      <c r="H77" s="24">
        <v>3245.4</v>
      </c>
      <c r="I77" s="27">
        <v>4180</v>
      </c>
      <c r="J77" s="27"/>
      <c r="K77" s="34">
        <f t="shared" si="86"/>
        <v>58.4172</v>
      </c>
      <c r="L77" s="35">
        <f t="shared" si="87"/>
        <v>519.264</v>
      </c>
      <c r="M77" s="27">
        <f t="shared" si="88"/>
        <v>418.27</v>
      </c>
      <c r="N77" s="24">
        <f t="shared" si="89"/>
        <v>22.7178</v>
      </c>
      <c r="O77" s="27">
        <f t="shared" si="90"/>
        <v>209</v>
      </c>
      <c r="P77" s="27">
        <f t="shared" si="91"/>
        <v>0</v>
      </c>
      <c r="Q77" s="27">
        <f t="shared" si="92"/>
        <v>1227.669</v>
      </c>
      <c r="R77" s="24">
        <f t="shared" si="93"/>
        <v>0</v>
      </c>
      <c r="S77" s="24">
        <f t="shared" si="94"/>
        <v>259.63</v>
      </c>
      <c r="T77" s="27">
        <f t="shared" si="95"/>
        <v>104.57</v>
      </c>
      <c r="U77" s="24">
        <f t="shared" si="96"/>
        <v>9.74</v>
      </c>
      <c r="V77" s="27">
        <f t="shared" si="97"/>
        <v>209</v>
      </c>
      <c r="W77" s="27">
        <f t="shared" si="98"/>
        <v>0</v>
      </c>
      <c r="X77" s="24">
        <f t="shared" si="99"/>
        <v>582.94</v>
      </c>
      <c r="Y77" s="24">
        <f t="shared" si="100"/>
        <v>1810.609</v>
      </c>
      <c r="Z77" s="39"/>
      <c r="AA77" s="125" t="s">
        <v>17</v>
      </c>
      <c r="AB77" s="126">
        <f t="shared" ref="AB77:AH77" si="111">K77+R77</f>
        <v>58.4172</v>
      </c>
      <c r="AC77" s="126">
        <f t="shared" si="111"/>
        <v>778.894</v>
      </c>
      <c r="AD77" s="126">
        <f t="shared" si="111"/>
        <v>522.84</v>
      </c>
      <c r="AE77" s="126">
        <f t="shared" si="111"/>
        <v>32.4578</v>
      </c>
      <c r="AF77" s="126">
        <f t="shared" si="111"/>
        <v>418</v>
      </c>
      <c r="AG77" s="126">
        <f t="shared" si="111"/>
        <v>0</v>
      </c>
      <c r="AH77" s="126">
        <f t="shared" si="111"/>
        <v>1810.609</v>
      </c>
      <c r="AI77" s="125" t="s">
        <v>1107</v>
      </c>
    </row>
    <row r="78" s="9" customFormat="1" ht="20" customHeight="1" spans="1:35">
      <c r="A78" s="23">
        <f t="shared" si="108"/>
        <v>75</v>
      </c>
      <c r="B78" s="24" t="s">
        <v>140</v>
      </c>
      <c r="C78" s="25" t="s">
        <v>252</v>
      </c>
      <c r="D78" s="275" t="s">
        <v>253</v>
      </c>
      <c r="E78" s="24">
        <v>3245.4</v>
      </c>
      <c r="F78" s="24">
        <f>VLOOKUP(C78,'[1]9月'!$B:$Q,16,0)</f>
        <v>3245.4</v>
      </c>
      <c r="G78" s="27">
        <v>5228.42</v>
      </c>
      <c r="H78" s="24">
        <v>3245.4</v>
      </c>
      <c r="I78" s="27">
        <v>3180</v>
      </c>
      <c r="J78" s="27"/>
      <c r="K78" s="34">
        <f t="shared" si="86"/>
        <v>58.4172</v>
      </c>
      <c r="L78" s="35">
        <f t="shared" si="87"/>
        <v>519.264</v>
      </c>
      <c r="M78" s="27">
        <f t="shared" si="88"/>
        <v>418.27</v>
      </c>
      <c r="N78" s="24">
        <f t="shared" si="89"/>
        <v>22.7178</v>
      </c>
      <c r="O78" s="27">
        <f t="shared" si="90"/>
        <v>159</v>
      </c>
      <c r="P78" s="27">
        <f t="shared" si="91"/>
        <v>0</v>
      </c>
      <c r="Q78" s="27">
        <f t="shared" si="92"/>
        <v>1177.669</v>
      </c>
      <c r="R78" s="24">
        <f t="shared" si="93"/>
        <v>0</v>
      </c>
      <c r="S78" s="24">
        <f t="shared" si="94"/>
        <v>259.63</v>
      </c>
      <c r="T78" s="27">
        <f t="shared" si="95"/>
        <v>104.57</v>
      </c>
      <c r="U78" s="24">
        <f t="shared" si="96"/>
        <v>9.74</v>
      </c>
      <c r="V78" s="27">
        <f t="shared" si="97"/>
        <v>159</v>
      </c>
      <c r="W78" s="27">
        <f t="shared" si="98"/>
        <v>0</v>
      </c>
      <c r="X78" s="24">
        <f t="shared" si="99"/>
        <v>532.94</v>
      </c>
      <c r="Y78" s="24">
        <f t="shared" si="100"/>
        <v>1710.609</v>
      </c>
      <c r="Z78" s="39"/>
      <c r="AA78" s="125" t="s">
        <v>17</v>
      </c>
      <c r="AB78" s="126">
        <f t="shared" ref="AB78:AH78" si="112">K78+R78</f>
        <v>58.4172</v>
      </c>
      <c r="AC78" s="126">
        <f t="shared" si="112"/>
        <v>778.894</v>
      </c>
      <c r="AD78" s="126">
        <f t="shared" si="112"/>
        <v>522.84</v>
      </c>
      <c r="AE78" s="126">
        <f t="shared" si="112"/>
        <v>32.4578</v>
      </c>
      <c r="AF78" s="126">
        <f t="shared" si="112"/>
        <v>318</v>
      </c>
      <c r="AG78" s="126">
        <f t="shared" si="112"/>
        <v>0</v>
      </c>
      <c r="AH78" s="126">
        <f t="shared" si="112"/>
        <v>1710.609</v>
      </c>
      <c r="AI78" s="125" t="s">
        <v>1107</v>
      </c>
    </row>
    <row r="79" s="9" customFormat="1" ht="20" customHeight="1" spans="1:35">
      <c r="A79" s="23">
        <f t="shared" si="108"/>
        <v>76</v>
      </c>
      <c r="B79" s="24" t="s">
        <v>140</v>
      </c>
      <c r="C79" s="25" t="s">
        <v>254</v>
      </c>
      <c r="D79" s="24" t="s">
        <v>255</v>
      </c>
      <c r="E79" s="24">
        <v>3245.4</v>
      </c>
      <c r="F79" s="24">
        <f>VLOOKUP(C79,'[1]9月'!$B:$Q,16,0)</f>
        <v>3245.4</v>
      </c>
      <c r="G79" s="27">
        <v>5228.42</v>
      </c>
      <c r="H79" s="24">
        <v>3245.4</v>
      </c>
      <c r="I79" s="27">
        <v>4180</v>
      </c>
      <c r="J79" s="27"/>
      <c r="K79" s="34">
        <f t="shared" si="86"/>
        <v>58.4172</v>
      </c>
      <c r="L79" s="35">
        <f t="shared" si="87"/>
        <v>519.264</v>
      </c>
      <c r="M79" s="27">
        <f t="shared" si="88"/>
        <v>418.27</v>
      </c>
      <c r="N79" s="24">
        <f t="shared" si="89"/>
        <v>22.7178</v>
      </c>
      <c r="O79" s="27">
        <f t="shared" si="90"/>
        <v>209</v>
      </c>
      <c r="P79" s="27">
        <f t="shared" si="91"/>
        <v>0</v>
      </c>
      <c r="Q79" s="27">
        <f t="shared" si="92"/>
        <v>1227.669</v>
      </c>
      <c r="R79" s="24">
        <f t="shared" si="93"/>
        <v>0</v>
      </c>
      <c r="S79" s="24">
        <f t="shared" si="94"/>
        <v>259.63</v>
      </c>
      <c r="T79" s="27">
        <f t="shared" si="95"/>
        <v>104.57</v>
      </c>
      <c r="U79" s="24">
        <f t="shared" si="96"/>
        <v>9.74</v>
      </c>
      <c r="V79" s="27">
        <f t="shared" si="97"/>
        <v>209</v>
      </c>
      <c r="W79" s="27">
        <f t="shared" si="98"/>
        <v>0</v>
      </c>
      <c r="X79" s="24">
        <f t="shared" si="99"/>
        <v>582.94</v>
      </c>
      <c r="Y79" s="24">
        <f t="shared" si="100"/>
        <v>1810.609</v>
      </c>
      <c r="Z79" s="39"/>
      <c r="AA79" s="125" t="s">
        <v>17</v>
      </c>
      <c r="AB79" s="126">
        <f t="shared" ref="AB79:AH79" si="113">K79+R79</f>
        <v>58.4172</v>
      </c>
      <c r="AC79" s="126">
        <f t="shared" si="113"/>
        <v>778.894</v>
      </c>
      <c r="AD79" s="126">
        <f t="shared" si="113"/>
        <v>522.84</v>
      </c>
      <c r="AE79" s="126">
        <f t="shared" si="113"/>
        <v>32.4578</v>
      </c>
      <c r="AF79" s="126">
        <f t="shared" si="113"/>
        <v>418</v>
      </c>
      <c r="AG79" s="126">
        <f t="shared" si="113"/>
        <v>0</v>
      </c>
      <c r="AH79" s="126">
        <f t="shared" si="113"/>
        <v>1810.609</v>
      </c>
      <c r="AI79" s="125" t="s">
        <v>1107</v>
      </c>
    </row>
    <row r="80" s="9" customFormat="1" ht="20" customHeight="1" spans="1:35">
      <c r="A80" s="23">
        <f t="shared" si="108"/>
        <v>77</v>
      </c>
      <c r="B80" s="24" t="s">
        <v>140</v>
      </c>
      <c r="C80" s="25" t="s">
        <v>256</v>
      </c>
      <c r="D80" s="266" t="s">
        <v>257</v>
      </c>
      <c r="E80" s="24">
        <v>3245.4</v>
      </c>
      <c r="F80" s="24">
        <f>VLOOKUP(C80,'[1]9月'!$B:$Q,16,0)</f>
        <v>3245.4</v>
      </c>
      <c r="G80" s="27">
        <v>5228.42</v>
      </c>
      <c r="H80" s="24">
        <v>3245.4</v>
      </c>
      <c r="I80" s="27">
        <v>1790</v>
      </c>
      <c r="J80" s="27"/>
      <c r="K80" s="34">
        <f t="shared" si="86"/>
        <v>58.4172</v>
      </c>
      <c r="L80" s="35">
        <f t="shared" si="87"/>
        <v>519.264</v>
      </c>
      <c r="M80" s="27">
        <f t="shared" si="88"/>
        <v>418.27</v>
      </c>
      <c r="N80" s="24">
        <f t="shared" si="89"/>
        <v>22.7178</v>
      </c>
      <c r="O80" s="27">
        <f t="shared" si="90"/>
        <v>89.5</v>
      </c>
      <c r="P80" s="27">
        <f t="shared" si="91"/>
        <v>0</v>
      </c>
      <c r="Q80" s="27">
        <f t="shared" si="92"/>
        <v>1108.169</v>
      </c>
      <c r="R80" s="24">
        <f t="shared" si="93"/>
        <v>0</v>
      </c>
      <c r="S80" s="24">
        <f t="shared" si="94"/>
        <v>259.63</v>
      </c>
      <c r="T80" s="27">
        <f t="shared" si="95"/>
        <v>104.57</v>
      </c>
      <c r="U80" s="24">
        <f t="shared" si="96"/>
        <v>9.74</v>
      </c>
      <c r="V80" s="27">
        <f t="shared" si="97"/>
        <v>89.5</v>
      </c>
      <c r="W80" s="27">
        <f t="shared" si="98"/>
        <v>0</v>
      </c>
      <c r="X80" s="24">
        <f t="shared" si="99"/>
        <v>463.44</v>
      </c>
      <c r="Y80" s="24">
        <f t="shared" si="100"/>
        <v>1571.609</v>
      </c>
      <c r="Z80" s="39"/>
      <c r="AA80" s="125" t="s">
        <v>17</v>
      </c>
      <c r="AB80" s="126">
        <f t="shared" ref="AB80:AH80" si="114">K80+R80</f>
        <v>58.4172</v>
      </c>
      <c r="AC80" s="126">
        <f t="shared" si="114"/>
        <v>778.894</v>
      </c>
      <c r="AD80" s="126">
        <f t="shared" si="114"/>
        <v>522.84</v>
      </c>
      <c r="AE80" s="126">
        <f t="shared" si="114"/>
        <v>32.4578</v>
      </c>
      <c r="AF80" s="126">
        <f t="shared" si="114"/>
        <v>179</v>
      </c>
      <c r="AG80" s="126">
        <f t="shared" si="114"/>
        <v>0</v>
      </c>
      <c r="AH80" s="126">
        <f t="shared" si="114"/>
        <v>1571.609</v>
      </c>
      <c r="AI80" s="125" t="s">
        <v>1107</v>
      </c>
    </row>
    <row r="81" s="9" customFormat="1" ht="20" customHeight="1" spans="1:35">
      <c r="A81" s="23">
        <f t="shared" si="108"/>
        <v>78</v>
      </c>
      <c r="B81" s="24" t="s">
        <v>258</v>
      </c>
      <c r="C81" s="25" t="s">
        <v>259</v>
      </c>
      <c r="D81" s="24" t="s">
        <v>260</v>
      </c>
      <c r="E81" s="24">
        <v>3245.4</v>
      </c>
      <c r="F81" s="24">
        <f>VLOOKUP(C81,'[1]9月'!$B:$Q,16,0)</f>
        <v>3245.4</v>
      </c>
      <c r="G81" s="27">
        <v>5228.42</v>
      </c>
      <c r="H81" s="24">
        <v>3245.4</v>
      </c>
      <c r="I81" s="27">
        <v>3180</v>
      </c>
      <c r="J81" s="27"/>
      <c r="K81" s="34">
        <f t="shared" si="86"/>
        <v>58.4172</v>
      </c>
      <c r="L81" s="35">
        <f t="shared" si="87"/>
        <v>519.264</v>
      </c>
      <c r="M81" s="27">
        <f t="shared" si="88"/>
        <v>418.27</v>
      </c>
      <c r="N81" s="24">
        <f t="shared" si="89"/>
        <v>22.7178</v>
      </c>
      <c r="O81" s="27">
        <f t="shared" si="90"/>
        <v>159</v>
      </c>
      <c r="P81" s="27">
        <f t="shared" si="91"/>
        <v>0</v>
      </c>
      <c r="Q81" s="27">
        <f t="shared" si="92"/>
        <v>1177.669</v>
      </c>
      <c r="R81" s="24">
        <f t="shared" si="93"/>
        <v>0</v>
      </c>
      <c r="S81" s="24">
        <f t="shared" si="94"/>
        <v>259.63</v>
      </c>
      <c r="T81" s="27">
        <f t="shared" si="95"/>
        <v>104.57</v>
      </c>
      <c r="U81" s="24">
        <f t="shared" si="96"/>
        <v>9.74</v>
      </c>
      <c r="V81" s="27">
        <f t="shared" si="97"/>
        <v>159</v>
      </c>
      <c r="W81" s="27">
        <f t="shared" si="98"/>
        <v>0</v>
      </c>
      <c r="X81" s="24">
        <f t="shared" si="99"/>
        <v>532.94</v>
      </c>
      <c r="Y81" s="24">
        <f t="shared" si="100"/>
        <v>1710.609</v>
      </c>
      <c r="Z81" s="39"/>
      <c r="AA81" s="125" t="s">
        <v>40</v>
      </c>
      <c r="AB81" s="126">
        <f t="shared" ref="AB81:AH81" si="115">K81+R81</f>
        <v>58.4172</v>
      </c>
      <c r="AC81" s="126">
        <f t="shared" si="115"/>
        <v>778.894</v>
      </c>
      <c r="AD81" s="126">
        <f t="shared" si="115"/>
        <v>522.84</v>
      </c>
      <c r="AE81" s="126">
        <f t="shared" si="115"/>
        <v>32.4578</v>
      </c>
      <c r="AF81" s="126">
        <f t="shared" si="115"/>
        <v>318</v>
      </c>
      <c r="AG81" s="126">
        <f t="shared" si="115"/>
        <v>0</v>
      </c>
      <c r="AH81" s="126">
        <f t="shared" si="115"/>
        <v>1710.609</v>
      </c>
      <c r="AI81" s="125" t="s">
        <v>1112</v>
      </c>
    </row>
    <row r="82" s="9" customFormat="1" ht="20" customHeight="1" spans="1:35">
      <c r="A82" s="23">
        <f t="shared" si="108"/>
        <v>79</v>
      </c>
      <c r="B82" s="24" t="s">
        <v>137</v>
      </c>
      <c r="C82" s="25" t="s">
        <v>261</v>
      </c>
      <c r="D82" s="24" t="s">
        <v>262</v>
      </c>
      <c r="E82" s="24">
        <v>3245.4</v>
      </c>
      <c r="F82" s="24">
        <f>VLOOKUP(C82,'[1]9月'!$B:$Q,16,0)</f>
        <v>3245.4</v>
      </c>
      <c r="G82" s="27">
        <v>5228.42</v>
      </c>
      <c r="H82" s="24">
        <v>3245.4</v>
      </c>
      <c r="I82" s="27">
        <v>3180</v>
      </c>
      <c r="J82" s="27"/>
      <c r="K82" s="34">
        <f t="shared" si="86"/>
        <v>58.4172</v>
      </c>
      <c r="L82" s="35">
        <f t="shared" si="87"/>
        <v>519.264</v>
      </c>
      <c r="M82" s="27">
        <f t="shared" si="88"/>
        <v>418.27</v>
      </c>
      <c r="N82" s="24">
        <f t="shared" si="89"/>
        <v>22.7178</v>
      </c>
      <c r="O82" s="27">
        <f t="shared" si="90"/>
        <v>159</v>
      </c>
      <c r="P82" s="27">
        <f t="shared" si="91"/>
        <v>0</v>
      </c>
      <c r="Q82" s="27">
        <f t="shared" si="92"/>
        <v>1177.669</v>
      </c>
      <c r="R82" s="24">
        <f t="shared" si="93"/>
        <v>0</v>
      </c>
      <c r="S82" s="24">
        <f t="shared" si="94"/>
        <v>259.63</v>
      </c>
      <c r="T82" s="27">
        <f t="shared" si="95"/>
        <v>104.57</v>
      </c>
      <c r="U82" s="24">
        <f t="shared" si="96"/>
        <v>9.74</v>
      </c>
      <c r="V82" s="27">
        <f t="shared" si="97"/>
        <v>159</v>
      </c>
      <c r="W82" s="27">
        <f t="shared" si="98"/>
        <v>0</v>
      </c>
      <c r="X82" s="24">
        <f t="shared" si="99"/>
        <v>532.94</v>
      </c>
      <c r="Y82" s="24">
        <f t="shared" si="100"/>
        <v>1710.609</v>
      </c>
      <c r="Z82" s="39"/>
      <c r="AA82" s="125" t="s">
        <v>30</v>
      </c>
      <c r="AB82" s="126">
        <f t="shared" ref="AB82:AH82" si="116">K82+R82</f>
        <v>58.4172</v>
      </c>
      <c r="AC82" s="126">
        <f t="shared" si="116"/>
        <v>778.894</v>
      </c>
      <c r="AD82" s="126">
        <f t="shared" si="116"/>
        <v>522.84</v>
      </c>
      <c r="AE82" s="126">
        <f t="shared" si="116"/>
        <v>32.4578</v>
      </c>
      <c r="AF82" s="126">
        <f t="shared" si="116"/>
        <v>318</v>
      </c>
      <c r="AG82" s="126">
        <f t="shared" si="116"/>
        <v>0</v>
      </c>
      <c r="AH82" s="126">
        <f t="shared" si="116"/>
        <v>1710.609</v>
      </c>
      <c r="AI82" s="125" t="s">
        <v>1110</v>
      </c>
    </row>
    <row r="83" s="9" customFormat="1" ht="20" customHeight="1" spans="1:35">
      <c r="A83" s="23">
        <f t="shared" si="108"/>
        <v>80</v>
      </c>
      <c r="B83" s="24" t="s">
        <v>140</v>
      </c>
      <c r="C83" s="25" t="s">
        <v>263</v>
      </c>
      <c r="D83" s="24" t="s">
        <v>264</v>
      </c>
      <c r="E83" s="24">
        <v>3245.4</v>
      </c>
      <c r="F83" s="24">
        <f>VLOOKUP(C83,'[1]9月'!$B:$Q,16,0)</f>
        <v>3245.4</v>
      </c>
      <c r="G83" s="27">
        <v>5228.42</v>
      </c>
      <c r="H83" s="24">
        <v>3245.4</v>
      </c>
      <c r="I83" s="27">
        <v>3180</v>
      </c>
      <c r="J83" s="27"/>
      <c r="K83" s="34">
        <f t="shared" si="86"/>
        <v>58.4172</v>
      </c>
      <c r="L83" s="35">
        <f t="shared" si="87"/>
        <v>519.264</v>
      </c>
      <c r="M83" s="27">
        <f t="shared" si="88"/>
        <v>418.27</v>
      </c>
      <c r="N83" s="24">
        <f t="shared" si="89"/>
        <v>22.7178</v>
      </c>
      <c r="O83" s="27">
        <f t="shared" si="90"/>
        <v>159</v>
      </c>
      <c r="P83" s="27">
        <f t="shared" si="91"/>
        <v>0</v>
      </c>
      <c r="Q83" s="27">
        <f t="shared" si="92"/>
        <v>1177.669</v>
      </c>
      <c r="R83" s="24">
        <f t="shared" si="93"/>
        <v>0</v>
      </c>
      <c r="S83" s="24">
        <f t="shared" si="94"/>
        <v>259.63</v>
      </c>
      <c r="T83" s="27">
        <f t="shared" si="95"/>
        <v>104.57</v>
      </c>
      <c r="U83" s="24">
        <f t="shared" si="96"/>
        <v>9.74</v>
      </c>
      <c r="V83" s="27">
        <f t="shared" si="97"/>
        <v>159</v>
      </c>
      <c r="W83" s="27">
        <f t="shared" si="98"/>
        <v>0</v>
      </c>
      <c r="X83" s="24">
        <f t="shared" si="99"/>
        <v>532.94</v>
      </c>
      <c r="Y83" s="24">
        <f t="shared" si="100"/>
        <v>1710.609</v>
      </c>
      <c r="Z83" s="39"/>
      <c r="AA83" s="125" t="s">
        <v>17</v>
      </c>
      <c r="AB83" s="126">
        <f t="shared" ref="AB83:AH83" si="117">K83+R83</f>
        <v>58.4172</v>
      </c>
      <c r="AC83" s="126">
        <f t="shared" si="117"/>
        <v>778.894</v>
      </c>
      <c r="AD83" s="126">
        <f t="shared" si="117"/>
        <v>522.84</v>
      </c>
      <c r="AE83" s="126">
        <f t="shared" si="117"/>
        <v>32.4578</v>
      </c>
      <c r="AF83" s="126">
        <f t="shared" si="117"/>
        <v>318</v>
      </c>
      <c r="AG83" s="126">
        <f t="shared" si="117"/>
        <v>0</v>
      </c>
      <c r="AH83" s="126">
        <f t="shared" si="117"/>
        <v>1710.609</v>
      </c>
      <c r="AI83" s="125" t="s">
        <v>1107</v>
      </c>
    </row>
    <row r="84" s="9" customFormat="1" ht="20" customHeight="1" spans="1:35">
      <c r="A84" s="23">
        <f t="shared" ref="A84:A93" si="118">ROW()-3</f>
        <v>81</v>
      </c>
      <c r="B84" s="24" t="s">
        <v>140</v>
      </c>
      <c r="C84" s="29" t="s">
        <v>269</v>
      </c>
      <c r="D84" s="30" t="s">
        <v>270</v>
      </c>
      <c r="E84" s="24">
        <v>3245.4</v>
      </c>
      <c r="F84" s="24">
        <f>VLOOKUP(C84,'[1]9月'!$B:$Q,16,0)</f>
        <v>3245.4</v>
      </c>
      <c r="G84" s="27">
        <v>5228.42</v>
      </c>
      <c r="H84" s="24">
        <v>3245.4</v>
      </c>
      <c r="I84" s="27">
        <v>3180</v>
      </c>
      <c r="J84" s="27"/>
      <c r="K84" s="34">
        <f t="shared" ref="K84:K131" si="119">E84*0.018</f>
        <v>58.4172</v>
      </c>
      <c r="L84" s="35">
        <f t="shared" ref="L84:L131" si="120">F84*0.16</f>
        <v>519.264</v>
      </c>
      <c r="M84" s="27">
        <f t="shared" ref="M84:M131" si="121">ROUND(G84*0.08,2)</f>
        <v>418.27</v>
      </c>
      <c r="N84" s="24">
        <f t="shared" ref="N84:N131" si="122">H84*0.007</f>
        <v>22.7178</v>
      </c>
      <c r="O84" s="27">
        <f t="shared" ref="O84:O131" si="123">I84*5%</f>
        <v>159</v>
      </c>
      <c r="P84" s="27">
        <f t="shared" ref="P84:P131" si="124">J84*50%</f>
        <v>0</v>
      </c>
      <c r="Q84" s="27">
        <f t="shared" ref="Q84:Q131" si="125">SUM(K84:P84)</f>
        <v>1177.669</v>
      </c>
      <c r="R84" s="24">
        <f t="shared" ref="R84:R131" si="126">E84*0</f>
        <v>0</v>
      </c>
      <c r="S84" s="24">
        <f t="shared" ref="S84:S131" si="127">ROUND(F84*0.08,2)</f>
        <v>259.63</v>
      </c>
      <c r="T84" s="27">
        <f t="shared" ref="T84:T131" si="128">ROUND(G84*0.02,2)</f>
        <v>104.57</v>
      </c>
      <c r="U84" s="24">
        <f t="shared" ref="U84:U131" si="129">ROUND(H84*0.003,2)</f>
        <v>9.74</v>
      </c>
      <c r="V84" s="27">
        <f t="shared" ref="V84:V131" si="130">I84*5%</f>
        <v>159</v>
      </c>
      <c r="W84" s="27">
        <f t="shared" ref="W84:W131" si="131">J84*50%</f>
        <v>0</v>
      </c>
      <c r="X84" s="24">
        <f t="shared" ref="X84:X131" si="132">SUM(R84:W84)</f>
        <v>532.94</v>
      </c>
      <c r="Y84" s="24">
        <f t="shared" ref="Y84:Y131" si="133">Q84+X84</f>
        <v>1710.609</v>
      </c>
      <c r="Z84" s="39"/>
      <c r="AA84" s="125" t="s">
        <v>17</v>
      </c>
      <c r="AB84" s="126">
        <f t="shared" ref="AB84:AH84" si="134">K84+R84</f>
        <v>58.4172</v>
      </c>
      <c r="AC84" s="126">
        <f t="shared" si="134"/>
        <v>778.894</v>
      </c>
      <c r="AD84" s="126">
        <f t="shared" si="134"/>
        <v>522.84</v>
      </c>
      <c r="AE84" s="126">
        <f t="shared" si="134"/>
        <v>32.4578</v>
      </c>
      <c r="AF84" s="126">
        <f t="shared" si="134"/>
        <v>318</v>
      </c>
      <c r="AG84" s="126">
        <f t="shared" si="134"/>
        <v>0</v>
      </c>
      <c r="AH84" s="126">
        <f t="shared" si="134"/>
        <v>1710.609</v>
      </c>
      <c r="AI84" s="125" t="s">
        <v>1107</v>
      </c>
    </row>
    <row r="85" s="9" customFormat="1" spans="1:35">
      <c r="A85" s="23">
        <f t="shared" si="118"/>
        <v>82</v>
      </c>
      <c r="B85" s="24" t="s">
        <v>416</v>
      </c>
      <c r="C85" s="29" t="s">
        <v>271</v>
      </c>
      <c r="D85" s="30" t="s">
        <v>272</v>
      </c>
      <c r="E85" s="24">
        <v>3245.4</v>
      </c>
      <c r="F85" s="24">
        <f>VLOOKUP(C85,'[1]9月'!$B:$Q,16,0)</f>
        <v>3245.4</v>
      </c>
      <c r="G85" s="27">
        <v>5228.42</v>
      </c>
      <c r="H85" s="24">
        <v>3245.4</v>
      </c>
      <c r="I85" s="27">
        <v>3180</v>
      </c>
      <c r="J85" s="27"/>
      <c r="K85" s="34">
        <f t="shared" si="119"/>
        <v>58.4172</v>
      </c>
      <c r="L85" s="35">
        <f t="shared" si="120"/>
        <v>519.264</v>
      </c>
      <c r="M85" s="27">
        <f t="shared" si="121"/>
        <v>418.27</v>
      </c>
      <c r="N85" s="24">
        <f t="shared" si="122"/>
        <v>22.7178</v>
      </c>
      <c r="O85" s="27">
        <f t="shared" si="123"/>
        <v>159</v>
      </c>
      <c r="P85" s="27">
        <f t="shared" si="124"/>
        <v>0</v>
      </c>
      <c r="Q85" s="27">
        <f t="shared" si="125"/>
        <v>1177.669</v>
      </c>
      <c r="R85" s="24">
        <f t="shared" si="126"/>
        <v>0</v>
      </c>
      <c r="S85" s="24">
        <f t="shared" si="127"/>
        <v>259.63</v>
      </c>
      <c r="T85" s="27">
        <f t="shared" si="128"/>
        <v>104.57</v>
      </c>
      <c r="U85" s="24">
        <f t="shared" si="129"/>
        <v>9.74</v>
      </c>
      <c r="V85" s="27">
        <f t="shared" si="130"/>
        <v>159</v>
      </c>
      <c r="W85" s="27">
        <f t="shared" si="131"/>
        <v>0</v>
      </c>
      <c r="X85" s="24">
        <f t="shared" si="132"/>
        <v>532.94</v>
      </c>
      <c r="Y85" s="24">
        <f t="shared" si="133"/>
        <v>1710.609</v>
      </c>
      <c r="Z85" s="39"/>
      <c r="AA85" s="125" t="s">
        <v>17</v>
      </c>
      <c r="AB85" s="126">
        <f t="shared" ref="AB85:AH85" si="135">K85+R85</f>
        <v>58.4172</v>
      </c>
      <c r="AC85" s="126">
        <f t="shared" si="135"/>
        <v>778.894</v>
      </c>
      <c r="AD85" s="126">
        <f t="shared" si="135"/>
        <v>522.84</v>
      </c>
      <c r="AE85" s="126">
        <f t="shared" si="135"/>
        <v>32.4578</v>
      </c>
      <c r="AF85" s="126">
        <f t="shared" si="135"/>
        <v>318</v>
      </c>
      <c r="AG85" s="126">
        <f t="shared" si="135"/>
        <v>0</v>
      </c>
      <c r="AH85" s="126">
        <f t="shared" si="135"/>
        <v>1710.609</v>
      </c>
      <c r="AI85" s="125" t="s">
        <v>1107</v>
      </c>
    </row>
    <row r="86" s="9" customFormat="1" ht="20" customHeight="1" spans="1:35">
      <c r="A86" s="23">
        <f t="shared" si="118"/>
        <v>83</v>
      </c>
      <c r="B86" s="24" t="s">
        <v>140</v>
      </c>
      <c r="C86" s="29" t="s">
        <v>273</v>
      </c>
      <c r="D86" s="30" t="s">
        <v>274</v>
      </c>
      <c r="E86" s="24">
        <v>3245.4</v>
      </c>
      <c r="F86" s="24">
        <f>VLOOKUP(C86,'[1]9月'!$B:$Q,16,0)</f>
        <v>3245.4</v>
      </c>
      <c r="G86" s="27">
        <v>5228.42</v>
      </c>
      <c r="H86" s="24">
        <v>3245.4</v>
      </c>
      <c r="I86" s="27">
        <v>1790</v>
      </c>
      <c r="J86" s="27"/>
      <c r="K86" s="34">
        <f t="shared" si="119"/>
        <v>58.4172</v>
      </c>
      <c r="L86" s="35">
        <f t="shared" si="120"/>
        <v>519.264</v>
      </c>
      <c r="M86" s="27">
        <f t="shared" si="121"/>
        <v>418.27</v>
      </c>
      <c r="N86" s="24">
        <f t="shared" si="122"/>
        <v>22.7178</v>
      </c>
      <c r="O86" s="27">
        <f t="shared" si="123"/>
        <v>89.5</v>
      </c>
      <c r="P86" s="27">
        <f t="shared" si="124"/>
        <v>0</v>
      </c>
      <c r="Q86" s="27">
        <f t="shared" si="125"/>
        <v>1108.169</v>
      </c>
      <c r="R86" s="24">
        <f t="shared" si="126"/>
        <v>0</v>
      </c>
      <c r="S86" s="24">
        <f t="shared" si="127"/>
        <v>259.63</v>
      </c>
      <c r="T86" s="27">
        <f t="shared" si="128"/>
        <v>104.57</v>
      </c>
      <c r="U86" s="24">
        <f t="shared" si="129"/>
        <v>9.74</v>
      </c>
      <c r="V86" s="27">
        <f t="shared" si="130"/>
        <v>89.5</v>
      </c>
      <c r="W86" s="27">
        <f t="shared" si="131"/>
        <v>0</v>
      </c>
      <c r="X86" s="24">
        <f t="shared" si="132"/>
        <v>463.44</v>
      </c>
      <c r="Y86" s="24">
        <f t="shared" si="133"/>
        <v>1571.609</v>
      </c>
      <c r="Z86" s="39"/>
      <c r="AA86" s="125" t="s">
        <v>17</v>
      </c>
      <c r="AB86" s="126">
        <f t="shared" ref="AB86:AH86" si="136">K86+R86</f>
        <v>58.4172</v>
      </c>
      <c r="AC86" s="126">
        <f t="shared" si="136"/>
        <v>778.894</v>
      </c>
      <c r="AD86" s="126">
        <f t="shared" si="136"/>
        <v>522.84</v>
      </c>
      <c r="AE86" s="126">
        <f t="shared" si="136"/>
        <v>32.4578</v>
      </c>
      <c r="AF86" s="126">
        <f t="shared" si="136"/>
        <v>179</v>
      </c>
      <c r="AG86" s="126">
        <f t="shared" si="136"/>
        <v>0</v>
      </c>
      <c r="AH86" s="126">
        <f t="shared" si="136"/>
        <v>1571.609</v>
      </c>
      <c r="AI86" s="125" t="s">
        <v>1107</v>
      </c>
    </row>
    <row r="87" s="9" customFormat="1" ht="20" customHeight="1" spans="1:35">
      <c r="A87" s="23">
        <f t="shared" si="118"/>
        <v>84</v>
      </c>
      <c r="B87" s="24" t="s">
        <v>140</v>
      </c>
      <c r="C87" s="29" t="s">
        <v>275</v>
      </c>
      <c r="D87" s="30" t="s">
        <v>276</v>
      </c>
      <c r="E87" s="24">
        <v>3245.4</v>
      </c>
      <c r="F87" s="24">
        <f>VLOOKUP(C87,'[1]9月'!$B:$Q,16,0)</f>
        <v>3245.4</v>
      </c>
      <c r="G87" s="27">
        <v>5228.42</v>
      </c>
      <c r="H87" s="24">
        <v>3245.4</v>
      </c>
      <c r="I87" s="27">
        <v>3180</v>
      </c>
      <c r="J87" s="27"/>
      <c r="K87" s="34">
        <f t="shared" si="119"/>
        <v>58.4172</v>
      </c>
      <c r="L87" s="35">
        <f t="shared" si="120"/>
        <v>519.264</v>
      </c>
      <c r="M87" s="27">
        <f t="shared" si="121"/>
        <v>418.27</v>
      </c>
      <c r="N87" s="24">
        <f t="shared" si="122"/>
        <v>22.7178</v>
      </c>
      <c r="O87" s="27">
        <f t="shared" si="123"/>
        <v>159</v>
      </c>
      <c r="P87" s="27">
        <f t="shared" si="124"/>
        <v>0</v>
      </c>
      <c r="Q87" s="27">
        <f t="shared" si="125"/>
        <v>1177.669</v>
      </c>
      <c r="R87" s="24">
        <f t="shared" si="126"/>
        <v>0</v>
      </c>
      <c r="S87" s="24">
        <f t="shared" si="127"/>
        <v>259.63</v>
      </c>
      <c r="T87" s="27">
        <f t="shared" si="128"/>
        <v>104.57</v>
      </c>
      <c r="U87" s="24">
        <f t="shared" si="129"/>
        <v>9.74</v>
      </c>
      <c r="V87" s="27">
        <f t="shared" si="130"/>
        <v>159</v>
      </c>
      <c r="W87" s="27">
        <f t="shared" si="131"/>
        <v>0</v>
      </c>
      <c r="X87" s="24">
        <f t="shared" si="132"/>
        <v>532.94</v>
      </c>
      <c r="Y87" s="24">
        <f t="shared" si="133"/>
        <v>1710.609</v>
      </c>
      <c r="Z87" s="39"/>
      <c r="AA87" s="125" t="s">
        <v>17</v>
      </c>
      <c r="AB87" s="126">
        <f t="shared" ref="AB87:AH87" si="137">K87+R87</f>
        <v>58.4172</v>
      </c>
      <c r="AC87" s="126">
        <f t="shared" si="137"/>
        <v>778.894</v>
      </c>
      <c r="AD87" s="126">
        <f t="shared" si="137"/>
        <v>522.84</v>
      </c>
      <c r="AE87" s="126">
        <f t="shared" si="137"/>
        <v>32.4578</v>
      </c>
      <c r="AF87" s="126">
        <f t="shared" si="137"/>
        <v>318</v>
      </c>
      <c r="AG87" s="126">
        <f t="shared" si="137"/>
        <v>0</v>
      </c>
      <c r="AH87" s="126">
        <f t="shared" si="137"/>
        <v>1710.609</v>
      </c>
      <c r="AI87" s="125" t="s">
        <v>1107</v>
      </c>
    </row>
    <row r="88" s="9" customFormat="1" ht="20" customHeight="1" spans="1:35">
      <c r="A88" s="23">
        <f t="shared" si="118"/>
        <v>85</v>
      </c>
      <c r="B88" s="24" t="s">
        <v>140</v>
      </c>
      <c r="C88" s="29" t="s">
        <v>277</v>
      </c>
      <c r="D88" s="30" t="s">
        <v>278</v>
      </c>
      <c r="E88" s="24">
        <v>3245.4</v>
      </c>
      <c r="F88" s="24">
        <f>VLOOKUP(C88,'[1]9月'!$B:$Q,16,0)</f>
        <v>3245.4</v>
      </c>
      <c r="G88" s="27">
        <v>5228.42</v>
      </c>
      <c r="H88" s="24">
        <v>3245.4</v>
      </c>
      <c r="I88" s="27">
        <v>1790</v>
      </c>
      <c r="J88" s="27"/>
      <c r="K88" s="34">
        <f t="shared" si="119"/>
        <v>58.4172</v>
      </c>
      <c r="L88" s="35">
        <f t="shared" si="120"/>
        <v>519.264</v>
      </c>
      <c r="M88" s="27">
        <f t="shared" si="121"/>
        <v>418.27</v>
      </c>
      <c r="N88" s="24">
        <f t="shared" si="122"/>
        <v>22.7178</v>
      </c>
      <c r="O88" s="27">
        <f t="shared" si="123"/>
        <v>89.5</v>
      </c>
      <c r="P88" s="27">
        <f t="shared" si="124"/>
        <v>0</v>
      </c>
      <c r="Q88" s="27">
        <f t="shared" si="125"/>
        <v>1108.169</v>
      </c>
      <c r="R88" s="24">
        <f t="shared" si="126"/>
        <v>0</v>
      </c>
      <c r="S88" s="24">
        <f t="shared" si="127"/>
        <v>259.63</v>
      </c>
      <c r="T88" s="27">
        <f t="shared" si="128"/>
        <v>104.57</v>
      </c>
      <c r="U88" s="24">
        <f t="shared" si="129"/>
        <v>9.74</v>
      </c>
      <c r="V88" s="27">
        <f t="shared" si="130"/>
        <v>89.5</v>
      </c>
      <c r="W88" s="27">
        <f t="shared" si="131"/>
        <v>0</v>
      </c>
      <c r="X88" s="24">
        <f t="shared" si="132"/>
        <v>463.44</v>
      </c>
      <c r="Y88" s="24">
        <f t="shared" si="133"/>
        <v>1571.609</v>
      </c>
      <c r="Z88" s="39"/>
      <c r="AA88" s="125" t="s">
        <v>17</v>
      </c>
      <c r="AB88" s="126">
        <f t="shared" ref="AB88:AH88" si="138">K88+R88</f>
        <v>58.4172</v>
      </c>
      <c r="AC88" s="126">
        <f t="shared" si="138"/>
        <v>778.894</v>
      </c>
      <c r="AD88" s="126">
        <f t="shared" si="138"/>
        <v>522.84</v>
      </c>
      <c r="AE88" s="126">
        <f t="shared" si="138"/>
        <v>32.4578</v>
      </c>
      <c r="AF88" s="126">
        <f t="shared" si="138"/>
        <v>179</v>
      </c>
      <c r="AG88" s="126">
        <f t="shared" si="138"/>
        <v>0</v>
      </c>
      <c r="AH88" s="126">
        <f t="shared" si="138"/>
        <v>1571.609</v>
      </c>
      <c r="AI88" s="125" t="s">
        <v>1107</v>
      </c>
    </row>
    <row r="89" s="9" customFormat="1" ht="20" customHeight="1" spans="1:35">
      <c r="A89" s="23">
        <f t="shared" si="118"/>
        <v>86</v>
      </c>
      <c r="B89" s="24" t="s">
        <v>137</v>
      </c>
      <c r="C89" s="29" t="s">
        <v>279</v>
      </c>
      <c r="D89" s="267" t="s">
        <v>280</v>
      </c>
      <c r="E89" s="24">
        <v>3245.4</v>
      </c>
      <c r="F89" s="24">
        <f>VLOOKUP(C89,'[1]9月'!$B:$Q,16,0)</f>
        <v>3245.4</v>
      </c>
      <c r="G89" s="27">
        <v>5228.42</v>
      </c>
      <c r="H89" s="24">
        <v>3245.4</v>
      </c>
      <c r="I89" s="27">
        <v>3180</v>
      </c>
      <c r="J89" s="27"/>
      <c r="K89" s="34">
        <f t="shared" si="119"/>
        <v>58.4172</v>
      </c>
      <c r="L89" s="35">
        <f t="shared" si="120"/>
        <v>519.264</v>
      </c>
      <c r="M89" s="27">
        <f t="shared" si="121"/>
        <v>418.27</v>
      </c>
      <c r="N89" s="24">
        <f t="shared" si="122"/>
        <v>22.7178</v>
      </c>
      <c r="O89" s="27">
        <f t="shared" si="123"/>
        <v>159</v>
      </c>
      <c r="P89" s="27">
        <f t="shared" si="124"/>
        <v>0</v>
      </c>
      <c r="Q89" s="27">
        <f t="shared" si="125"/>
        <v>1177.669</v>
      </c>
      <c r="R89" s="24">
        <f t="shared" si="126"/>
        <v>0</v>
      </c>
      <c r="S89" s="24">
        <f t="shared" si="127"/>
        <v>259.63</v>
      </c>
      <c r="T89" s="27">
        <f t="shared" si="128"/>
        <v>104.57</v>
      </c>
      <c r="U89" s="24">
        <f t="shared" si="129"/>
        <v>9.74</v>
      </c>
      <c r="V89" s="27">
        <f t="shared" si="130"/>
        <v>159</v>
      </c>
      <c r="W89" s="27">
        <f t="shared" si="131"/>
        <v>0</v>
      </c>
      <c r="X89" s="24">
        <f t="shared" si="132"/>
        <v>532.94</v>
      </c>
      <c r="Y89" s="24">
        <f t="shared" si="133"/>
        <v>1710.609</v>
      </c>
      <c r="Z89" s="39"/>
      <c r="AA89" s="125" t="s">
        <v>30</v>
      </c>
      <c r="AB89" s="126">
        <f t="shared" ref="AB89:AH89" si="139">K89+R89</f>
        <v>58.4172</v>
      </c>
      <c r="AC89" s="126">
        <f t="shared" si="139"/>
        <v>778.894</v>
      </c>
      <c r="AD89" s="126">
        <f t="shared" si="139"/>
        <v>522.84</v>
      </c>
      <c r="AE89" s="126">
        <f t="shared" si="139"/>
        <v>32.4578</v>
      </c>
      <c r="AF89" s="126">
        <f t="shared" si="139"/>
        <v>318</v>
      </c>
      <c r="AG89" s="126">
        <f t="shared" si="139"/>
        <v>0</v>
      </c>
      <c r="AH89" s="126">
        <f t="shared" si="139"/>
        <v>1710.609</v>
      </c>
      <c r="AI89" s="125" t="s">
        <v>1110</v>
      </c>
    </row>
    <row r="90" s="9" customFormat="1" ht="20" customHeight="1" spans="1:35">
      <c r="A90" s="23">
        <f t="shared" si="118"/>
        <v>87</v>
      </c>
      <c r="B90" s="24" t="s">
        <v>258</v>
      </c>
      <c r="C90" s="25" t="s">
        <v>283</v>
      </c>
      <c r="D90" s="24" t="s">
        <v>284</v>
      </c>
      <c r="E90" s="24">
        <v>3245.4</v>
      </c>
      <c r="F90" s="24">
        <f>VLOOKUP(C90,'[1]9月'!$B:$Q,16,0)</f>
        <v>3245.4</v>
      </c>
      <c r="G90" s="27">
        <v>5228.42</v>
      </c>
      <c r="H90" s="24">
        <v>3245.4</v>
      </c>
      <c r="I90" s="27">
        <v>4180</v>
      </c>
      <c r="J90" s="27"/>
      <c r="K90" s="34">
        <f t="shared" si="119"/>
        <v>58.4172</v>
      </c>
      <c r="L90" s="35">
        <f t="shared" si="120"/>
        <v>519.264</v>
      </c>
      <c r="M90" s="27">
        <f t="shared" si="121"/>
        <v>418.27</v>
      </c>
      <c r="N90" s="24">
        <f t="shared" si="122"/>
        <v>22.7178</v>
      </c>
      <c r="O90" s="27">
        <f t="shared" si="123"/>
        <v>209</v>
      </c>
      <c r="P90" s="27">
        <f t="shared" si="124"/>
        <v>0</v>
      </c>
      <c r="Q90" s="27">
        <f t="shared" si="125"/>
        <v>1227.669</v>
      </c>
      <c r="R90" s="24">
        <f t="shared" si="126"/>
        <v>0</v>
      </c>
      <c r="S90" s="24">
        <f t="shared" si="127"/>
        <v>259.63</v>
      </c>
      <c r="T90" s="27">
        <f t="shared" si="128"/>
        <v>104.57</v>
      </c>
      <c r="U90" s="24">
        <f t="shared" si="129"/>
        <v>9.74</v>
      </c>
      <c r="V90" s="27">
        <f t="shared" si="130"/>
        <v>209</v>
      </c>
      <c r="W90" s="27">
        <f t="shared" si="131"/>
        <v>0</v>
      </c>
      <c r="X90" s="24">
        <f t="shared" si="132"/>
        <v>582.94</v>
      </c>
      <c r="Y90" s="24">
        <f t="shared" si="133"/>
        <v>1810.609</v>
      </c>
      <c r="Z90" s="39"/>
      <c r="AA90" s="125" t="s">
        <v>32</v>
      </c>
      <c r="AB90" s="126">
        <f t="shared" ref="AB90:AH90" si="140">K90+R90</f>
        <v>58.4172</v>
      </c>
      <c r="AC90" s="126">
        <f t="shared" si="140"/>
        <v>778.894</v>
      </c>
      <c r="AD90" s="126">
        <f t="shared" si="140"/>
        <v>522.84</v>
      </c>
      <c r="AE90" s="126">
        <f t="shared" si="140"/>
        <v>32.4578</v>
      </c>
      <c r="AF90" s="126">
        <f t="shared" si="140"/>
        <v>418</v>
      </c>
      <c r="AG90" s="126">
        <f t="shared" si="140"/>
        <v>0</v>
      </c>
      <c r="AH90" s="126">
        <f t="shared" si="140"/>
        <v>1810.609</v>
      </c>
      <c r="AI90" s="125" t="s">
        <v>1112</v>
      </c>
    </row>
    <row r="91" s="9" customFormat="1" ht="20" customHeight="1" spans="1:35">
      <c r="A91" s="23">
        <f t="shared" si="118"/>
        <v>88</v>
      </c>
      <c r="B91" s="24" t="s">
        <v>97</v>
      </c>
      <c r="C91" s="25" t="s">
        <v>285</v>
      </c>
      <c r="D91" s="24" t="s">
        <v>286</v>
      </c>
      <c r="E91" s="24">
        <v>3245.4</v>
      </c>
      <c r="F91" s="24">
        <f>VLOOKUP(C91,'[1]9月'!$B:$Q,16,0)</f>
        <v>3245.4</v>
      </c>
      <c r="G91" s="27">
        <v>5228.42</v>
      </c>
      <c r="H91" s="24">
        <v>3245.4</v>
      </c>
      <c r="I91" s="27">
        <v>3180</v>
      </c>
      <c r="J91" s="27"/>
      <c r="K91" s="34">
        <f t="shared" si="119"/>
        <v>58.4172</v>
      </c>
      <c r="L91" s="35">
        <f t="shared" si="120"/>
        <v>519.264</v>
      </c>
      <c r="M91" s="27">
        <f t="shared" si="121"/>
        <v>418.27</v>
      </c>
      <c r="N91" s="24">
        <f t="shared" si="122"/>
        <v>22.7178</v>
      </c>
      <c r="O91" s="27">
        <f t="shared" si="123"/>
        <v>159</v>
      </c>
      <c r="P91" s="27">
        <f t="shared" si="124"/>
        <v>0</v>
      </c>
      <c r="Q91" s="27">
        <f t="shared" si="125"/>
        <v>1177.669</v>
      </c>
      <c r="R91" s="24">
        <f t="shared" si="126"/>
        <v>0</v>
      </c>
      <c r="S91" s="24">
        <f t="shared" si="127"/>
        <v>259.63</v>
      </c>
      <c r="T91" s="27">
        <f t="shared" si="128"/>
        <v>104.57</v>
      </c>
      <c r="U91" s="24">
        <f t="shared" si="129"/>
        <v>9.74</v>
      </c>
      <c r="V91" s="27">
        <f t="shared" si="130"/>
        <v>159</v>
      </c>
      <c r="W91" s="27">
        <f t="shared" si="131"/>
        <v>0</v>
      </c>
      <c r="X91" s="24">
        <f t="shared" si="132"/>
        <v>532.94</v>
      </c>
      <c r="Y91" s="24">
        <f t="shared" si="133"/>
        <v>1710.609</v>
      </c>
      <c r="Z91" s="39"/>
      <c r="AA91" s="125" t="s">
        <v>35</v>
      </c>
      <c r="AB91" s="126">
        <f t="shared" ref="AB91:AH91" si="141">K91+R91</f>
        <v>58.4172</v>
      </c>
      <c r="AC91" s="126">
        <f t="shared" si="141"/>
        <v>778.894</v>
      </c>
      <c r="AD91" s="126">
        <f t="shared" si="141"/>
        <v>522.84</v>
      </c>
      <c r="AE91" s="126">
        <f t="shared" si="141"/>
        <v>32.4578</v>
      </c>
      <c r="AF91" s="126">
        <f t="shared" si="141"/>
        <v>318</v>
      </c>
      <c r="AG91" s="126">
        <f t="shared" si="141"/>
        <v>0</v>
      </c>
      <c r="AH91" s="126">
        <f t="shared" si="141"/>
        <v>1710.609</v>
      </c>
      <c r="AI91" s="125" t="s">
        <v>1112</v>
      </c>
    </row>
    <row r="92" s="9" customFormat="1" ht="21" customHeight="1" spans="1:35">
      <c r="A92" s="23">
        <f t="shared" si="118"/>
        <v>89</v>
      </c>
      <c r="B92" s="24" t="s">
        <v>76</v>
      </c>
      <c r="C92" s="25" t="s">
        <v>287</v>
      </c>
      <c r="D92" s="24" t="s">
        <v>288</v>
      </c>
      <c r="E92" s="24">
        <v>3245.4</v>
      </c>
      <c r="F92" s="24">
        <f>VLOOKUP(C92,'[1]9月'!$B:$Q,16,0)</f>
        <v>3245.4</v>
      </c>
      <c r="G92" s="27">
        <v>5228.42</v>
      </c>
      <c r="H92" s="24">
        <v>3245.4</v>
      </c>
      <c r="I92" s="27">
        <v>4180</v>
      </c>
      <c r="J92" s="27"/>
      <c r="K92" s="34">
        <f t="shared" si="119"/>
        <v>58.4172</v>
      </c>
      <c r="L92" s="35">
        <f t="shared" si="120"/>
        <v>519.264</v>
      </c>
      <c r="M92" s="27">
        <f t="shared" si="121"/>
        <v>418.27</v>
      </c>
      <c r="N92" s="24">
        <f t="shared" si="122"/>
        <v>22.7178</v>
      </c>
      <c r="O92" s="27">
        <f t="shared" si="123"/>
        <v>209</v>
      </c>
      <c r="P92" s="27">
        <f t="shared" si="124"/>
        <v>0</v>
      </c>
      <c r="Q92" s="27">
        <f t="shared" si="125"/>
        <v>1227.669</v>
      </c>
      <c r="R92" s="24">
        <f t="shared" si="126"/>
        <v>0</v>
      </c>
      <c r="S92" s="24">
        <f t="shared" si="127"/>
        <v>259.63</v>
      </c>
      <c r="T92" s="27">
        <f t="shared" si="128"/>
        <v>104.57</v>
      </c>
      <c r="U92" s="24">
        <f t="shared" si="129"/>
        <v>9.74</v>
      </c>
      <c r="V92" s="27">
        <f t="shared" si="130"/>
        <v>209</v>
      </c>
      <c r="W92" s="27">
        <f t="shared" si="131"/>
        <v>0</v>
      </c>
      <c r="X92" s="24">
        <f t="shared" si="132"/>
        <v>582.94</v>
      </c>
      <c r="Y92" s="24">
        <f t="shared" si="133"/>
        <v>1810.609</v>
      </c>
      <c r="Z92" s="39"/>
      <c r="AA92" s="125" t="s">
        <v>31</v>
      </c>
      <c r="AB92" s="126">
        <f t="shared" ref="AB92:AH92" si="142">K92+R92</f>
        <v>58.4172</v>
      </c>
      <c r="AC92" s="126">
        <f t="shared" si="142"/>
        <v>778.894</v>
      </c>
      <c r="AD92" s="126">
        <f t="shared" si="142"/>
        <v>522.84</v>
      </c>
      <c r="AE92" s="126">
        <f t="shared" si="142"/>
        <v>32.4578</v>
      </c>
      <c r="AF92" s="126">
        <f t="shared" si="142"/>
        <v>418</v>
      </c>
      <c r="AG92" s="126">
        <f t="shared" si="142"/>
        <v>0</v>
      </c>
      <c r="AH92" s="126">
        <f t="shared" si="142"/>
        <v>1810.609</v>
      </c>
      <c r="AI92" s="125" t="s">
        <v>1108</v>
      </c>
    </row>
    <row r="93" s="9" customFormat="1" ht="20" customHeight="1" spans="1:35">
      <c r="A93" s="23">
        <f t="shared" si="118"/>
        <v>90</v>
      </c>
      <c r="B93" s="24" t="s">
        <v>76</v>
      </c>
      <c r="C93" s="29" t="s">
        <v>291</v>
      </c>
      <c r="D93" s="30" t="s">
        <v>292</v>
      </c>
      <c r="E93" s="24">
        <v>3245.4</v>
      </c>
      <c r="F93" s="24">
        <f>VLOOKUP(C93,'[1]9月'!$B:$Q,16,0)</f>
        <v>3245.4</v>
      </c>
      <c r="G93" s="27">
        <v>5228.42</v>
      </c>
      <c r="H93" s="24">
        <v>3245.4</v>
      </c>
      <c r="I93" s="27">
        <v>3180</v>
      </c>
      <c r="J93" s="27"/>
      <c r="K93" s="34">
        <f t="shared" si="119"/>
        <v>58.4172</v>
      </c>
      <c r="L93" s="35">
        <f t="shared" si="120"/>
        <v>519.264</v>
      </c>
      <c r="M93" s="27">
        <f t="shared" si="121"/>
        <v>418.27</v>
      </c>
      <c r="N93" s="24">
        <f t="shared" si="122"/>
        <v>22.7178</v>
      </c>
      <c r="O93" s="27">
        <f t="shared" si="123"/>
        <v>159</v>
      </c>
      <c r="P93" s="27">
        <f t="shared" si="124"/>
        <v>0</v>
      </c>
      <c r="Q93" s="27">
        <f t="shared" si="125"/>
        <v>1177.669</v>
      </c>
      <c r="R93" s="24">
        <f t="shared" si="126"/>
        <v>0</v>
      </c>
      <c r="S93" s="24">
        <f t="shared" si="127"/>
        <v>259.63</v>
      </c>
      <c r="T93" s="27">
        <f t="shared" si="128"/>
        <v>104.57</v>
      </c>
      <c r="U93" s="24">
        <f t="shared" si="129"/>
        <v>9.74</v>
      </c>
      <c r="V93" s="27">
        <f t="shared" si="130"/>
        <v>159</v>
      </c>
      <c r="W93" s="27">
        <f t="shared" si="131"/>
        <v>0</v>
      </c>
      <c r="X93" s="24">
        <f t="shared" si="132"/>
        <v>532.94</v>
      </c>
      <c r="Y93" s="24">
        <f t="shared" si="133"/>
        <v>1710.609</v>
      </c>
      <c r="Z93" s="39"/>
      <c r="AA93" s="125" t="s">
        <v>31</v>
      </c>
      <c r="AB93" s="126">
        <f t="shared" ref="AB93:AH93" si="143">K93+R93</f>
        <v>58.4172</v>
      </c>
      <c r="AC93" s="126">
        <f t="shared" si="143"/>
        <v>778.894</v>
      </c>
      <c r="AD93" s="126">
        <f t="shared" si="143"/>
        <v>522.84</v>
      </c>
      <c r="AE93" s="126">
        <f t="shared" si="143"/>
        <v>32.4578</v>
      </c>
      <c r="AF93" s="126">
        <f t="shared" si="143"/>
        <v>318</v>
      </c>
      <c r="AG93" s="126">
        <f t="shared" si="143"/>
        <v>0</v>
      </c>
      <c r="AH93" s="126">
        <f t="shared" si="143"/>
        <v>1710.609</v>
      </c>
      <c r="AI93" s="125" t="s">
        <v>1108</v>
      </c>
    </row>
    <row r="94" s="9" customFormat="1" ht="20" customHeight="1" spans="1:35">
      <c r="A94" s="23">
        <f t="shared" ref="A94:A106" si="144">ROW()-3</f>
        <v>91</v>
      </c>
      <c r="B94" s="24" t="s">
        <v>76</v>
      </c>
      <c r="C94" s="29" t="s">
        <v>296</v>
      </c>
      <c r="D94" s="268" t="s">
        <v>297</v>
      </c>
      <c r="E94" s="24">
        <v>3245.4</v>
      </c>
      <c r="F94" s="24">
        <f>VLOOKUP(C94,'[1]9月'!$B:$Q,16,0)</f>
        <v>3245.4</v>
      </c>
      <c r="G94" s="27">
        <v>5228.42</v>
      </c>
      <c r="H94" s="24">
        <v>3245.4</v>
      </c>
      <c r="I94" s="27">
        <v>3180</v>
      </c>
      <c r="J94" s="27"/>
      <c r="K94" s="34">
        <f t="shared" si="119"/>
        <v>58.4172</v>
      </c>
      <c r="L94" s="35">
        <f t="shared" si="120"/>
        <v>519.264</v>
      </c>
      <c r="M94" s="27">
        <f t="shared" si="121"/>
        <v>418.27</v>
      </c>
      <c r="N94" s="24">
        <f t="shared" si="122"/>
        <v>22.7178</v>
      </c>
      <c r="O94" s="27">
        <f t="shared" si="123"/>
        <v>159</v>
      </c>
      <c r="P94" s="27">
        <f t="shared" si="124"/>
        <v>0</v>
      </c>
      <c r="Q94" s="27">
        <f t="shared" si="125"/>
        <v>1177.669</v>
      </c>
      <c r="R94" s="24">
        <f t="shared" si="126"/>
        <v>0</v>
      </c>
      <c r="S94" s="24">
        <f t="shared" si="127"/>
        <v>259.63</v>
      </c>
      <c r="T94" s="27">
        <f t="shared" si="128"/>
        <v>104.57</v>
      </c>
      <c r="U94" s="24">
        <f t="shared" si="129"/>
        <v>9.74</v>
      </c>
      <c r="V94" s="27">
        <f t="shared" si="130"/>
        <v>159</v>
      </c>
      <c r="W94" s="27">
        <f t="shared" si="131"/>
        <v>0</v>
      </c>
      <c r="X94" s="24">
        <f t="shared" si="132"/>
        <v>532.94</v>
      </c>
      <c r="Y94" s="24">
        <f t="shared" si="133"/>
        <v>1710.609</v>
      </c>
      <c r="Z94" s="39"/>
      <c r="AA94" s="125" t="s">
        <v>31</v>
      </c>
      <c r="AB94" s="126">
        <f t="shared" ref="AB94:AH94" si="145">K94+R94</f>
        <v>58.4172</v>
      </c>
      <c r="AC94" s="126">
        <f t="shared" si="145"/>
        <v>778.894</v>
      </c>
      <c r="AD94" s="126">
        <f t="shared" si="145"/>
        <v>522.84</v>
      </c>
      <c r="AE94" s="126">
        <f t="shared" si="145"/>
        <v>32.4578</v>
      </c>
      <c r="AF94" s="126">
        <f t="shared" si="145"/>
        <v>318</v>
      </c>
      <c r="AG94" s="126">
        <f t="shared" si="145"/>
        <v>0</v>
      </c>
      <c r="AH94" s="126">
        <f t="shared" si="145"/>
        <v>1710.609</v>
      </c>
      <c r="AI94" s="125" t="s">
        <v>1108</v>
      </c>
    </row>
    <row r="95" s="9" customFormat="1" ht="20" customHeight="1" spans="1:35">
      <c r="A95" s="23">
        <f t="shared" si="144"/>
        <v>92</v>
      </c>
      <c r="B95" s="24" t="s">
        <v>76</v>
      </c>
      <c r="C95" s="25" t="s">
        <v>298</v>
      </c>
      <c r="D95" s="24" t="s">
        <v>299</v>
      </c>
      <c r="E95" s="24">
        <v>3820</v>
      </c>
      <c r="F95" s="24">
        <f>VLOOKUP(C95,'[1]9月'!$B:$Q,16,0)</f>
        <v>3820</v>
      </c>
      <c r="G95" s="27">
        <v>5228.42</v>
      </c>
      <c r="H95" s="24">
        <v>3820</v>
      </c>
      <c r="I95" s="27">
        <v>4180</v>
      </c>
      <c r="J95" s="27"/>
      <c r="K95" s="34">
        <f t="shared" si="119"/>
        <v>68.76</v>
      </c>
      <c r="L95" s="35">
        <f t="shared" si="120"/>
        <v>611.2</v>
      </c>
      <c r="M95" s="27">
        <f t="shared" si="121"/>
        <v>418.27</v>
      </c>
      <c r="N95" s="24">
        <f t="shared" si="122"/>
        <v>26.74</v>
      </c>
      <c r="O95" s="27">
        <f t="shared" si="123"/>
        <v>209</v>
      </c>
      <c r="P95" s="27">
        <f t="shared" si="124"/>
        <v>0</v>
      </c>
      <c r="Q95" s="27">
        <f t="shared" si="125"/>
        <v>1333.97</v>
      </c>
      <c r="R95" s="24">
        <f t="shared" si="126"/>
        <v>0</v>
      </c>
      <c r="S95" s="24">
        <f t="shared" si="127"/>
        <v>305.6</v>
      </c>
      <c r="T95" s="27">
        <f t="shared" si="128"/>
        <v>104.57</v>
      </c>
      <c r="U95" s="24">
        <f t="shared" si="129"/>
        <v>11.46</v>
      </c>
      <c r="V95" s="27">
        <f t="shared" si="130"/>
        <v>209</v>
      </c>
      <c r="W95" s="27">
        <f t="shared" si="131"/>
        <v>0</v>
      </c>
      <c r="X95" s="24">
        <f t="shared" si="132"/>
        <v>630.63</v>
      </c>
      <c r="Y95" s="24">
        <f t="shared" si="133"/>
        <v>1964.6</v>
      </c>
      <c r="Z95" s="39"/>
      <c r="AA95" s="125" t="s">
        <v>31</v>
      </c>
      <c r="AB95" s="126">
        <f t="shared" ref="AB95:AH95" si="146">K95+R95</f>
        <v>68.76</v>
      </c>
      <c r="AC95" s="126">
        <f t="shared" si="146"/>
        <v>916.8</v>
      </c>
      <c r="AD95" s="126">
        <f t="shared" si="146"/>
        <v>522.84</v>
      </c>
      <c r="AE95" s="126">
        <f t="shared" si="146"/>
        <v>38.2</v>
      </c>
      <c r="AF95" s="126">
        <f t="shared" si="146"/>
        <v>418</v>
      </c>
      <c r="AG95" s="126">
        <f t="shared" si="146"/>
        <v>0</v>
      </c>
      <c r="AH95" s="126">
        <f t="shared" si="146"/>
        <v>1964.6</v>
      </c>
      <c r="AI95" s="125" t="s">
        <v>1108</v>
      </c>
    </row>
    <row r="96" s="9" customFormat="1" ht="21" customHeight="1" spans="1:35">
      <c r="A96" s="23">
        <f t="shared" si="144"/>
        <v>93</v>
      </c>
      <c r="B96" s="24" t="s">
        <v>258</v>
      </c>
      <c r="C96" s="25" t="s">
        <v>300</v>
      </c>
      <c r="D96" s="24" t="s">
        <v>301</v>
      </c>
      <c r="E96" s="24">
        <v>3245.4</v>
      </c>
      <c r="F96" s="24">
        <f>VLOOKUP(C96,'[1]9月'!$B:$Q,16,0)</f>
        <v>3245.4</v>
      </c>
      <c r="G96" s="27">
        <v>5228.42</v>
      </c>
      <c r="H96" s="24">
        <v>3245.4</v>
      </c>
      <c r="I96" s="27">
        <v>3180</v>
      </c>
      <c r="J96" s="27"/>
      <c r="K96" s="34">
        <f t="shared" si="119"/>
        <v>58.4172</v>
      </c>
      <c r="L96" s="35">
        <f t="shared" si="120"/>
        <v>519.264</v>
      </c>
      <c r="M96" s="27">
        <f t="shared" si="121"/>
        <v>418.27</v>
      </c>
      <c r="N96" s="24">
        <f t="shared" si="122"/>
        <v>22.7178</v>
      </c>
      <c r="O96" s="27">
        <f t="shared" si="123"/>
        <v>159</v>
      </c>
      <c r="P96" s="27">
        <f t="shared" si="124"/>
        <v>0</v>
      </c>
      <c r="Q96" s="27">
        <f t="shared" si="125"/>
        <v>1177.669</v>
      </c>
      <c r="R96" s="24">
        <f t="shared" si="126"/>
        <v>0</v>
      </c>
      <c r="S96" s="24">
        <f t="shared" si="127"/>
        <v>259.63</v>
      </c>
      <c r="T96" s="27">
        <f t="shared" si="128"/>
        <v>104.57</v>
      </c>
      <c r="U96" s="24">
        <f t="shared" si="129"/>
        <v>9.74</v>
      </c>
      <c r="V96" s="27">
        <f t="shared" si="130"/>
        <v>159</v>
      </c>
      <c r="W96" s="27">
        <f t="shared" si="131"/>
        <v>0</v>
      </c>
      <c r="X96" s="24">
        <f t="shared" si="132"/>
        <v>532.94</v>
      </c>
      <c r="Y96" s="24">
        <f t="shared" si="133"/>
        <v>1710.609</v>
      </c>
      <c r="Z96" s="39"/>
      <c r="AA96" s="125" t="s">
        <v>34</v>
      </c>
      <c r="AB96" s="126">
        <f t="shared" ref="AB96:AH96" si="147">K96+R96</f>
        <v>58.4172</v>
      </c>
      <c r="AC96" s="126">
        <f t="shared" si="147"/>
        <v>778.894</v>
      </c>
      <c r="AD96" s="126">
        <f t="shared" si="147"/>
        <v>522.84</v>
      </c>
      <c r="AE96" s="126">
        <f t="shared" si="147"/>
        <v>32.4578</v>
      </c>
      <c r="AF96" s="126">
        <f t="shared" si="147"/>
        <v>318</v>
      </c>
      <c r="AG96" s="126">
        <f t="shared" si="147"/>
        <v>0</v>
      </c>
      <c r="AH96" s="126">
        <f t="shared" si="147"/>
        <v>1710.609</v>
      </c>
      <c r="AI96" s="125" t="s">
        <v>1112</v>
      </c>
    </row>
    <row r="97" s="9" customFormat="1" ht="20" customHeight="1" spans="1:35">
      <c r="A97" s="23">
        <f t="shared" si="144"/>
        <v>94</v>
      </c>
      <c r="B97" s="24" t="s">
        <v>140</v>
      </c>
      <c r="C97" s="29" t="s">
        <v>302</v>
      </c>
      <c r="D97" s="30" t="s">
        <v>303</v>
      </c>
      <c r="E97" s="24">
        <v>3245.4</v>
      </c>
      <c r="F97" s="24">
        <f>VLOOKUP(C97,'[1]9月'!$B:$Q,16,0)</f>
        <v>3245.4</v>
      </c>
      <c r="G97" s="27">
        <v>5228.42</v>
      </c>
      <c r="H97" s="24">
        <v>3245.4</v>
      </c>
      <c r="I97" s="27">
        <v>1790</v>
      </c>
      <c r="J97" s="27"/>
      <c r="K97" s="34">
        <f t="shared" si="119"/>
        <v>58.4172</v>
      </c>
      <c r="L97" s="35">
        <f t="shared" si="120"/>
        <v>519.264</v>
      </c>
      <c r="M97" s="27">
        <f t="shared" si="121"/>
        <v>418.27</v>
      </c>
      <c r="N97" s="24">
        <f t="shared" si="122"/>
        <v>22.7178</v>
      </c>
      <c r="O97" s="27">
        <f t="shared" si="123"/>
        <v>89.5</v>
      </c>
      <c r="P97" s="27">
        <f t="shared" si="124"/>
        <v>0</v>
      </c>
      <c r="Q97" s="27">
        <f t="shared" si="125"/>
        <v>1108.169</v>
      </c>
      <c r="R97" s="24">
        <f t="shared" si="126"/>
        <v>0</v>
      </c>
      <c r="S97" s="24">
        <f t="shared" si="127"/>
        <v>259.63</v>
      </c>
      <c r="T97" s="27">
        <f t="shared" si="128"/>
        <v>104.57</v>
      </c>
      <c r="U97" s="24">
        <f t="shared" si="129"/>
        <v>9.74</v>
      </c>
      <c r="V97" s="27">
        <f t="shared" si="130"/>
        <v>89.5</v>
      </c>
      <c r="W97" s="27">
        <f t="shared" si="131"/>
        <v>0</v>
      </c>
      <c r="X97" s="24">
        <f t="shared" si="132"/>
        <v>463.44</v>
      </c>
      <c r="Y97" s="24">
        <f t="shared" si="133"/>
        <v>1571.609</v>
      </c>
      <c r="Z97" s="39"/>
      <c r="AA97" s="125" t="s">
        <v>29</v>
      </c>
      <c r="AB97" s="126">
        <f t="shared" ref="AB97:AH97" si="148">K97+R97</f>
        <v>58.4172</v>
      </c>
      <c r="AC97" s="126">
        <f t="shared" si="148"/>
        <v>778.894</v>
      </c>
      <c r="AD97" s="126">
        <f t="shared" si="148"/>
        <v>522.84</v>
      </c>
      <c r="AE97" s="126">
        <f t="shared" si="148"/>
        <v>32.4578</v>
      </c>
      <c r="AF97" s="126">
        <f t="shared" si="148"/>
        <v>179</v>
      </c>
      <c r="AG97" s="126">
        <f t="shared" si="148"/>
        <v>0</v>
      </c>
      <c r="AH97" s="126">
        <f t="shared" si="148"/>
        <v>1571.609</v>
      </c>
      <c r="AI97" s="125" t="s">
        <v>1111</v>
      </c>
    </row>
    <row r="98" s="9" customFormat="1" ht="20" customHeight="1" spans="1:35">
      <c r="A98" s="23">
        <f t="shared" si="144"/>
        <v>95</v>
      </c>
      <c r="B98" s="24" t="s">
        <v>258</v>
      </c>
      <c r="C98" s="29" t="s">
        <v>304</v>
      </c>
      <c r="D98" s="28" t="s">
        <v>305</v>
      </c>
      <c r="E98" s="24">
        <v>3245.4</v>
      </c>
      <c r="F98" s="24">
        <v>3245.4</v>
      </c>
      <c r="G98" s="27">
        <v>5228.42</v>
      </c>
      <c r="H98" s="24">
        <v>3245.4</v>
      </c>
      <c r="I98" s="27">
        <v>4180</v>
      </c>
      <c r="J98" s="27"/>
      <c r="K98" s="34">
        <f t="shared" si="119"/>
        <v>58.4172</v>
      </c>
      <c r="L98" s="35">
        <f t="shared" si="120"/>
        <v>519.264</v>
      </c>
      <c r="M98" s="27">
        <f t="shared" si="121"/>
        <v>418.27</v>
      </c>
      <c r="N98" s="24">
        <f t="shared" si="122"/>
        <v>22.7178</v>
      </c>
      <c r="O98" s="27">
        <f t="shared" si="123"/>
        <v>209</v>
      </c>
      <c r="P98" s="27">
        <f t="shared" si="124"/>
        <v>0</v>
      </c>
      <c r="Q98" s="27">
        <f t="shared" si="125"/>
        <v>1227.669</v>
      </c>
      <c r="R98" s="24">
        <f t="shared" si="126"/>
        <v>0</v>
      </c>
      <c r="S98" s="24">
        <f t="shared" si="127"/>
        <v>259.63</v>
      </c>
      <c r="T98" s="27">
        <f t="shared" si="128"/>
        <v>104.57</v>
      </c>
      <c r="U98" s="24">
        <f t="shared" si="129"/>
        <v>9.74</v>
      </c>
      <c r="V98" s="27">
        <f t="shared" si="130"/>
        <v>209</v>
      </c>
      <c r="W98" s="27">
        <f t="shared" si="131"/>
        <v>0</v>
      </c>
      <c r="X98" s="24">
        <f t="shared" si="132"/>
        <v>582.94</v>
      </c>
      <c r="Y98" s="24">
        <f t="shared" si="133"/>
        <v>1810.609</v>
      </c>
      <c r="Z98" s="39"/>
      <c r="AA98" s="125" t="s">
        <v>33</v>
      </c>
      <c r="AB98" s="126">
        <f t="shared" ref="AB98:AH98" si="149">K98+R98</f>
        <v>58.4172</v>
      </c>
      <c r="AC98" s="126">
        <f t="shared" si="149"/>
        <v>778.894</v>
      </c>
      <c r="AD98" s="126">
        <f t="shared" si="149"/>
        <v>522.84</v>
      </c>
      <c r="AE98" s="126">
        <f t="shared" si="149"/>
        <v>32.4578</v>
      </c>
      <c r="AF98" s="126">
        <f t="shared" si="149"/>
        <v>418</v>
      </c>
      <c r="AG98" s="126">
        <f t="shared" si="149"/>
        <v>0</v>
      </c>
      <c r="AH98" s="126">
        <f t="shared" si="149"/>
        <v>1810.609</v>
      </c>
      <c r="AI98" s="125" t="s">
        <v>1112</v>
      </c>
    </row>
    <row r="99" s="9" customFormat="1" ht="20" customHeight="1" spans="1:35">
      <c r="A99" s="23">
        <f t="shared" si="144"/>
        <v>96</v>
      </c>
      <c r="B99" s="24" t="s">
        <v>293</v>
      </c>
      <c r="C99" s="25" t="s">
        <v>306</v>
      </c>
      <c r="D99" s="24" t="s">
        <v>307</v>
      </c>
      <c r="E99" s="24">
        <v>3245.4</v>
      </c>
      <c r="F99" s="24">
        <f>VLOOKUP(C99,'[1]9月'!$B:$Q,16,0)</f>
        <v>3245.4</v>
      </c>
      <c r="G99" s="27">
        <v>5228.42</v>
      </c>
      <c r="H99" s="24">
        <v>3245.4</v>
      </c>
      <c r="I99" s="27">
        <v>1790</v>
      </c>
      <c r="J99" s="27"/>
      <c r="K99" s="34">
        <f t="shared" si="119"/>
        <v>58.4172</v>
      </c>
      <c r="L99" s="35">
        <f t="shared" si="120"/>
        <v>519.264</v>
      </c>
      <c r="M99" s="27">
        <f t="shared" si="121"/>
        <v>418.27</v>
      </c>
      <c r="N99" s="24">
        <f t="shared" si="122"/>
        <v>22.7178</v>
      </c>
      <c r="O99" s="27">
        <f t="shared" si="123"/>
        <v>89.5</v>
      </c>
      <c r="P99" s="27">
        <f t="shared" si="124"/>
        <v>0</v>
      </c>
      <c r="Q99" s="27">
        <f t="shared" si="125"/>
        <v>1108.169</v>
      </c>
      <c r="R99" s="24">
        <f t="shared" si="126"/>
        <v>0</v>
      </c>
      <c r="S99" s="24">
        <f t="shared" si="127"/>
        <v>259.63</v>
      </c>
      <c r="T99" s="27">
        <f t="shared" si="128"/>
        <v>104.57</v>
      </c>
      <c r="U99" s="24">
        <f t="shared" si="129"/>
        <v>9.74</v>
      </c>
      <c r="V99" s="27">
        <f t="shared" si="130"/>
        <v>89.5</v>
      </c>
      <c r="W99" s="27">
        <f t="shared" si="131"/>
        <v>0</v>
      </c>
      <c r="X99" s="24">
        <f t="shared" si="132"/>
        <v>463.44</v>
      </c>
      <c r="Y99" s="24">
        <f t="shared" si="133"/>
        <v>1571.609</v>
      </c>
      <c r="Z99" s="39"/>
      <c r="AA99" s="125" t="s">
        <v>26</v>
      </c>
      <c r="AB99" s="126">
        <f t="shared" ref="AB99:AH99" si="150">K99+R99</f>
        <v>58.4172</v>
      </c>
      <c r="AC99" s="126">
        <f t="shared" si="150"/>
        <v>778.894</v>
      </c>
      <c r="AD99" s="126">
        <f t="shared" si="150"/>
        <v>522.84</v>
      </c>
      <c r="AE99" s="126">
        <f t="shared" si="150"/>
        <v>32.4578</v>
      </c>
      <c r="AF99" s="126">
        <f t="shared" si="150"/>
        <v>179</v>
      </c>
      <c r="AG99" s="126">
        <f t="shared" si="150"/>
        <v>0</v>
      </c>
      <c r="AH99" s="126">
        <f t="shared" si="150"/>
        <v>1571.609</v>
      </c>
      <c r="AI99" s="125" t="s">
        <v>1111</v>
      </c>
    </row>
    <row r="100" s="9" customFormat="1" ht="20" customHeight="1" spans="1:35">
      <c r="A100" s="23">
        <f t="shared" si="144"/>
        <v>97</v>
      </c>
      <c r="B100" s="24" t="s">
        <v>293</v>
      </c>
      <c r="C100" s="25" t="s">
        <v>308</v>
      </c>
      <c r="D100" s="24" t="s">
        <v>309</v>
      </c>
      <c r="E100" s="24">
        <v>3245.4</v>
      </c>
      <c r="F100" s="24">
        <f>VLOOKUP(C100,'[1]9月'!$B:$Q,16,0)</f>
        <v>3245.4</v>
      </c>
      <c r="G100" s="27">
        <v>5228.42</v>
      </c>
      <c r="H100" s="24">
        <v>3245.4</v>
      </c>
      <c r="I100" s="27">
        <v>1790</v>
      </c>
      <c r="J100" s="27"/>
      <c r="K100" s="34">
        <f t="shared" si="119"/>
        <v>58.4172</v>
      </c>
      <c r="L100" s="35">
        <f t="shared" si="120"/>
        <v>519.264</v>
      </c>
      <c r="M100" s="27">
        <f t="shared" si="121"/>
        <v>418.27</v>
      </c>
      <c r="N100" s="24">
        <f t="shared" si="122"/>
        <v>22.7178</v>
      </c>
      <c r="O100" s="27">
        <f t="shared" si="123"/>
        <v>89.5</v>
      </c>
      <c r="P100" s="27">
        <f t="shared" si="124"/>
        <v>0</v>
      </c>
      <c r="Q100" s="27">
        <f t="shared" si="125"/>
        <v>1108.169</v>
      </c>
      <c r="R100" s="24">
        <f t="shared" si="126"/>
        <v>0</v>
      </c>
      <c r="S100" s="24">
        <f t="shared" si="127"/>
        <v>259.63</v>
      </c>
      <c r="T100" s="27">
        <f t="shared" si="128"/>
        <v>104.57</v>
      </c>
      <c r="U100" s="24">
        <f t="shared" si="129"/>
        <v>9.74</v>
      </c>
      <c r="V100" s="27">
        <f t="shared" si="130"/>
        <v>89.5</v>
      </c>
      <c r="W100" s="27">
        <f t="shared" si="131"/>
        <v>0</v>
      </c>
      <c r="X100" s="24">
        <f t="shared" si="132"/>
        <v>463.44</v>
      </c>
      <c r="Y100" s="24">
        <f t="shared" si="133"/>
        <v>1571.609</v>
      </c>
      <c r="Z100" s="39"/>
      <c r="AA100" s="125" t="s">
        <v>26</v>
      </c>
      <c r="AB100" s="126">
        <f t="shared" ref="AB100:AH100" si="151">K100+R100</f>
        <v>58.4172</v>
      </c>
      <c r="AC100" s="126">
        <f t="shared" si="151"/>
        <v>778.894</v>
      </c>
      <c r="AD100" s="126">
        <f t="shared" si="151"/>
        <v>522.84</v>
      </c>
      <c r="AE100" s="126">
        <f t="shared" si="151"/>
        <v>32.4578</v>
      </c>
      <c r="AF100" s="126">
        <f t="shared" si="151"/>
        <v>179</v>
      </c>
      <c r="AG100" s="126">
        <f t="shared" si="151"/>
        <v>0</v>
      </c>
      <c r="AH100" s="126">
        <f t="shared" si="151"/>
        <v>1571.609</v>
      </c>
      <c r="AI100" s="125" t="s">
        <v>1111</v>
      </c>
    </row>
    <row r="101" s="9" customFormat="1" ht="20" customHeight="1" spans="1:35">
      <c r="A101" s="23">
        <f t="shared" si="144"/>
        <v>98</v>
      </c>
      <c r="B101" s="24" t="s">
        <v>293</v>
      </c>
      <c r="C101" s="25" t="s">
        <v>310</v>
      </c>
      <c r="D101" s="24" t="s">
        <v>311</v>
      </c>
      <c r="E101" s="24">
        <v>3245.4</v>
      </c>
      <c r="F101" s="24">
        <f>VLOOKUP(C101,'[1]9月'!$B:$Q,16,0)</f>
        <v>3245.4</v>
      </c>
      <c r="G101" s="27">
        <v>5228.42</v>
      </c>
      <c r="H101" s="24">
        <v>3245.4</v>
      </c>
      <c r="I101" s="27">
        <v>1790</v>
      </c>
      <c r="J101" s="27"/>
      <c r="K101" s="34">
        <f t="shared" si="119"/>
        <v>58.4172</v>
      </c>
      <c r="L101" s="35">
        <f t="shared" si="120"/>
        <v>519.264</v>
      </c>
      <c r="M101" s="27">
        <f t="shared" si="121"/>
        <v>418.27</v>
      </c>
      <c r="N101" s="24">
        <f t="shared" si="122"/>
        <v>22.7178</v>
      </c>
      <c r="O101" s="27">
        <f t="shared" si="123"/>
        <v>89.5</v>
      </c>
      <c r="P101" s="27">
        <f t="shared" si="124"/>
        <v>0</v>
      </c>
      <c r="Q101" s="27">
        <f t="shared" si="125"/>
        <v>1108.169</v>
      </c>
      <c r="R101" s="24">
        <f t="shared" si="126"/>
        <v>0</v>
      </c>
      <c r="S101" s="24">
        <f t="shared" si="127"/>
        <v>259.63</v>
      </c>
      <c r="T101" s="27">
        <f t="shared" si="128"/>
        <v>104.57</v>
      </c>
      <c r="U101" s="24">
        <f t="shared" si="129"/>
        <v>9.74</v>
      </c>
      <c r="V101" s="27">
        <f t="shared" si="130"/>
        <v>89.5</v>
      </c>
      <c r="W101" s="27">
        <f t="shared" si="131"/>
        <v>0</v>
      </c>
      <c r="X101" s="24">
        <f t="shared" si="132"/>
        <v>463.44</v>
      </c>
      <c r="Y101" s="24">
        <f t="shared" si="133"/>
        <v>1571.609</v>
      </c>
      <c r="Z101" s="39"/>
      <c r="AA101" s="125" t="s">
        <v>26</v>
      </c>
      <c r="AB101" s="126">
        <f t="shared" ref="AB101:AH101" si="152">K101+R101</f>
        <v>58.4172</v>
      </c>
      <c r="AC101" s="126">
        <f t="shared" si="152"/>
        <v>778.894</v>
      </c>
      <c r="AD101" s="126">
        <f t="shared" si="152"/>
        <v>522.84</v>
      </c>
      <c r="AE101" s="126">
        <f t="shared" si="152"/>
        <v>32.4578</v>
      </c>
      <c r="AF101" s="126">
        <f t="shared" si="152"/>
        <v>179</v>
      </c>
      <c r="AG101" s="126">
        <f t="shared" si="152"/>
        <v>0</v>
      </c>
      <c r="AH101" s="126">
        <f t="shared" si="152"/>
        <v>1571.609</v>
      </c>
      <c r="AI101" s="125" t="s">
        <v>1111</v>
      </c>
    </row>
    <row r="102" s="9" customFormat="1" ht="20" customHeight="1" spans="1:35">
      <c r="A102" s="23">
        <f t="shared" si="144"/>
        <v>99</v>
      </c>
      <c r="B102" s="24" t="s">
        <v>293</v>
      </c>
      <c r="C102" s="25" t="s">
        <v>312</v>
      </c>
      <c r="D102" s="24" t="s">
        <v>313</v>
      </c>
      <c r="E102" s="24">
        <v>3245.4</v>
      </c>
      <c r="F102" s="24">
        <f>VLOOKUP(C102,'[1]9月'!$B:$Q,16,0)</f>
        <v>3245.4</v>
      </c>
      <c r="G102" s="27">
        <v>5228.42</v>
      </c>
      <c r="H102" s="24">
        <v>3245.4</v>
      </c>
      <c r="I102" s="27">
        <v>1790</v>
      </c>
      <c r="J102" s="27"/>
      <c r="K102" s="34">
        <f t="shared" si="119"/>
        <v>58.4172</v>
      </c>
      <c r="L102" s="35">
        <f t="shared" si="120"/>
        <v>519.264</v>
      </c>
      <c r="M102" s="27">
        <f t="shared" si="121"/>
        <v>418.27</v>
      </c>
      <c r="N102" s="24">
        <f t="shared" si="122"/>
        <v>22.7178</v>
      </c>
      <c r="O102" s="27">
        <f t="shared" si="123"/>
        <v>89.5</v>
      </c>
      <c r="P102" s="27">
        <f t="shared" si="124"/>
        <v>0</v>
      </c>
      <c r="Q102" s="27">
        <f t="shared" si="125"/>
        <v>1108.169</v>
      </c>
      <c r="R102" s="24">
        <f t="shared" si="126"/>
        <v>0</v>
      </c>
      <c r="S102" s="24">
        <f t="shared" si="127"/>
        <v>259.63</v>
      </c>
      <c r="T102" s="27">
        <f t="shared" si="128"/>
        <v>104.57</v>
      </c>
      <c r="U102" s="24">
        <f t="shared" si="129"/>
        <v>9.74</v>
      </c>
      <c r="V102" s="27">
        <f t="shared" si="130"/>
        <v>89.5</v>
      </c>
      <c r="W102" s="27">
        <f t="shared" si="131"/>
        <v>0</v>
      </c>
      <c r="X102" s="24">
        <f t="shared" si="132"/>
        <v>463.44</v>
      </c>
      <c r="Y102" s="24">
        <f t="shared" si="133"/>
        <v>1571.609</v>
      </c>
      <c r="Z102" s="39"/>
      <c r="AA102" s="125" t="s">
        <v>26</v>
      </c>
      <c r="AB102" s="126">
        <f t="shared" ref="AB102:AH102" si="153">K102+R102</f>
        <v>58.4172</v>
      </c>
      <c r="AC102" s="126">
        <f t="shared" si="153"/>
        <v>778.894</v>
      </c>
      <c r="AD102" s="126">
        <f t="shared" si="153"/>
        <v>522.84</v>
      </c>
      <c r="AE102" s="126">
        <f t="shared" si="153"/>
        <v>32.4578</v>
      </c>
      <c r="AF102" s="126">
        <f t="shared" si="153"/>
        <v>179</v>
      </c>
      <c r="AG102" s="126">
        <f t="shared" si="153"/>
        <v>0</v>
      </c>
      <c r="AH102" s="126">
        <f t="shared" si="153"/>
        <v>1571.609</v>
      </c>
      <c r="AI102" s="125" t="s">
        <v>1111</v>
      </c>
    </row>
    <row r="103" s="9" customFormat="1" ht="20" customHeight="1" spans="1:35">
      <c r="A103" s="23">
        <f t="shared" si="144"/>
        <v>100</v>
      </c>
      <c r="B103" s="24" t="s">
        <v>293</v>
      </c>
      <c r="C103" s="25" t="s">
        <v>314</v>
      </c>
      <c r="D103" s="24" t="s">
        <v>315</v>
      </c>
      <c r="E103" s="24">
        <v>3245.4</v>
      </c>
      <c r="F103" s="24">
        <f>VLOOKUP(C103,'[1]9月'!$B:$Q,16,0)</f>
        <v>3245.4</v>
      </c>
      <c r="G103" s="27">
        <v>5228.42</v>
      </c>
      <c r="H103" s="24">
        <v>3245.4</v>
      </c>
      <c r="I103" s="27">
        <v>1790</v>
      </c>
      <c r="J103" s="27"/>
      <c r="K103" s="34">
        <f t="shared" si="119"/>
        <v>58.4172</v>
      </c>
      <c r="L103" s="35">
        <f t="shared" si="120"/>
        <v>519.264</v>
      </c>
      <c r="M103" s="27">
        <f t="shared" si="121"/>
        <v>418.27</v>
      </c>
      <c r="N103" s="24">
        <f t="shared" si="122"/>
        <v>22.7178</v>
      </c>
      <c r="O103" s="27">
        <f t="shared" si="123"/>
        <v>89.5</v>
      </c>
      <c r="P103" s="27">
        <f t="shared" si="124"/>
        <v>0</v>
      </c>
      <c r="Q103" s="27">
        <f t="shared" si="125"/>
        <v>1108.169</v>
      </c>
      <c r="R103" s="24">
        <f t="shared" si="126"/>
        <v>0</v>
      </c>
      <c r="S103" s="24">
        <f t="shared" si="127"/>
        <v>259.63</v>
      </c>
      <c r="T103" s="27">
        <f t="shared" si="128"/>
        <v>104.57</v>
      </c>
      <c r="U103" s="24">
        <f t="shared" si="129"/>
        <v>9.74</v>
      </c>
      <c r="V103" s="27">
        <f t="shared" si="130"/>
        <v>89.5</v>
      </c>
      <c r="W103" s="27">
        <f t="shared" si="131"/>
        <v>0</v>
      </c>
      <c r="X103" s="24">
        <f t="shared" si="132"/>
        <v>463.44</v>
      </c>
      <c r="Y103" s="24">
        <f t="shared" si="133"/>
        <v>1571.609</v>
      </c>
      <c r="Z103" s="39"/>
      <c r="AA103" s="125" t="s">
        <v>26</v>
      </c>
      <c r="AB103" s="126">
        <f t="shared" ref="AB103:AH103" si="154">K103+R103</f>
        <v>58.4172</v>
      </c>
      <c r="AC103" s="126">
        <f t="shared" si="154"/>
        <v>778.894</v>
      </c>
      <c r="AD103" s="126">
        <f t="shared" si="154"/>
        <v>522.84</v>
      </c>
      <c r="AE103" s="126">
        <f t="shared" si="154"/>
        <v>32.4578</v>
      </c>
      <c r="AF103" s="126">
        <f t="shared" si="154"/>
        <v>179</v>
      </c>
      <c r="AG103" s="126">
        <f t="shared" si="154"/>
        <v>0</v>
      </c>
      <c r="AH103" s="126">
        <f t="shared" si="154"/>
        <v>1571.609</v>
      </c>
      <c r="AI103" s="125" t="s">
        <v>1111</v>
      </c>
    </row>
    <row r="104" s="9" customFormat="1" ht="20" customHeight="1" spans="1:35">
      <c r="A104" s="23">
        <f t="shared" si="144"/>
        <v>101</v>
      </c>
      <c r="B104" s="24" t="s">
        <v>293</v>
      </c>
      <c r="C104" s="25" t="s">
        <v>316</v>
      </c>
      <c r="D104" s="24" t="s">
        <v>317</v>
      </c>
      <c r="E104" s="24">
        <v>3245.4</v>
      </c>
      <c r="F104" s="24">
        <f>VLOOKUP(C104,'[1]9月'!$B:$Q,16,0)</f>
        <v>3245.4</v>
      </c>
      <c r="G104" s="27">
        <v>5228.42</v>
      </c>
      <c r="H104" s="24">
        <v>3245.4</v>
      </c>
      <c r="I104" s="27">
        <v>1790</v>
      </c>
      <c r="J104" s="27"/>
      <c r="K104" s="34">
        <f t="shared" si="119"/>
        <v>58.4172</v>
      </c>
      <c r="L104" s="35">
        <f t="shared" si="120"/>
        <v>519.264</v>
      </c>
      <c r="M104" s="27">
        <f t="shared" si="121"/>
        <v>418.27</v>
      </c>
      <c r="N104" s="24">
        <f t="shared" si="122"/>
        <v>22.7178</v>
      </c>
      <c r="O104" s="27">
        <f t="shared" si="123"/>
        <v>89.5</v>
      </c>
      <c r="P104" s="27">
        <f t="shared" si="124"/>
        <v>0</v>
      </c>
      <c r="Q104" s="27">
        <f t="shared" si="125"/>
        <v>1108.169</v>
      </c>
      <c r="R104" s="24">
        <f t="shared" si="126"/>
        <v>0</v>
      </c>
      <c r="S104" s="24">
        <f t="shared" si="127"/>
        <v>259.63</v>
      </c>
      <c r="T104" s="27">
        <f t="shared" si="128"/>
        <v>104.57</v>
      </c>
      <c r="U104" s="24">
        <f t="shared" si="129"/>
        <v>9.74</v>
      </c>
      <c r="V104" s="27">
        <f t="shared" si="130"/>
        <v>89.5</v>
      </c>
      <c r="W104" s="27">
        <f t="shared" si="131"/>
        <v>0</v>
      </c>
      <c r="X104" s="24">
        <f t="shared" si="132"/>
        <v>463.44</v>
      </c>
      <c r="Y104" s="24">
        <f t="shared" si="133"/>
        <v>1571.609</v>
      </c>
      <c r="Z104" s="39"/>
      <c r="AA104" s="125" t="s">
        <v>26</v>
      </c>
      <c r="AB104" s="126">
        <f t="shared" ref="AB104:AH104" si="155">K104+R104</f>
        <v>58.4172</v>
      </c>
      <c r="AC104" s="126">
        <f t="shared" si="155"/>
        <v>778.894</v>
      </c>
      <c r="AD104" s="126">
        <f t="shared" si="155"/>
        <v>522.84</v>
      </c>
      <c r="AE104" s="126">
        <f t="shared" si="155"/>
        <v>32.4578</v>
      </c>
      <c r="AF104" s="126">
        <f t="shared" si="155"/>
        <v>179</v>
      </c>
      <c r="AG104" s="126">
        <f t="shared" si="155"/>
        <v>0</v>
      </c>
      <c r="AH104" s="126">
        <f t="shared" si="155"/>
        <v>1571.609</v>
      </c>
      <c r="AI104" s="125" t="s">
        <v>1111</v>
      </c>
    </row>
    <row r="105" s="9" customFormat="1" ht="20" customHeight="1" spans="1:35">
      <c r="A105" s="23">
        <f t="shared" si="144"/>
        <v>102</v>
      </c>
      <c r="B105" s="24" t="s">
        <v>293</v>
      </c>
      <c r="C105" s="25" t="s">
        <v>318</v>
      </c>
      <c r="D105" s="24" t="s">
        <v>319</v>
      </c>
      <c r="E105" s="24">
        <v>3245.4</v>
      </c>
      <c r="F105" s="24">
        <f>VLOOKUP(C105,'[1]9月'!$B:$Q,16,0)</f>
        <v>3245.4</v>
      </c>
      <c r="G105" s="27">
        <v>5228.42</v>
      </c>
      <c r="H105" s="24">
        <v>3245.4</v>
      </c>
      <c r="I105" s="27">
        <v>0</v>
      </c>
      <c r="J105" s="27"/>
      <c r="K105" s="34">
        <f t="shared" si="119"/>
        <v>58.4172</v>
      </c>
      <c r="L105" s="35">
        <f t="shared" si="120"/>
        <v>519.264</v>
      </c>
      <c r="M105" s="27">
        <f t="shared" si="121"/>
        <v>418.27</v>
      </c>
      <c r="N105" s="24">
        <f t="shared" si="122"/>
        <v>22.7178</v>
      </c>
      <c r="O105" s="27">
        <f t="shared" si="123"/>
        <v>0</v>
      </c>
      <c r="P105" s="27">
        <f t="shared" si="124"/>
        <v>0</v>
      </c>
      <c r="Q105" s="27">
        <f t="shared" si="125"/>
        <v>1018.669</v>
      </c>
      <c r="R105" s="24">
        <f t="shared" si="126"/>
        <v>0</v>
      </c>
      <c r="S105" s="24">
        <f t="shared" si="127"/>
        <v>259.63</v>
      </c>
      <c r="T105" s="27">
        <f t="shared" si="128"/>
        <v>104.57</v>
      </c>
      <c r="U105" s="24">
        <f t="shared" si="129"/>
        <v>9.74</v>
      </c>
      <c r="V105" s="27">
        <f t="shared" si="130"/>
        <v>0</v>
      </c>
      <c r="W105" s="27">
        <f t="shared" si="131"/>
        <v>0</v>
      </c>
      <c r="X105" s="24">
        <f t="shared" si="132"/>
        <v>373.94</v>
      </c>
      <c r="Y105" s="24">
        <f t="shared" si="133"/>
        <v>1392.609</v>
      </c>
      <c r="Z105" s="39"/>
      <c r="AA105" s="125" t="s">
        <v>26</v>
      </c>
      <c r="AB105" s="126">
        <f t="shared" ref="AB105:AH105" si="156">K105+R105</f>
        <v>58.4172</v>
      </c>
      <c r="AC105" s="126">
        <f t="shared" si="156"/>
        <v>778.894</v>
      </c>
      <c r="AD105" s="126">
        <f t="shared" si="156"/>
        <v>522.84</v>
      </c>
      <c r="AE105" s="126">
        <f t="shared" si="156"/>
        <v>32.4578</v>
      </c>
      <c r="AF105" s="126">
        <f t="shared" si="156"/>
        <v>0</v>
      </c>
      <c r="AG105" s="126">
        <f t="shared" si="156"/>
        <v>0</v>
      </c>
      <c r="AH105" s="126">
        <f t="shared" si="156"/>
        <v>1392.609</v>
      </c>
      <c r="AI105" s="125" t="s">
        <v>1111</v>
      </c>
    </row>
    <row r="106" s="9" customFormat="1" ht="20" customHeight="1" spans="1:35">
      <c r="A106" s="23">
        <f t="shared" si="144"/>
        <v>103</v>
      </c>
      <c r="B106" s="24" t="s">
        <v>293</v>
      </c>
      <c r="C106" s="25" t="s">
        <v>320</v>
      </c>
      <c r="D106" s="24" t="s">
        <v>321</v>
      </c>
      <c r="E106" s="24">
        <v>3245.4</v>
      </c>
      <c r="F106" s="24">
        <f>VLOOKUP(C106,'[1]9月'!$B:$Q,16,0)</f>
        <v>3245.4</v>
      </c>
      <c r="G106" s="27">
        <v>5228.42</v>
      </c>
      <c r="H106" s="24">
        <v>3245.4</v>
      </c>
      <c r="I106" s="27">
        <v>1790</v>
      </c>
      <c r="J106" s="27"/>
      <c r="K106" s="34">
        <f t="shared" si="119"/>
        <v>58.4172</v>
      </c>
      <c r="L106" s="35">
        <f t="shared" si="120"/>
        <v>519.264</v>
      </c>
      <c r="M106" s="27">
        <f t="shared" si="121"/>
        <v>418.27</v>
      </c>
      <c r="N106" s="24">
        <f t="shared" si="122"/>
        <v>22.7178</v>
      </c>
      <c r="O106" s="27">
        <f t="shared" si="123"/>
        <v>89.5</v>
      </c>
      <c r="P106" s="27">
        <f t="shared" si="124"/>
        <v>0</v>
      </c>
      <c r="Q106" s="27">
        <f t="shared" si="125"/>
        <v>1108.169</v>
      </c>
      <c r="R106" s="24">
        <f t="shared" si="126"/>
        <v>0</v>
      </c>
      <c r="S106" s="24">
        <f t="shared" si="127"/>
        <v>259.63</v>
      </c>
      <c r="T106" s="27">
        <f t="shared" si="128"/>
        <v>104.57</v>
      </c>
      <c r="U106" s="24">
        <f t="shared" si="129"/>
        <v>9.74</v>
      </c>
      <c r="V106" s="27">
        <f t="shared" si="130"/>
        <v>89.5</v>
      </c>
      <c r="W106" s="27">
        <f t="shared" si="131"/>
        <v>0</v>
      </c>
      <c r="X106" s="24">
        <f t="shared" si="132"/>
        <v>463.44</v>
      </c>
      <c r="Y106" s="24">
        <f t="shared" si="133"/>
        <v>1571.609</v>
      </c>
      <c r="Z106" s="39"/>
      <c r="AA106" s="125" t="s">
        <v>26</v>
      </c>
      <c r="AB106" s="126">
        <f t="shared" ref="AB106:AH106" si="157">K106+R106</f>
        <v>58.4172</v>
      </c>
      <c r="AC106" s="126">
        <f t="shared" si="157"/>
        <v>778.894</v>
      </c>
      <c r="AD106" s="126">
        <f t="shared" si="157"/>
        <v>522.84</v>
      </c>
      <c r="AE106" s="126">
        <f t="shared" si="157"/>
        <v>32.4578</v>
      </c>
      <c r="AF106" s="126">
        <f t="shared" si="157"/>
        <v>179</v>
      </c>
      <c r="AG106" s="126">
        <f t="shared" si="157"/>
        <v>0</v>
      </c>
      <c r="AH106" s="126">
        <f t="shared" si="157"/>
        <v>1571.609</v>
      </c>
      <c r="AI106" s="125" t="s">
        <v>1111</v>
      </c>
    </row>
    <row r="107" s="9" customFormat="1" ht="20" customHeight="1" spans="1:35">
      <c r="A107" s="23">
        <f t="shared" ref="A107:A112" si="158">ROW()-3</f>
        <v>104</v>
      </c>
      <c r="B107" s="24" t="s">
        <v>293</v>
      </c>
      <c r="C107" s="25" t="s">
        <v>324</v>
      </c>
      <c r="D107" s="24" t="s">
        <v>325</v>
      </c>
      <c r="E107" s="24">
        <v>3245.4</v>
      </c>
      <c r="F107" s="24">
        <f>VLOOKUP(C107,'[1]9月'!$B:$Q,16,0)</f>
        <v>3245.4</v>
      </c>
      <c r="G107" s="27">
        <v>5228.42</v>
      </c>
      <c r="H107" s="24">
        <v>3245.4</v>
      </c>
      <c r="I107" s="27">
        <v>1790</v>
      </c>
      <c r="J107" s="27"/>
      <c r="K107" s="34">
        <f t="shared" si="119"/>
        <v>58.4172</v>
      </c>
      <c r="L107" s="35">
        <f t="shared" si="120"/>
        <v>519.264</v>
      </c>
      <c r="M107" s="27">
        <f t="shared" si="121"/>
        <v>418.27</v>
      </c>
      <c r="N107" s="24">
        <f t="shared" si="122"/>
        <v>22.7178</v>
      </c>
      <c r="O107" s="27">
        <f t="shared" si="123"/>
        <v>89.5</v>
      </c>
      <c r="P107" s="27">
        <f t="shared" si="124"/>
        <v>0</v>
      </c>
      <c r="Q107" s="27">
        <f t="shared" si="125"/>
        <v>1108.169</v>
      </c>
      <c r="R107" s="24">
        <f t="shared" si="126"/>
        <v>0</v>
      </c>
      <c r="S107" s="24">
        <f t="shared" si="127"/>
        <v>259.63</v>
      </c>
      <c r="T107" s="27">
        <f t="shared" si="128"/>
        <v>104.57</v>
      </c>
      <c r="U107" s="24">
        <f t="shared" si="129"/>
        <v>9.74</v>
      </c>
      <c r="V107" s="27">
        <f t="shared" si="130"/>
        <v>89.5</v>
      </c>
      <c r="W107" s="27">
        <f t="shared" si="131"/>
        <v>0</v>
      </c>
      <c r="X107" s="24">
        <f t="shared" si="132"/>
        <v>463.44</v>
      </c>
      <c r="Y107" s="24">
        <f t="shared" si="133"/>
        <v>1571.609</v>
      </c>
      <c r="Z107" s="39"/>
      <c r="AA107" s="125" t="s">
        <v>26</v>
      </c>
      <c r="AB107" s="126">
        <f t="shared" ref="AB107:AH107" si="159">K107+R107</f>
        <v>58.4172</v>
      </c>
      <c r="AC107" s="126">
        <f t="shared" si="159"/>
        <v>778.894</v>
      </c>
      <c r="AD107" s="126">
        <f t="shared" si="159"/>
        <v>522.84</v>
      </c>
      <c r="AE107" s="126">
        <f t="shared" si="159"/>
        <v>32.4578</v>
      </c>
      <c r="AF107" s="126">
        <f t="shared" si="159"/>
        <v>179</v>
      </c>
      <c r="AG107" s="126">
        <f t="shared" si="159"/>
        <v>0</v>
      </c>
      <c r="AH107" s="126">
        <f t="shared" si="159"/>
        <v>1571.609</v>
      </c>
      <c r="AI107" s="125" t="s">
        <v>1111</v>
      </c>
    </row>
    <row r="108" s="9" customFormat="1" ht="20" customHeight="1" spans="1:35">
      <c r="A108" s="23">
        <f t="shared" si="158"/>
        <v>105</v>
      </c>
      <c r="B108" s="132" t="s">
        <v>293</v>
      </c>
      <c r="C108" s="29" t="s">
        <v>326</v>
      </c>
      <c r="D108" s="30" t="s">
        <v>327</v>
      </c>
      <c r="E108" s="24">
        <v>3245.4</v>
      </c>
      <c r="F108" s="24">
        <v>0</v>
      </c>
      <c r="G108" s="27">
        <v>0</v>
      </c>
      <c r="H108" s="24">
        <v>0</v>
      </c>
      <c r="I108" s="27">
        <v>0</v>
      </c>
      <c r="J108" s="27"/>
      <c r="K108" s="34">
        <f t="shared" si="119"/>
        <v>58.4172</v>
      </c>
      <c r="L108" s="35">
        <f t="shared" si="120"/>
        <v>0</v>
      </c>
      <c r="M108" s="27">
        <f t="shared" si="121"/>
        <v>0</v>
      </c>
      <c r="N108" s="24">
        <f t="shared" si="122"/>
        <v>0</v>
      </c>
      <c r="O108" s="27">
        <f t="shared" si="123"/>
        <v>0</v>
      </c>
      <c r="P108" s="27">
        <f t="shared" si="124"/>
        <v>0</v>
      </c>
      <c r="Q108" s="27">
        <f t="shared" si="125"/>
        <v>58.4172</v>
      </c>
      <c r="R108" s="24">
        <f t="shared" si="126"/>
        <v>0</v>
      </c>
      <c r="S108" s="24">
        <f t="shared" si="127"/>
        <v>0</v>
      </c>
      <c r="T108" s="27">
        <f t="shared" si="128"/>
        <v>0</v>
      </c>
      <c r="U108" s="24">
        <f t="shared" si="129"/>
        <v>0</v>
      </c>
      <c r="V108" s="27">
        <f t="shared" si="130"/>
        <v>0</v>
      </c>
      <c r="W108" s="27">
        <f t="shared" si="131"/>
        <v>0</v>
      </c>
      <c r="X108" s="24">
        <f t="shared" si="132"/>
        <v>0</v>
      </c>
      <c r="Y108" s="24">
        <f t="shared" si="133"/>
        <v>58.4172</v>
      </c>
      <c r="Z108" s="39"/>
      <c r="AA108" s="125" t="s">
        <v>26</v>
      </c>
      <c r="AB108" s="126">
        <f t="shared" ref="AB108:AH108" si="160">K108+R108</f>
        <v>58.4172</v>
      </c>
      <c r="AC108" s="126">
        <f t="shared" si="160"/>
        <v>0</v>
      </c>
      <c r="AD108" s="126">
        <f t="shared" si="160"/>
        <v>0</v>
      </c>
      <c r="AE108" s="126">
        <f t="shared" si="160"/>
        <v>0</v>
      </c>
      <c r="AF108" s="126">
        <f t="shared" si="160"/>
        <v>0</v>
      </c>
      <c r="AG108" s="126">
        <f t="shared" si="160"/>
        <v>0</v>
      </c>
      <c r="AH108" s="126">
        <f t="shared" si="160"/>
        <v>58.4172</v>
      </c>
      <c r="AI108" s="125" t="s">
        <v>1111</v>
      </c>
    </row>
    <row r="109" s="9" customFormat="1" ht="20" customHeight="1" spans="1:35">
      <c r="A109" s="23">
        <f t="shared" si="158"/>
        <v>106</v>
      </c>
      <c r="B109" s="24" t="s">
        <v>97</v>
      </c>
      <c r="C109" s="25" t="s">
        <v>328</v>
      </c>
      <c r="D109" s="24" t="s">
        <v>329</v>
      </c>
      <c r="E109" s="24">
        <v>3245.4</v>
      </c>
      <c r="F109" s="24">
        <f>VLOOKUP(C109,'[1]9月'!$B:$Q,16,0)</f>
        <v>3245.4</v>
      </c>
      <c r="G109" s="27">
        <v>5228.42</v>
      </c>
      <c r="H109" s="24">
        <v>3245.4</v>
      </c>
      <c r="I109" s="27">
        <v>1790</v>
      </c>
      <c r="J109" s="27"/>
      <c r="K109" s="34">
        <f t="shared" si="119"/>
        <v>58.4172</v>
      </c>
      <c r="L109" s="35">
        <f t="shared" si="120"/>
        <v>519.264</v>
      </c>
      <c r="M109" s="27">
        <f t="shared" si="121"/>
        <v>418.27</v>
      </c>
      <c r="N109" s="24">
        <f t="shared" si="122"/>
        <v>22.7178</v>
      </c>
      <c r="O109" s="27">
        <f t="shared" si="123"/>
        <v>89.5</v>
      </c>
      <c r="P109" s="27">
        <f t="shared" si="124"/>
        <v>0</v>
      </c>
      <c r="Q109" s="27">
        <f t="shared" si="125"/>
        <v>1108.169</v>
      </c>
      <c r="R109" s="24">
        <f t="shared" si="126"/>
        <v>0</v>
      </c>
      <c r="S109" s="24">
        <f t="shared" si="127"/>
        <v>259.63</v>
      </c>
      <c r="T109" s="27">
        <f t="shared" si="128"/>
        <v>104.57</v>
      </c>
      <c r="U109" s="24">
        <f t="shared" si="129"/>
        <v>9.74</v>
      </c>
      <c r="V109" s="27">
        <f t="shared" si="130"/>
        <v>89.5</v>
      </c>
      <c r="W109" s="27">
        <f t="shared" si="131"/>
        <v>0</v>
      </c>
      <c r="X109" s="24">
        <f t="shared" si="132"/>
        <v>463.44</v>
      </c>
      <c r="Y109" s="24">
        <f t="shared" si="133"/>
        <v>1571.609</v>
      </c>
      <c r="Z109" s="39"/>
      <c r="AA109" s="125" t="s">
        <v>24</v>
      </c>
      <c r="AB109" s="126">
        <f t="shared" ref="AB109:AH109" si="161">K109+R109</f>
        <v>58.4172</v>
      </c>
      <c r="AC109" s="126">
        <f t="shared" si="161"/>
        <v>778.894</v>
      </c>
      <c r="AD109" s="126">
        <f t="shared" si="161"/>
        <v>522.84</v>
      </c>
      <c r="AE109" s="126">
        <f t="shared" si="161"/>
        <v>32.4578</v>
      </c>
      <c r="AF109" s="126">
        <f t="shared" si="161"/>
        <v>179</v>
      </c>
      <c r="AG109" s="126">
        <f t="shared" si="161"/>
        <v>0</v>
      </c>
      <c r="AH109" s="126">
        <f t="shared" si="161"/>
        <v>1571.609</v>
      </c>
      <c r="AI109" s="125" t="s">
        <v>1111</v>
      </c>
    </row>
    <row r="110" s="9" customFormat="1" ht="20" customHeight="1" spans="1:35">
      <c r="A110" s="23">
        <f t="shared" si="158"/>
        <v>107</v>
      </c>
      <c r="B110" s="24" t="s">
        <v>97</v>
      </c>
      <c r="C110" s="25" t="s">
        <v>330</v>
      </c>
      <c r="D110" s="24" t="s">
        <v>331</v>
      </c>
      <c r="E110" s="24">
        <v>3245.4</v>
      </c>
      <c r="F110" s="24">
        <f>VLOOKUP(C110,'[1]9月'!$B:$Q,16,0)</f>
        <v>3245.4</v>
      </c>
      <c r="G110" s="27">
        <v>5228.42</v>
      </c>
      <c r="H110" s="24">
        <v>3245.4</v>
      </c>
      <c r="I110" s="27">
        <v>2544</v>
      </c>
      <c r="J110" s="27"/>
      <c r="K110" s="34">
        <f t="shared" si="119"/>
        <v>58.4172</v>
      </c>
      <c r="L110" s="35">
        <f t="shared" si="120"/>
        <v>519.264</v>
      </c>
      <c r="M110" s="27">
        <f t="shared" si="121"/>
        <v>418.27</v>
      </c>
      <c r="N110" s="24">
        <f t="shared" si="122"/>
        <v>22.7178</v>
      </c>
      <c r="O110" s="27">
        <f t="shared" si="123"/>
        <v>127.2</v>
      </c>
      <c r="P110" s="27">
        <f t="shared" si="124"/>
        <v>0</v>
      </c>
      <c r="Q110" s="27">
        <f t="shared" si="125"/>
        <v>1145.869</v>
      </c>
      <c r="R110" s="24">
        <f t="shared" si="126"/>
        <v>0</v>
      </c>
      <c r="S110" s="24">
        <f t="shared" si="127"/>
        <v>259.63</v>
      </c>
      <c r="T110" s="27">
        <f t="shared" si="128"/>
        <v>104.57</v>
      </c>
      <c r="U110" s="24">
        <f t="shared" si="129"/>
        <v>9.74</v>
      </c>
      <c r="V110" s="27">
        <f t="shared" si="130"/>
        <v>127.2</v>
      </c>
      <c r="W110" s="27">
        <f t="shared" si="131"/>
        <v>0</v>
      </c>
      <c r="X110" s="24">
        <f t="shared" si="132"/>
        <v>501.14</v>
      </c>
      <c r="Y110" s="24">
        <f t="shared" si="133"/>
        <v>1647.009</v>
      </c>
      <c r="Z110" s="39"/>
      <c r="AA110" s="125" t="s">
        <v>24</v>
      </c>
      <c r="AB110" s="126">
        <f t="shared" ref="AB110:AH110" si="162">K110+R110</f>
        <v>58.4172</v>
      </c>
      <c r="AC110" s="126">
        <f t="shared" si="162"/>
        <v>778.894</v>
      </c>
      <c r="AD110" s="126">
        <f t="shared" si="162"/>
        <v>522.84</v>
      </c>
      <c r="AE110" s="126">
        <f t="shared" si="162"/>
        <v>32.4578</v>
      </c>
      <c r="AF110" s="126">
        <f t="shared" si="162"/>
        <v>254.4</v>
      </c>
      <c r="AG110" s="126">
        <f t="shared" si="162"/>
        <v>0</v>
      </c>
      <c r="AH110" s="126">
        <f t="shared" si="162"/>
        <v>1647.009</v>
      </c>
      <c r="AI110" s="125" t="s">
        <v>1111</v>
      </c>
    </row>
    <row r="111" s="9" customFormat="1" ht="20" customHeight="1" spans="1:35">
      <c r="A111" s="23">
        <f t="shared" si="158"/>
        <v>108</v>
      </c>
      <c r="B111" s="24" t="s">
        <v>293</v>
      </c>
      <c r="C111" s="25" t="s">
        <v>332</v>
      </c>
      <c r="D111" s="24" t="s">
        <v>333</v>
      </c>
      <c r="E111" s="24">
        <v>3245.4</v>
      </c>
      <c r="F111" s="24">
        <f>VLOOKUP(C111,'[1]9月'!$B:$Q,16,0)</f>
        <v>3245.4</v>
      </c>
      <c r="G111" s="27">
        <v>5228.42</v>
      </c>
      <c r="H111" s="24">
        <v>3245.4</v>
      </c>
      <c r="I111" s="27">
        <v>2544</v>
      </c>
      <c r="J111" s="27"/>
      <c r="K111" s="34">
        <f t="shared" si="119"/>
        <v>58.4172</v>
      </c>
      <c r="L111" s="35">
        <f t="shared" si="120"/>
        <v>519.264</v>
      </c>
      <c r="M111" s="27">
        <f t="shared" si="121"/>
        <v>418.27</v>
      </c>
      <c r="N111" s="24">
        <f t="shared" si="122"/>
        <v>22.7178</v>
      </c>
      <c r="O111" s="27">
        <f t="shared" si="123"/>
        <v>127.2</v>
      </c>
      <c r="P111" s="27">
        <f t="shared" si="124"/>
        <v>0</v>
      </c>
      <c r="Q111" s="27">
        <f t="shared" si="125"/>
        <v>1145.869</v>
      </c>
      <c r="R111" s="24">
        <f t="shared" si="126"/>
        <v>0</v>
      </c>
      <c r="S111" s="24">
        <f t="shared" si="127"/>
        <v>259.63</v>
      </c>
      <c r="T111" s="27">
        <f t="shared" si="128"/>
        <v>104.57</v>
      </c>
      <c r="U111" s="24">
        <f t="shared" si="129"/>
        <v>9.74</v>
      </c>
      <c r="V111" s="27">
        <f t="shared" si="130"/>
        <v>127.2</v>
      </c>
      <c r="W111" s="27">
        <f t="shared" si="131"/>
        <v>0</v>
      </c>
      <c r="X111" s="24">
        <f t="shared" si="132"/>
        <v>501.14</v>
      </c>
      <c r="Y111" s="24">
        <f t="shared" si="133"/>
        <v>1647.009</v>
      </c>
      <c r="Z111" s="39"/>
      <c r="AA111" s="125" t="s">
        <v>26</v>
      </c>
      <c r="AB111" s="126">
        <f t="shared" ref="AB111:AH111" si="163">K111+R111</f>
        <v>58.4172</v>
      </c>
      <c r="AC111" s="126">
        <f t="shared" si="163"/>
        <v>778.894</v>
      </c>
      <c r="AD111" s="126">
        <f t="shared" si="163"/>
        <v>522.84</v>
      </c>
      <c r="AE111" s="126">
        <f t="shared" si="163"/>
        <v>32.4578</v>
      </c>
      <c r="AF111" s="126">
        <f t="shared" si="163"/>
        <v>254.4</v>
      </c>
      <c r="AG111" s="126">
        <f t="shared" si="163"/>
        <v>0</v>
      </c>
      <c r="AH111" s="126">
        <f t="shared" si="163"/>
        <v>1647.009</v>
      </c>
      <c r="AI111" s="125" t="s">
        <v>1111</v>
      </c>
    </row>
    <row r="112" s="9" customFormat="1" ht="20" customHeight="1" spans="1:35">
      <c r="A112" s="23">
        <f t="shared" si="158"/>
        <v>109</v>
      </c>
      <c r="B112" s="24" t="s">
        <v>97</v>
      </c>
      <c r="C112" s="25" t="s">
        <v>334</v>
      </c>
      <c r="D112" s="24" t="s">
        <v>335</v>
      </c>
      <c r="E112" s="24">
        <v>3245.4</v>
      </c>
      <c r="F112" s="24">
        <f>VLOOKUP(C112,'[1]9月'!$B:$Q,16,0)</f>
        <v>3245.4</v>
      </c>
      <c r="G112" s="27">
        <v>5228.42</v>
      </c>
      <c r="H112" s="24">
        <v>3245.4</v>
      </c>
      <c r="I112" s="27">
        <v>1790</v>
      </c>
      <c r="J112" s="27"/>
      <c r="K112" s="34">
        <f t="shared" si="119"/>
        <v>58.4172</v>
      </c>
      <c r="L112" s="35">
        <f t="shared" si="120"/>
        <v>519.264</v>
      </c>
      <c r="M112" s="27">
        <f t="shared" si="121"/>
        <v>418.27</v>
      </c>
      <c r="N112" s="24">
        <f t="shared" si="122"/>
        <v>22.7178</v>
      </c>
      <c r="O112" s="27">
        <f t="shared" si="123"/>
        <v>89.5</v>
      </c>
      <c r="P112" s="27">
        <f t="shared" si="124"/>
        <v>0</v>
      </c>
      <c r="Q112" s="27">
        <f t="shared" si="125"/>
        <v>1108.169</v>
      </c>
      <c r="R112" s="24">
        <f t="shared" si="126"/>
        <v>0</v>
      </c>
      <c r="S112" s="24">
        <f t="shared" si="127"/>
        <v>259.63</v>
      </c>
      <c r="T112" s="27">
        <f t="shared" si="128"/>
        <v>104.57</v>
      </c>
      <c r="U112" s="24">
        <f t="shared" si="129"/>
        <v>9.74</v>
      </c>
      <c r="V112" s="27">
        <f t="shared" si="130"/>
        <v>89.5</v>
      </c>
      <c r="W112" s="27">
        <f t="shared" si="131"/>
        <v>0</v>
      </c>
      <c r="X112" s="24">
        <f t="shared" si="132"/>
        <v>463.44</v>
      </c>
      <c r="Y112" s="24">
        <f t="shared" si="133"/>
        <v>1571.609</v>
      </c>
      <c r="Z112" s="39"/>
      <c r="AA112" s="125" t="s">
        <v>24</v>
      </c>
      <c r="AB112" s="126">
        <f t="shared" ref="AB112:AH112" si="164">K112+R112</f>
        <v>58.4172</v>
      </c>
      <c r="AC112" s="126">
        <f t="shared" si="164"/>
        <v>778.894</v>
      </c>
      <c r="AD112" s="126">
        <f t="shared" si="164"/>
        <v>522.84</v>
      </c>
      <c r="AE112" s="126">
        <f t="shared" si="164"/>
        <v>32.4578</v>
      </c>
      <c r="AF112" s="126">
        <f t="shared" si="164"/>
        <v>179</v>
      </c>
      <c r="AG112" s="126">
        <f t="shared" si="164"/>
        <v>0</v>
      </c>
      <c r="AH112" s="126">
        <f t="shared" si="164"/>
        <v>1571.609</v>
      </c>
      <c r="AI112" s="125" t="s">
        <v>1111</v>
      </c>
    </row>
    <row r="113" s="9" customFormat="1" ht="20" customHeight="1" spans="1:35">
      <c r="A113" s="23">
        <f t="shared" ref="A113:A122" si="165">ROW()-3</f>
        <v>110</v>
      </c>
      <c r="B113" s="24" t="s">
        <v>97</v>
      </c>
      <c r="C113" s="25" t="s">
        <v>336</v>
      </c>
      <c r="D113" s="24" t="s">
        <v>337</v>
      </c>
      <c r="E113" s="24">
        <v>3245.4</v>
      </c>
      <c r="F113" s="24">
        <f>VLOOKUP(C113,'[1]9月'!$B:$Q,16,0)</f>
        <v>3245.4</v>
      </c>
      <c r="G113" s="27">
        <v>5228.42</v>
      </c>
      <c r="H113" s="24">
        <v>3245.4</v>
      </c>
      <c r="I113" s="27">
        <v>2544</v>
      </c>
      <c r="J113" s="27"/>
      <c r="K113" s="34">
        <f t="shared" si="119"/>
        <v>58.4172</v>
      </c>
      <c r="L113" s="35">
        <f t="shared" si="120"/>
        <v>519.264</v>
      </c>
      <c r="M113" s="27">
        <f t="shared" si="121"/>
        <v>418.27</v>
      </c>
      <c r="N113" s="24">
        <f t="shared" si="122"/>
        <v>22.7178</v>
      </c>
      <c r="O113" s="27">
        <f t="shared" si="123"/>
        <v>127.2</v>
      </c>
      <c r="P113" s="27">
        <f t="shared" si="124"/>
        <v>0</v>
      </c>
      <c r="Q113" s="27">
        <f t="shared" si="125"/>
        <v>1145.869</v>
      </c>
      <c r="R113" s="24">
        <f t="shared" si="126"/>
        <v>0</v>
      </c>
      <c r="S113" s="24">
        <f t="shared" si="127"/>
        <v>259.63</v>
      </c>
      <c r="T113" s="27">
        <f t="shared" si="128"/>
        <v>104.57</v>
      </c>
      <c r="U113" s="24">
        <f t="shared" si="129"/>
        <v>9.74</v>
      </c>
      <c r="V113" s="27">
        <f t="shared" si="130"/>
        <v>127.2</v>
      </c>
      <c r="W113" s="27">
        <f t="shared" si="131"/>
        <v>0</v>
      </c>
      <c r="X113" s="24">
        <f t="shared" si="132"/>
        <v>501.14</v>
      </c>
      <c r="Y113" s="24">
        <f t="shared" si="133"/>
        <v>1647.009</v>
      </c>
      <c r="Z113" s="39"/>
      <c r="AA113" s="125" t="s">
        <v>24</v>
      </c>
      <c r="AB113" s="126">
        <f t="shared" ref="AB113:AH113" si="166">K113+R113</f>
        <v>58.4172</v>
      </c>
      <c r="AC113" s="126">
        <f t="shared" si="166"/>
        <v>778.894</v>
      </c>
      <c r="AD113" s="126">
        <f t="shared" si="166"/>
        <v>522.84</v>
      </c>
      <c r="AE113" s="126">
        <f t="shared" si="166"/>
        <v>32.4578</v>
      </c>
      <c r="AF113" s="126">
        <f t="shared" si="166"/>
        <v>254.4</v>
      </c>
      <c r="AG113" s="126">
        <f t="shared" si="166"/>
        <v>0</v>
      </c>
      <c r="AH113" s="126">
        <f t="shared" si="166"/>
        <v>1647.009</v>
      </c>
      <c r="AI113" s="125" t="s">
        <v>1111</v>
      </c>
    </row>
    <row r="114" s="9" customFormat="1" ht="20" customHeight="1" spans="1:35">
      <c r="A114" s="23">
        <f t="shared" si="165"/>
        <v>111</v>
      </c>
      <c r="B114" s="24" t="s">
        <v>97</v>
      </c>
      <c r="C114" s="25" t="s">
        <v>338</v>
      </c>
      <c r="D114" s="24" t="s">
        <v>339</v>
      </c>
      <c r="E114" s="24">
        <v>3245.4</v>
      </c>
      <c r="F114" s="24">
        <f>VLOOKUP(C114,'[1]9月'!$B:$Q,16,0)</f>
        <v>3245.4</v>
      </c>
      <c r="G114" s="27">
        <v>5228.42</v>
      </c>
      <c r="H114" s="24">
        <v>3245.4</v>
      </c>
      <c r="I114" s="27">
        <v>1790</v>
      </c>
      <c r="J114" s="27"/>
      <c r="K114" s="34">
        <f t="shared" si="119"/>
        <v>58.4172</v>
      </c>
      <c r="L114" s="35">
        <f t="shared" si="120"/>
        <v>519.264</v>
      </c>
      <c r="M114" s="27">
        <f t="shared" si="121"/>
        <v>418.27</v>
      </c>
      <c r="N114" s="24">
        <f t="shared" si="122"/>
        <v>22.7178</v>
      </c>
      <c r="O114" s="27">
        <f t="shared" si="123"/>
        <v>89.5</v>
      </c>
      <c r="P114" s="27">
        <f t="shared" si="124"/>
        <v>0</v>
      </c>
      <c r="Q114" s="27">
        <f t="shared" si="125"/>
        <v>1108.169</v>
      </c>
      <c r="R114" s="24">
        <f t="shared" si="126"/>
        <v>0</v>
      </c>
      <c r="S114" s="24">
        <f t="shared" si="127"/>
        <v>259.63</v>
      </c>
      <c r="T114" s="27">
        <f t="shared" si="128"/>
        <v>104.57</v>
      </c>
      <c r="U114" s="24">
        <f t="shared" si="129"/>
        <v>9.74</v>
      </c>
      <c r="V114" s="27">
        <f t="shared" si="130"/>
        <v>89.5</v>
      </c>
      <c r="W114" s="27">
        <f t="shared" si="131"/>
        <v>0</v>
      </c>
      <c r="X114" s="24">
        <f t="shared" si="132"/>
        <v>463.44</v>
      </c>
      <c r="Y114" s="24">
        <f t="shared" si="133"/>
        <v>1571.609</v>
      </c>
      <c r="Z114" s="39"/>
      <c r="AA114" s="125" t="s">
        <v>24</v>
      </c>
      <c r="AB114" s="126">
        <f t="shared" ref="AB114:AH114" si="167">K114+R114</f>
        <v>58.4172</v>
      </c>
      <c r="AC114" s="126">
        <f t="shared" si="167"/>
        <v>778.894</v>
      </c>
      <c r="AD114" s="126">
        <f t="shared" si="167"/>
        <v>522.84</v>
      </c>
      <c r="AE114" s="126">
        <f t="shared" si="167"/>
        <v>32.4578</v>
      </c>
      <c r="AF114" s="126">
        <f t="shared" si="167"/>
        <v>179</v>
      </c>
      <c r="AG114" s="126">
        <f t="shared" si="167"/>
        <v>0</v>
      </c>
      <c r="AH114" s="126">
        <f t="shared" si="167"/>
        <v>1571.609</v>
      </c>
      <c r="AI114" s="125" t="s">
        <v>1111</v>
      </c>
    </row>
    <row r="115" s="9" customFormat="1" ht="20" customHeight="1" spans="1:35">
      <c r="A115" s="23">
        <f t="shared" si="165"/>
        <v>112</v>
      </c>
      <c r="B115" s="24" t="s">
        <v>97</v>
      </c>
      <c r="C115" s="25" t="s">
        <v>340</v>
      </c>
      <c r="D115" s="24" t="s">
        <v>341</v>
      </c>
      <c r="E115" s="24">
        <v>3245.4</v>
      </c>
      <c r="F115" s="24">
        <f>VLOOKUP(C115,'[1]9月'!$B:$Q,16,0)</f>
        <v>3245.4</v>
      </c>
      <c r="G115" s="27">
        <v>5228.42</v>
      </c>
      <c r="H115" s="24">
        <v>3245.4</v>
      </c>
      <c r="I115" s="27">
        <v>2544</v>
      </c>
      <c r="J115" s="27"/>
      <c r="K115" s="34">
        <f t="shared" si="119"/>
        <v>58.4172</v>
      </c>
      <c r="L115" s="35">
        <f t="shared" si="120"/>
        <v>519.264</v>
      </c>
      <c r="M115" s="27">
        <f t="shared" si="121"/>
        <v>418.27</v>
      </c>
      <c r="N115" s="24">
        <f t="shared" si="122"/>
        <v>22.7178</v>
      </c>
      <c r="O115" s="27">
        <f t="shared" si="123"/>
        <v>127.2</v>
      </c>
      <c r="P115" s="27">
        <f t="shared" si="124"/>
        <v>0</v>
      </c>
      <c r="Q115" s="27">
        <f t="shared" si="125"/>
        <v>1145.869</v>
      </c>
      <c r="R115" s="24">
        <f t="shared" si="126"/>
        <v>0</v>
      </c>
      <c r="S115" s="24">
        <f t="shared" si="127"/>
        <v>259.63</v>
      </c>
      <c r="T115" s="27">
        <f t="shared" si="128"/>
        <v>104.57</v>
      </c>
      <c r="U115" s="24">
        <f t="shared" si="129"/>
        <v>9.74</v>
      </c>
      <c r="V115" s="27">
        <f t="shared" si="130"/>
        <v>127.2</v>
      </c>
      <c r="W115" s="27">
        <f t="shared" si="131"/>
        <v>0</v>
      </c>
      <c r="X115" s="24">
        <f t="shared" si="132"/>
        <v>501.14</v>
      </c>
      <c r="Y115" s="24">
        <f t="shared" si="133"/>
        <v>1647.009</v>
      </c>
      <c r="Z115" s="39"/>
      <c r="AA115" s="125" t="s">
        <v>24</v>
      </c>
      <c r="AB115" s="126">
        <f t="shared" ref="AB115:AH115" si="168">K115+R115</f>
        <v>58.4172</v>
      </c>
      <c r="AC115" s="126">
        <f t="shared" si="168"/>
        <v>778.894</v>
      </c>
      <c r="AD115" s="126">
        <f t="shared" si="168"/>
        <v>522.84</v>
      </c>
      <c r="AE115" s="126">
        <f t="shared" si="168"/>
        <v>32.4578</v>
      </c>
      <c r="AF115" s="126">
        <f t="shared" si="168"/>
        <v>254.4</v>
      </c>
      <c r="AG115" s="126">
        <f t="shared" si="168"/>
        <v>0</v>
      </c>
      <c r="AH115" s="126">
        <f t="shared" si="168"/>
        <v>1647.009</v>
      </c>
      <c r="AI115" s="125" t="s">
        <v>1111</v>
      </c>
    </row>
    <row r="116" s="9" customFormat="1" ht="20" customHeight="1" spans="1:35">
      <c r="A116" s="23">
        <f t="shared" si="165"/>
        <v>113</v>
      </c>
      <c r="B116" s="24" t="s">
        <v>97</v>
      </c>
      <c r="C116" s="25" t="s">
        <v>342</v>
      </c>
      <c r="D116" s="24" t="s">
        <v>343</v>
      </c>
      <c r="E116" s="24">
        <v>3245.4</v>
      </c>
      <c r="F116" s="24">
        <f>VLOOKUP(C116,'[1]9月'!$B:$Q,16,0)</f>
        <v>3245.4</v>
      </c>
      <c r="G116" s="27">
        <v>5228.42</v>
      </c>
      <c r="H116" s="24">
        <v>3245.4</v>
      </c>
      <c r="I116" s="27">
        <v>1790</v>
      </c>
      <c r="J116" s="27"/>
      <c r="K116" s="34">
        <f t="shared" si="119"/>
        <v>58.4172</v>
      </c>
      <c r="L116" s="35">
        <f t="shared" si="120"/>
        <v>519.264</v>
      </c>
      <c r="M116" s="27">
        <f t="shared" si="121"/>
        <v>418.27</v>
      </c>
      <c r="N116" s="24">
        <f t="shared" si="122"/>
        <v>22.7178</v>
      </c>
      <c r="O116" s="27">
        <f t="shared" si="123"/>
        <v>89.5</v>
      </c>
      <c r="P116" s="27">
        <f t="shared" si="124"/>
        <v>0</v>
      </c>
      <c r="Q116" s="27">
        <f t="shared" si="125"/>
        <v>1108.169</v>
      </c>
      <c r="R116" s="24">
        <f t="shared" si="126"/>
        <v>0</v>
      </c>
      <c r="S116" s="24">
        <f t="shared" si="127"/>
        <v>259.63</v>
      </c>
      <c r="T116" s="27">
        <f t="shared" si="128"/>
        <v>104.57</v>
      </c>
      <c r="U116" s="24">
        <f t="shared" si="129"/>
        <v>9.74</v>
      </c>
      <c r="V116" s="27">
        <f t="shared" si="130"/>
        <v>89.5</v>
      </c>
      <c r="W116" s="27">
        <f t="shared" si="131"/>
        <v>0</v>
      </c>
      <c r="X116" s="24">
        <f t="shared" si="132"/>
        <v>463.44</v>
      </c>
      <c r="Y116" s="24">
        <f t="shared" si="133"/>
        <v>1571.609</v>
      </c>
      <c r="Z116" s="39"/>
      <c r="AA116" s="125" t="s">
        <v>24</v>
      </c>
      <c r="AB116" s="126">
        <f t="shared" ref="AB116:AH116" si="169">K116+R116</f>
        <v>58.4172</v>
      </c>
      <c r="AC116" s="126">
        <f t="shared" si="169"/>
        <v>778.894</v>
      </c>
      <c r="AD116" s="126">
        <f t="shared" si="169"/>
        <v>522.84</v>
      </c>
      <c r="AE116" s="126">
        <f t="shared" si="169"/>
        <v>32.4578</v>
      </c>
      <c r="AF116" s="126">
        <f t="shared" si="169"/>
        <v>179</v>
      </c>
      <c r="AG116" s="126">
        <f t="shared" si="169"/>
        <v>0</v>
      </c>
      <c r="AH116" s="126">
        <f t="shared" si="169"/>
        <v>1571.609</v>
      </c>
      <c r="AI116" s="125" t="s">
        <v>1111</v>
      </c>
    </row>
    <row r="117" s="9" customFormat="1" ht="20" customHeight="1" spans="1:35">
      <c r="A117" s="23">
        <f t="shared" si="165"/>
        <v>114</v>
      </c>
      <c r="B117" s="24" t="s">
        <v>97</v>
      </c>
      <c r="C117" s="25" t="s">
        <v>344</v>
      </c>
      <c r="D117" s="24" t="s">
        <v>345</v>
      </c>
      <c r="E117" s="24">
        <v>3245.4</v>
      </c>
      <c r="F117" s="24">
        <f>VLOOKUP(C117,'[1]9月'!$B:$Q,16,0)</f>
        <v>3245.4</v>
      </c>
      <c r="G117" s="27">
        <v>5228.42</v>
      </c>
      <c r="H117" s="24">
        <v>3245.4</v>
      </c>
      <c r="I117" s="27">
        <v>1790</v>
      </c>
      <c r="J117" s="27"/>
      <c r="K117" s="34">
        <f t="shared" si="119"/>
        <v>58.4172</v>
      </c>
      <c r="L117" s="35">
        <f t="shared" si="120"/>
        <v>519.264</v>
      </c>
      <c r="M117" s="27">
        <f t="shared" si="121"/>
        <v>418.27</v>
      </c>
      <c r="N117" s="24">
        <f t="shared" si="122"/>
        <v>22.7178</v>
      </c>
      <c r="O117" s="27">
        <f t="shared" si="123"/>
        <v>89.5</v>
      </c>
      <c r="P117" s="27">
        <f t="shared" si="124"/>
        <v>0</v>
      </c>
      <c r="Q117" s="27">
        <f t="shared" si="125"/>
        <v>1108.169</v>
      </c>
      <c r="R117" s="24">
        <f t="shared" si="126"/>
        <v>0</v>
      </c>
      <c r="S117" s="24">
        <f t="shared" si="127"/>
        <v>259.63</v>
      </c>
      <c r="T117" s="27">
        <f t="shared" si="128"/>
        <v>104.57</v>
      </c>
      <c r="U117" s="24">
        <f t="shared" si="129"/>
        <v>9.74</v>
      </c>
      <c r="V117" s="27">
        <f t="shared" si="130"/>
        <v>89.5</v>
      </c>
      <c r="W117" s="27">
        <f t="shared" si="131"/>
        <v>0</v>
      </c>
      <c r="X117" s="24">
        <f t="shared" si="132"/>
        <v>463.44</v>
      </c>
      <c r="Y117" s="24">
        <f t="shared" si="133"/>
        <v>1571.609</v>
      </c>
      <c r="Z117" s="39"/>
      <c r="AA117" s="125" t="s">
        <v>24</v>
      </c>
      <c r="AB117" s="126">
        <f t="shared" ref="AB117:AH117" si="170">K117+R117</f>
        <v>58.4172</v>
      </c>
      <c r="AC117" s="126">
        <f t="shared" si="170"/>
        <v>778.894</v>
      </c>
      <c r="AD117" s="126">
        <f t="shared" si="170"/>
        <v>522.84</v>
      </c>
      <c r="AE117" s="126">
        <f t="shared" si="170"/>
        <v>32.4578</v>
      </c>
      <c r="AF117" s="126">
        <f t="shared" si="170"/>
        <v>179</v>
      </c>
      <c r="AG117" s="126">
        <f t="shared" si="170"/>
        <v>0</v>
      </c>
      <c r="AH117" s="126">
        <f t="shared" si="170"/>
        <v>1571.609</v>
      </c>
      <c r="AI117" s="125" t="s">
        <v>1111</v>
      </c>
    </row>
    <row r="118" s="9" customFormat="1" ht="20" customHeight="1" spans="1:35">
      <c r="A118" s="23">
        <f t="shared" si="165"/>
        <v>115</v>
      </c>
      <c r="B118" s="24" t="s">
        <v>97</v>
      </c>
      <c r="C118" s="25" t="s">
        <v>346</v>
      </c>
      <c r="D118" s="24" t="s">
        <v>347</v>
      </c>
      <c r="E118" s="24">
        <v>3245.4</v>
      </c>
      <c r="F118" s="24">
        <f>VLOOKUP(C118,'[1]9月'!$B:$Q,16,0)</f>
        <v>3245.4</v>
      </c>
      <c r="G118" s="27">
        <v>5228.42</v>
      </c>
      <c r="H118" s="24">
        <v>3245.4</v>
      </c>
      <c r="I118" s="27">
        <v>2544</v>
      </c>
      <c r="J118" s="27"/>
      <c r="K118" s="34">
        <f t="shared" si="119"/>
        <v>58.4172</v>
      </c>
      <c r="L118" s="35">
        <f t="shared" si="120"/>
        <v>519.264</v>
      </c>
      <c r="M118" s="27">
        <f t="shared" si="121"/>
        <v>418.27</v>
      </c>
      <c r="N118" s="24">
        <f t="shared" si="122"/>
        <v>22.7178</v>
      </c>
      <c r="O118" s="27">
        <f t="shared" si="123"/>
        <v>127.2</v>
      </c>
      <c r="P118" s="27">
        <f t="shared" si="124"/>
        <v>0</v>
      </c>
      <c r="Q118" s="27">
        <f t="shared" si="125"/>
        <v>1145.869</v>
      </c>
      <c r="R118" s="24">
        <f t="shared" si="126"/>
        <v>0</v>
      </c>
      <c r="S118" s="24">
        <f t="shared" si="127"/>
        <v>259.63</v>
      </c>
      <c r="T118" s="27">
        <f t="shared" si="128"/>
        <v>104.57</v>
      </c>
      <c r="U118" s="24">
        <f t="shared" si="129"/>
        <v>9.74</v>
      </c>
      <c r="V118" s="27">
        <f t="shared" si="130"/>
        <v>127.2</v>
      </c>
      <c r="W118" s="27">
        <f t="shared" si="131"/>
        <v>0</v>
      </c>
      <c r="X118" s="24">
        <f t="shared" si="132"/>
        <v>501.14</v>
      </c>
      <c r="Y118" s="24">
        <f t="shared" si="133"/>
        <v>1647.009</v>
      </c>
      <c r="Z118" s="39"/>
      <c r="AA118" s="125" t="s">
        <v>24</v>
      </c>
      <c r="AB118" s="126">
        <f t="shared" ref="AB118:AH118" si="171">K118+R118</f>
        <v>58.4172</v>
      </c>
      <c r="AC118" s="126">
        <f t="shared" si="171"/>
        <v>778.894</v>
      </c>
      <c r="AD118" s="126">
        <f t="shared" si="171"/>
        <v>522.84</v>
      </c>
      <c r="AE118" s="126">
        <f t="shared" si="171"/>
        <v>32.4578</v>
      </c>
      <c r="AF118" s="126">
        <f t="shared" si="171"/>
        <v>254.4</v>
      </c>
      <c r="AG118" s="126">
        <f t="shared" si="171"/>
        <v>0</v>
      </c>
      <c r="AH118" s="126">
        <f t="shared" si="171"/>
        <v>1647.009</v>
      </c>
      <c r="AI118" s="125" t="s">
        <v>1111</v>
      </c>
    </row>
    <row r="119" s="9" customFormat="1" ht="20" customHeight="1" spans="1:35">
      <c r="A119" s="23">
        <f t="shared" si="165"/>
        <v>116</v>
      </c>
      <c r="B119" s="24" t="s">
        <v>97</v>
      </c>
      <c r="C119" s="25" t="s">
        <v>348</v>
      </c>
      <c r="D119" s="24" t="s">
        <v>349</v>
      </c>
      <c r="E119" s="24">
        <v>3245.4</v>
      </c>
      <c r="F119" s="24">
        <f>VLOOKUP(C119,'[1]9月'!$B:$Q,16,0)</f>
        <v>3245.4</v>
      </c>
      <c r="G119" s="27">
        <v>5228.42</v>
      </c>
      <c r="H119" s="24">
        <v>3245.4</v>
      </c>
      <c r="I119" s="27">
        <v>1790</v>
      </c>
      <c r="J119" s="27"/>
      <c r="K119" s="34">
        <f t="shared" si="119"/>
        <v>58.4172</v>
      </c>
      <c r="L119" s="35">
        <f t="shared" si="120"/>
        <v>519.264</v>
      </c>
      <c r="M119" s="27">
        <f t="shared" si="121"/>
        <v>418.27</v>
      </c>
      <c r="N119" s="24">
        <f t="shared" si="122"/>
        <v>22.7178</v>
      </c>
      <c r="O119" s="27">
        <f t="shared" si="123"/>
        <v>89.5</v>
      </c>
      <c r="P119" s="27">
        <f t="shared" si="124"/>
        <v>0</v>
      </c>
      <c r="Q119" s="27">
        <f t="shared" si="125"/>
        <v>1108.169</v>
      </c>
      <c r="R119" s="24">
        <f t="shared" si="126"/>
        <v>0</v>
      </c>
      <c r="S119" s="24">
        <f t="shared" si="127"/>
        <v>259.63</v>
      </c>
      <c r="T119" s="27">
        <f t="shared" si="128"/>
        <v>104.57</v>
      </c>
      <c r="U119" s="24">
        <f t="shared" si="129"/>
        <v>9.74</v>
      </c>
      <c r="V119" s="27">
        <f t="shared" si="130"/>
        <v>89.5</v>
      </c>
      <c r="W119" s="27">
        <f t="shared" si="131"/>
        <v>0</v>
      </c>
      <c r="X119" s="24">
        <f t="shared" si="132"/>
        <v>463.44</v>
      </c>
      <c r="Y119" s="24">
        <f t="shared" si="133"/>
        <v>1571.609</v>
      </c>
      <c r="Z119" s="39"/>
      <c r="AA119" s="125" t="s">
        <v>24</v>
      </c>
      <c r="AB119" s="126">
        <f t="shared" ref="AB119:AH119" si="172">K119+R119</f>
        <v>58.4172</v>
      </c>
      <c r="AC119" s="126">
        <f t="shared" si="172"/>
        <v>778.894</v>
      </c>
      <c r="AD119" s="126">
        <f t="shared" si="172"/>
        <v>522.84</v>
      </c>
      <c r="AE119" s="126">
        <f t="shared" si="172"/>
        <v>32.4578</v>
      </c>
      <c r="AF119" s="126">
        <f t="shared" si="172"/>
        <v>179</v>
      </c>
      <c r="AG119" s="126">
        <f t="shared" si="172"/>
        <v>0</v>
      </c>
      <c r="AH119" s="126">
        <f t="shared" si="172"/>
        <v>1571.609</v>
      </c>
      <c r="AI119" s="125" t="s">
        <v>1111</v>
      </c>
    </row>
    <row r="120" s="9" customFormat="1" ht="20" customHeight="1" spans="1:35">
      <c r="A120" s="23">
        <f t="shared" si="165"/>
        <v>117</v>
      </c>
      <c r="B120" s="24" t="s">
        <v>97</v>
      </c>
      <c r="C120" s="25" t="s">
        <v>350</v>
      </c>
      <c r="D120" s="24" t="s">
        <v>351</v>
      </c>
      <c r="E120" s="24">
        <v>3245.4</v>
      </c>
      <c r="F120" s="24">
        <f>VLOOKUP(C120,'[1]9月'!$B:$Q,16,0)</f>
        <v>3245.4</v>
      </c>
      <c r="G120" s="27">
        <v>5228.42</v>
      </c>
      <c r="H120" s="24">
        <v>3245.4</v>
      </c>
      <c r="I120" s="27">
        <v>1790</v>
      </c>
      <c r="J120" s="27"/>
      <c r="K120" s="34">
        <f t="shared" si="119"/>
        <v>58.4172</v>
      </c>
      <c r="L120" s="35">
        <f t="shared" si="120"/>
        <v>519.264</v>
      </c>
      <c r="M120" s="27">
        <f t="shared" si="121"/>
        <v>418.27</v>
      </c>
      <c r="N120" s="24">
        <f t="shared" si="122"/>
        <v>22.7178</v>
      </c>
      <c r="O120" s="27">
        <f t="shared" si="123"/>
        <v>89.5</v>
      </c>
      <c r="P120" s="27">
        <f t="shared" si="124"/>
        <v>0</v>
      </c>
      <c r="Q120" s="27">
        <f t="shared" si="125"/>
        <v>1108.169</v>
      </c>
      <c r="R120" s="24">
        <f t="shared" si="126"/>
        <v>0</v>
      </c>
      <c r="S120" s="24">
        <f t="shared" si="127"/>
        <v>259.63</v>
      </c>
      <c r="T120" s="27">
        <f t="shared" si="128"/>
        <v>104.57</v>
      </c>
      <c r="U120" s="24">
        <f t="shared" si="129"/>
        <v>9.74</v>
      </c>
      <c r="V120" s="27">
        <f t="shared" si="130"/>
        <v>89.5</v>
      </c>
      <c r="W120" s="27">
        <f t="shared" si="131"/>
        <v>0</v>
      </c>
      <c r="X120" s="24">
        <f t="shared" si="132"/>
        <v>463.44</v>
      </c>
      <c r="Y120" s="24">
        <f t="shared" si="133"/>
        <v>1571.609</v>
      </c>
      <c r="Z120" s="39"/>
      <c r="AA120" s="125" t="s">
        <v>24</v>
      </c>
      <c r="AB120" s="126">
        <f t="shared" ref="AB120:AH120" si="173">K120+R120</f>
        <v>58.4172</v>
      </c>
      <c r="AC120" s="126">
        <f t="shared" si="173"/>
        <v>778.894</v>
      </c>
      <c r="AD120" s="126">
        <f t="shared" si="173"/>
        <v>522.84</v>
      </c>
      <c r="AE120" s="126">
        <f t="shared" si="173"/>
        <v>32.4578</v>
      </c>
      <c r="AF120" s="126">
        <f t="shared" si="173"/>
        <v>179</v>
      </c>
      <c r="AG120" s="126">
        <f t="shared" si="173"/>
        <v>0</v>
      </c>
      <c r="AH120" s="126">
        <f t="shared" si="173"/>
        <v>1571.609</v>
      </c>
      <c r="AI120" s="125" t="s">
        <v>1111</v>
      </c>
    </row>
    <row r="121" s="9" customFormat="1" ht="20" customHeight="1" spans="1:35">
      <c r="A121" s="23">
        <f t="shared" si="165"/>
        <v>118</v>
      </c>
      <c r="B121" s="24" t="s">
        <v>97</v>
      </c>
      <c r="C121" s="25" t="s">
        <v>352</v>
      </c>
      <c r="D121" s="24" t="s">
        <v>353</v>
      </c>
      <c r="E121" s="24">
        <v>3245.4</v>
      </c>
      <c r="F121" s="24">
        <f>VLOOKUP(C121,'[1]9月'!$B:$Q,16,0)</f>
        <v>3245.4</v>
      </c>
      <c r="G121" s="27">
        <v>5228.42</v>
      </c>
      <c r="H121" s="24">
        <v>3245.4</v>
      </c>
      <c r="I121" s="27">
        <v>1790</v>
      </c>
      <c r="J121" s="27"/>
      <c r="K121" s="34">
        <f t="shared" si="119"/>
        <v>58.4172</v>
      </c>
      <c r="L121" s="35">
        <f t="shared" si="120"/>
        <v>519.264</v>
      </c>
      <c r="M121" s="27">
        <f t="shared" si="121"/>
        <v>418.27</v>
      </c>
      <c r="N121" s="24">
        <f t="shared" si="122"/>
        <v>22.7178</v>
      </c>
      <c r="O121" s="27">
        <f t="shared" si="123"/>
        <v>89.5</v>
      </c>
      <c r="P121" s="27">
        <f t="shared" si="124"/>
        <v>0</v>
      </c>
      <c r="Q121" s="27">
        <f t="shared" si="125"/>
        <v>1108.169</v>
      </c>
      <c r="R121" s="24">
        <f t="shared" si="126"/>
        <v>0</v>
      </c>
      <c r="S121" s="24">
        <f t="shared" si="127"/>
        <v>259.63</v>
      </c>
      <c r="T121" s="27">
        <f t="shared" si="128"/>
        <v>104.57</v>
      </c>
      <c r="U121" s="24">
        <f t="shared" si="129"/>
        <v>9.74</v>
      </c>
      <c r="V121" s="27">
        <f t="shared" si="130"/>
        <v>89.5</v>
      </c>
      <c r="W121" s="27">
        <f t="shared" si="131"/>
        <v>0</v>
      </c>
      <c r="X121" s="24">
        <f t="shared" si="132"/>
        <v>463.44</v>
      </c>
      <c r="Y121" s="24">
        <f t="shared" si="133"/>
        <v>1571.609</v>
      </c>
      <c r="Z121" s="39"/>
      <c r="AA121" s="125" t="s">
        <v>24</v>
      </c>
      <c r="AB121" s="126">
        <f t="shared" ref="AB121:AH121" si="174">K121+R121</f>
        <v>58.4172</v>
      </c>
      <c r="AC121" s="126">
        <f t="shared" si="174"/>
        <v>778.894</v>
      </c>
      <c r="AD121" s="126">
        <f t="shared" si="174"/>
        <v>522.84</v>
      </c>
      <c r="AE121" s="126">
        <f t="shared" si="174"/>
        <v>32.4578</v>
      </c>
      <c r="AF121" s="126">
        <f t="shared" si="174"/>
        <v>179</v>
      </c>
      <c r="AG121" s="126">
        <f t="shared" si="174"/>
        <v>0</v>
      </c>
      <c r="AH121" s="126">
        <f t="shared" si="174"/>
        <v>1571.609</v>
      </c>
      <c r="AI121" s="125" t="s">
        <v>1111</v>
      </c>
    </row>
    <row r="122" s="9" customFormat="1" ht="20" customHeight="1" spans="1:35">
      <c r="A122" s="23">
        <f t="shared" si="165"/>
        <v>119</v>
      </c>
      <c r="B122" s="24" t="s">
        <v>97</v>
      </c>
      <c r="C122" s="25" t="s">
        <v>354</v>
      </c>
      <c r="D122" s="24" t="s">
        <v>355</v>
      </c>
      <c r="E122" s="24">
        <v>3245.4</v>
      </c>
      <c r="F122" s="24">
        <f>VLOOKUP(C122,'[1]9月'!$B:$Q,16,0)</f>
        <v>3245.4</v>
      </c>
      <c r="G122" s="27">
        <v>5228.42</v>
      </c>
      <c r="H122" s="24">
        <v>3245.4</v>
      </c>
      <c r="I122" s="27">
        <v>1790</v>
      </c>
      <c r="J122" s="27"/>
      <c r="K122" s="34">
        <f t="shared" si="119"/>
        <v>58.4172</v>
      </c>
      <c r="L122" s="35">
        <f t="shared" si="120"/>
        <v>519.264</v>
      </c>
      <c r="M122" s="27">
        <f t="shared" si="121"/>
        <v>418.27</v>
      </c>
      <c r="N122" s="24">
        <f t="shared" si="122"/>
        <v>22.7178</v>
      </c>
      <c r="O122" s="27">
        <f t="shared" si="123"/>
        <v>89.5</v>
      </c>
      <c r="P122" s="27">
        <f t="shared" si="124"/>
        <v>0</v>
      </c>
      <c r="Q122" s="27">
        <f t="shared" si="125"/>
        <v>1108.169</v>
      </c>
      <c r="R122" s="24">
        <f t="shared" si="126"/>
        <v>0</v>
      </c>
      <c r="S122" s="24">
        <f t="shared" si="127"/>
        <v>259.63</v>
      </c>
      <c r="T122" s="27">
        <f t="shared" si="128"/>
        <v>104.57</v>
      </c>
      <c r="U122" s="24">
        <f t="shared" si="129"/>
        <v>9.74</v>
      </c>
      <c r="V122" s="27">
        <f t="shared" si="130"/>
        <v>89.5</v>
      </c>
      <c r="W122" s="27">
        <f t="shared" si="131"/>
        <v>0</v>
      </c>
      <c r="X122" s="24">
        <f t="shared" si="132"/>
        <v>463.44</v>
      </c>
      <c r="Y122" s="24">
        <f t="shared" si="133"/>
        <v>1571.609</v>
      </c>
      <c r="Z122" s="39"/>
      <c r="AA122" s="125" t="s">
        <v>24</v>
      </c>
      <c r="AB122" s="126">
        <f t="shared" ref="AB122:AH122" si="175">K122+R122</f>
        <v>58.4172</v>
      </c>
      <c r="AC122" s="126">
        <f t="shared" si="175"/>
        <v>778.894</v>
      </c>
      <c r="AD122" s="126">
        <f t="shared" si="175"/>
        <v>522.84</v>
      </c>
      <c r="AE122" s="126">
        <f t="shared" si="175"/>
        <v>32.4578</v>
      </c>
      <c r="AF122" s="126">
        <f t="shared" si="175"/>
        <v>179</v>
      </c>
      <c r="AG122" s="126">
        <f t="shared" si="175"/>
        <v>0</v>
      </c>
      <c r="AH122" s="126">
        <f t="shared" si="175"/>
        <v>1571.609</v>
      </c>
      <c r="AI122" s="125" t="s">
        <v>1111</v>
      </c>
    </row>
    <row r="123" s="9" customFormat="1" ht="20" customHeight="1" spans="1:35">
      <c r="A123" s="23">
        <f t="shared" ref="A123:A132" si="176">ROW()-3</f>
        <v>120</v>
      </c>
      <c r="B123" s="24" t="s">
        <v>97</v>
      </c>
      <c r="C123" s="25" t="s">
        <v>356</v>
      </c>
      <c r="D123" s="24" t="s">
        <v>357</v>
      </c>
      <c r="E123" s="24">
        <v>3245.4</v>
      </c>
      <c r="F123" s="24">
        <f>VLOOKUP(C123,'[1]9月'!$B:$Q,16,0)</f>
        <v>3245.4</v>
      </c>
      <c r="G123" s="27">
        <v>5228.42</v>
      </c>
      <c r="H123" s="24">
        <v>3245.4</v>
      </c>
      <c r="I123" s="27">
        <v>1790</v>
      </c>
      <c r="J123" s="27"/>
      <c r="K123" s="34">
        <f t="shared" si="119"/>
        <v>58.4172</v>
      </c>
      <c r="L123" s="35">
        <f t="shared" si="120"/>
        <v>519.264</v>
      </c>
      <c r="M123" s="27">
        <f t="shared" si="121"/>
        <v>418.27</v>
      </c>
      <c r="N123" s="24">
        <f t="shared" si="122"/>
        <v>22.7178</v>
      </c>
      <c r="O123" s="27">
        <f t="shared" si="123"/>
        <v>89.5</v>
      </c>
      <c r="P123" s="27">
        <f t="shared" si="124"/>
        <v>0</v>
      </c>
      <c r="Q123" s="27">
        <f t="shared" si="125"/>
        <v>1108.169</v>
      </c>
      <c r="R123" s="24">
        <f t="shared" si="126"/>
        <v>0</v>
      </c>
      <c r="S123" s="24">
        <f t="shared" si="127"/>
        <v>259.63</v>
      </c>
      <c r="T123" s="27">
        <f t="shared" si="128"/>
        <v>104.57</v>
      </c>
      <c r="U123" s="24">
        <f t="shared" si="129"/>
        <v>9.74</v>
      </c>
      <c r="V123" s="27">
        <f t="shared" si="130"/>
        <v>89.5</v>
      </c>
      <c r="W123" s="27">
        <f t="shared" si="131"/>
        <v>0</v>
      </c>
      <c r="X123" s="24">
        <f t="shared" si="132"/>
        <v>463.44</v>
      </c>
      <c r="Y123" s="24">
        <f t="shared" si="133"/>
        <v>1571.609</v>
      </c>
      <c r="Z123" s="39"/>
      <c r="AA123" s="125" t="s">
        <v>24</v>
      </c>
      <c r="AB123" s="126">
        <f t="shared" ref="AB123:AH123" si="177">K123+R123</f>
        <v>58.4172</v>
      </c>
      <c r="AC123" s="126">
        <f t="shared" si="177"/>
        <v>778.894</v>
      </c>
      <c r="AD123" s="126">
        <f t="shared" si="177"/>
        <v>522.84</v>
      </c>
      <c r="AE123" s="126">
        <f t="shared" si="177"/>
        <v>32.4578</v>
      </c>
      <c r="AF123" s="126">
        <f t="shared" si="177"/>
        <v>179</v>
      </c>
      <c r="AG123" s="126">
        <f t="shared" si="177"/>
        <v>0</v>
      </c>
      <c r="AH123" s="126">
        <f t="shared" si="177"/>
        <v>1571.609</v>
      </c>
      <c r="AI123" s="125" t="s">
        <v>1111</v>
      </c>
    </row>
    <row r="124" s="9" customFormat="1" ht="20" customHeight="1" spans="1:35">
      <c r="A124" s="23">
        <f t="shared" si="176"/>
        <v>121</v>
      </c>
      <c r="B124" s="24" t="s">
        <v>97</v>
      </c>
      <c r="C124" s="25" t="s">
        <v>358</v>
      </c>
      <c r="D124" s="24" t="s">
        <v>359</v>
      </c>
      <c r="E124" s="24">
        <v>3245.4</v>
      </c>
      <c r="F124" s="24">
        <f>VLOOKUP(C124,'[1]9月'!$B:$Q,16,0)</f>
        <v>3245.4</v>
      </c>
      <c r="G124" s="27">
        <v>5228.42</v>
      </c>
      <c r="H124" s="24">
        <v>3245.4</v>
      </c>
      <c r="I124" s="27">
        <v>1790</v>
      </c>
      <c r="J124" s="27"/>
      <c r="K124" s="34">
        <f t="shared" si="119"/>
        <v>58.4172</v>
      </c>
      <c r="L124" s="35">
        <f t="shared" si="120"/>
        <v>519.264</v>
      </c>
      <c r="M124" s="27">
        <f t="shared" si="121"/>
        <v>418.27</v>
      </c>
      <c r="N124" s="24">
        <f t="shared" si="122"/>
        <v>22.7178</v>
      </c>
      <c r="O124" s="27">
        <f t="shared" si="123"/>
        <v>89.5</v>
      </c>
      <c r="P124" s="27">
        <f t="shared" si="124"/>
        <v>0</v>
      </c>
      <c r="Q124" s="27">
        <f t="shared" si="125"/>
        <v>1108.169</v>
      </c>
      <c r="R124" s="24">
        <f t="shared" si="126"/>
        <v>0</v>
      </c>
      <c r="S124" s="24">
        <f t="shared" si="127"/>
        <v>259.63</v>
      </c>
      <c r="T124" s="27">
        <f t="shared" si="128"/>
        <v>104.57</v>
      </c>
      <c r="U124" s="24">
        <f t="shared" si="129"/>
        <v>9.74</v>
      </c>
      <c r="V124" s="27">
        <f t="shared" si="130"/>
        <v>89.5</v>
      </c>
      <c r="W124" s="27">
        <f t="shared" si="131"/>
        <v>0</v>
      </c>
      <c r="X124" s="24">
        <f t="shared" si="132"/>
        <v>463.44</v>
      </c>
      <c r="Y124" s="24">
        <f t="shared" si="133"/>
        <v>1571.609</v>
      </c>
      <c r="Z124" s="39"/>
      <c r="AA124" s="125" t="s">
        <v>24</v>
      </c>
      <c r="AB124" s="126">
        <f t="shared" ref="AB124:AH124" si="178">K124+R124</f>
        <v>58.4172</v>
      </c>
      <c r="AC124" s="126">
        <f t="shared" si="178"/>
        <v>778.894</v>
      </c>
      <c r="AD124" s="126">
        <f t="shared" si="178"/>
        <v>522.84</v>
      </c>
      <c r="AE124" s="126">
        <f t="shared" si="178"/>
        <v>32.4578</v>
      </c>
      <c r="AF124" s="126">
        <f t="shared" si="178"/>
        <v>179</v>
      </c>
      <c r="AG124" s="126">
        <f t="shared" si="178"/>
        <v>0</v>
      </c>
      <c r="AH124" s="126">
        <f t="shared" si="178"/>
        <v>1571.609</v>
      </c>
      <c r="AI124" s="125" t="s">
        <v>1111</v>
      </c>
    </row>
    <row r="125" s="9" customFormat="1" ht="20" customHeight="1" spans="1:35">
      <c r="A125" s="23">
        <f t="shared" si="176"/>
        <v>122</v>
      </c>
      <c r="B125" s="24" t="s">
        <v>97</v>
      </c>
      <c r="C125" s="25" t="s">
        <v>360</v>
      </c>
      <c r="D125" s="24" t="s">
        <v>361</v>
      </c>
      <c r="E125" s="24">
        <v>3245.4</v>
      </c>
      <c r="F125" s="24">
        <f>VLOOKUP(C125,'[1]9月'!$B:$Q,16,0)</f>
        <v>3245.4</v>
      </c>
      <c r="G125" s="27">
        <v>5228.42</v>
      </c>
      <c r="H125" s="24">
        <v>3245.4</v>
      </c>
      <c r="I125" s="27">
        <v>1790</v>
      </c>
      <c r="J125" s="27"/>
      <c r="K125" s="34">
        <f t="shared" si="119"/>
        <v>58.4172</v>
      </c>
      <c r="L125" s="35">
        <f t="shared" si="120"/>
        <v>519.264</v>
      </c>
      <c r="M125" s="27">
        <f t="shared" si="121"/>
        <v>418.27</v>
      </c>
      <c r="N125" s="24">
        <f t="shared" si="122"/>
        <v>22.7178</v>
      </c>
      <c r="O125" s="27">
        <f t="shared" si="123"/>
        <v>89.5</v>
      </c>
      <c r="P125" s="27">
        <f t="shared" si="124"/>
        <v>0</v>
      </c>
      <c r="Q125" s="27">
        <f t="shared" si="125"/>
        <v>1108.169</v>
      </c>
      <c r="R125" s="24">
        <f t="shared" si="126"/>
        <v>0</v>
      </c>
      <c r="S125" s="24">
        <f t="shared" si="127"/>
        <v>259.63</v>
      </c>
      <c r="T125" s="27">
        <f t="shared" si="128"/>
        <v>104.57</v>
      </c>
      <c r="U125" s="24">
        <f t="shared" si="129"/>
        <v>9.74</v>
      </c>
      <c r="V125" s="27">
        <f t="shared" si="130"/>
        <v>89.5</v>
      </c>
      <c r="W125" s="27">
        <f t="shared" si="131"/>
        <v>0</v>
      </c>
      <c r="X125" s="24">
        <f t="shared" si="132"/>
        <v>463.44</v>
      </c>
      <c r="Y125" s="24">
        <f t="shared" si="133"/>
        <v>1571.609</v>
      </c>
      <c r="Z125" s="39"/>
      <c r="AA125" s="125" t="s">
        <v>24</v>
      </c>
      <c r="AB125" s="126">
        <f t="shared" ref="AB125:AH125" si="179">K125+R125</f>
        <v>58.4172</v>
      </c>
      <c r="AC125" s="126">
        <f t="shared" si="179"/>
        <v>778.894</v>
      </c>
      <c r="AD125" s="126">
        <f t="shared" si="179"/>
        <v>522.84</v>
      </c>
      <c r="AE125" s="126">
        <f t="shared" si="179"/>
        <v>32.4578</v>
      </c>
      <c r="AF125" s="126">
        <f t="shared" si="179"/>
        <v>179</v>
      </c>
      <c r="AG125" s="126">
        <f t="shared" si="179"/>
        <v>0</v>
      </c>
      <c r="AH125" s="126">
        <f t="shared" si="179"/>
        <v>1571.609</v>
      </c>
      <c r="AI125" s="125" t="s">
        <v>1111</v>
      </c>
    </row>
    <row r="126" s="9" customFormat="1" ht="20" customHeight="1" spans="1:35">
      <c r="A126" s="23">
        <f t="shared" si="176"/>
        <v>123</v>
      </c>
      <c r="B126" s="24" t="s">
        <v>97</v>
      </c>
      <c r="C126" s="25" t="s">
        <v>362</v>
      </c>
      <c r="D126" s="24" t="s">
        <v>363</v>
      </c>
      <c r="E126" s="24">
        <v>3245.4</v>
      </c>
      <c r="F126" s="24">
        <f>VLOOKUP(C126,'[1]9月'!$B:$Q,16,0)</f>
        <v>3245.4</v>
      </c>
      <c r="G126" s="27">
        <v>5228.42</v>
      </c>
      <c r="H126" s="24">
        <v>3245.4</v>
      </c>
      <c r="I126" s="27">
        <v>1790</v>
      </c>
      <c r="J126" s="27"/>
      <c r="K126" s="34">
        <f t="shared" si="119"/>
        <v>58.4172</v>
      </c>
      <c r="L126" s="35">
        <f t="shared" si="120"/>
        <v>519.264</v>
      </c>
      <c r="M126" s="27">
        <f t="shared" si="121"/>
        <v>418.27</v>
      </c>
      <c r="N126" s="24">
        <f t="shared" si="122"/>
        <v>22.7178</v>
      </c>
      <c r="O126" s="27">
        <f t="shared" si="123"/>
        <v>89.5</v>
      </c>
      <c r="P126" s="27">
        <f t="shared" si="124"/>
        <v>0</v>
      </c>
      <c r="Q126" s="27">
        <f t="shared" si="125"/>
        <v>1108.169</v>
      </c>
      <c r="R126" s="24">
        <f t="shared" si="126"/>
        <v>0</v>
      </c>
      <c r="S126" s="24">
        <f t="shared" si="127"/>
        <v>259.63</v>
      </c>
      <c r="T126" s="27">
        <f t="shared" si="128"/>
        <v>104.57</v>
      </c>
      <c r="U126" s="24">
        <f t="shared" si="129"/>
        <v>9.74</v>
      </c>
      <c r="V126" s="27">
        <f t="shared" si="130"/>
        <v>89.5</v>
      </c>
      <c r="W126" s="27">
        <f t="shared" si="131"/>
        <v>0</v>
      </c>
      <c r="X126" s="24">
        <f t="shared" si="132"/>
        <v>463.44</v>
      </c>
      <c r="Y126" s="24">
        <f t="shared" si="133"/>
        <v>1571.609</v>
      </c>
      <c r="Z126" s="39"/>
      <c r="AA126" s="125" t="s">
        <v>24</v>
      </c>
      <c r="AB126" s="126">
        <f t="shared" ref="AB126:AH126" si="180">K126+R126</f>
        <v>58.4172</v>
      </c>
      <c r="AC126" s="126">
        <f t="shared" si="180"/>
        <v>778.894</v>
      </c>
      <c r="AD126" s="126">
        <f t="shared" si="180"/>
        <v>522.84</v>
      </c>
      <c r="AE126" s="126">
        <f t="shared" si="180"/>
        <v>32.4578</v>
      </c>
      <c r="AF126" s="126">
        <f t="shared" si="180"/>
        <v>179</v>
      </c>
      <c r="AG126" s="126">
        <f t="shared" si="180"/>
        <v>0</v>
      </c>
      <c r="AH126" s="126">
        <f t="shared" si="180"/>
        <v>1571.609</v>
      </c>
      <c r="AI126" s="125" t="s">
        <v>1111</v>
      </c>
    </row>
    <row r="127" s="9" customFormat="1" ht="20" customHeight="1" spans="1:35">
      <c r="A127" s="23">
        <f t="shared" si="176"/>
        <v>124</v>
      </c>
      <c r="B127" s="24" t="s">
        <v>97</v>
      </c>
      <c r="C127" s="25" t="s">
        <v>364</v>
      </c>
      <c r="D127" s="24" t="s">
        <v>365</v>
      </c>
      <c r="E127" s="24">
        <v>3245.4</v>
      </c>
      <c r="F127" s="24">
        <f>VLOOKUP(C127,'[1]9月'!$B:$Q,16,0)</f>
        <v>3245.4</v>
      </c>
      <c r="G127" s="27">
        <v>5228.42</v>
      </c>
      <c r="H127" s="24">
        <v>3245.4</v>
      </c>
      <c r="I127" s="27">
        <v>1790</v>
      </c>
      <c r="J127" s="27"/>
      <c r="K127" s="34">
        <f t="shared" si="119"/>
        <v>58.4172</v>
      </c>
      <c r="L127" s="35">
        <f t="shared" si="120"/>
        <v>519.264</v>
      </c>
      <c r="M127" s="27">
        <f t="shared" si="121"/>
        <v>418.27</v>
      </c>
      <c r="N127" s="24">
        <f t="shared" si="122"/>
        <v>22.7178</v>
      </c>
      <c r="O127" s="27">
        <f t="shared" si="123"/>
        <v>89.5</v>
      </c>
      <c r="P127" s="27">
        <f t="shared" si="124"/>
        <v>0</v>
      </c>
      <c r="Q127" s="27">
        <f t="shared" si="125"/>
        <v>1108.169</v>
      </c>
      <c r="R127" s="24">
        <f t="shared" si="126"/>
        <v>0</v>
      </c>
      <c r="S127" s="24">
        <f t="shared" si="127"/>
        <v>259.63</v>
      </c>
      <c r="T127" s="27">
        <f t="shared" si="128"/>
        <v>104.57</v>
      </c>
      <c r="U127" s="24">
        <f t="shared" si="129"/>
        <v>9.74</v>
      </c>
      <c r="V127" s="27">
        <f t="shared" si="130"/>
        <v>89.5</v>
      </c>
      <c r="W127" s="27">
        <f t="shared" si="131"/>
        <v>0</v>
      </c>
      <c r="X127" s="24">
        <f t="shared" si="132"/>
        <v>463.44</v>
      </c>
      <c r="Y127" s="24">
        <f t="shared" si="133"/>
        <v>1571.609</v>
      </c>
      <c r="Z127" s="39"/>
      <c r="AA127" s="125" t="s">
        <v>24</v>
      </c>
      <c r="AB127" s="126">
        <f t="shared" ref="AB127:AH127" si="181">K127+R127</f>
        <v>58.4172</v>
      </c>
      <c r="AC127" s="126">
        <f t="shared" si="181"/>
        <v>778.894</v>
      </c>
      <c r="AD127" s="126">
        <f t="shared" si="181"/>
        <v>522.84</v>
      </c>
      <c r="AE127" s="126">
        <f t="shared" si="181"/>
        <v>32.4578</v>
      </c>
      <c r="AF127" s="126">
        <f t="shared" si="181"/>
        <v>179</v>
      </c>
      <c r="AG127" s="126">
        <f t="shared" si="181"/>
        <v>0</v>
      </c>
      <c r="AH127" s="126">
        <f t="shared" si="181"/>
        <v>1571.609</v>
      </c>
      <c r="AI127" s="125" t="s">
        <v>1111</v>
      </c>
    </row>
    <row r="128" s="9" customFormat="1" ht="20" customHeight="1" spans="1:35">
      <c r="A128" s="23">
        <f t="shared" si="176"/>
        <v>125</v>
      </c>
      <c r="B128" s="24" t="s">
        <v>97</v>
      </c>
      <c r="C128" s="25" t="s">
        <v>366</v>
      </c>
      <c r="D128" s="24" t="s">
        <v>367</v>
      </c>
      <c r="E128" s="24">
        <v>3245.4</v>
      </c>
      <c r="F128" s="24">
        <f>VLOOKUP(C128,'[1]9月'!$B:$Q,16,0)</f>
        <v>3245.4</v>
      </c>
      <c r="G128" s="27">
        <v>5228.42</v>
      </c>
      <c r="H128" s="24">
        <v>3245.4</v>
      </c>
      <c r="I128" s="27">
        <v>1790</v>
      </c>
      <c r="J128" s="27"/>
      <c r="K128" s="34">
        <f t="shared" si="119"/>
        <v>58.4172</v>
      </c>
      <c r="L128" s="35">
        <f t="shared" si="120"/>
        <v>519.264</v>
      </c>
      <c r="M128" s="27">
        <f t="shared" si="121"/>
        <v>418.27</v>
      </c>
      <c r="N128" s="24">
        <f t="shared" si="122"/>
        <v>22.7178</v>
      </c>
      <c r="O128" s="27">
        <f t="shared" si="123"/>
        <v>89.5</v>
      </c>
      <c r="P128" s="27">
        <f t="shared" si="124"/>
        <v>0</v>
      </c>
      <c r="Q128" s="27">
        <f t="shared" si="125"/>
        <v>1108.169</v>
      </c>
      <c r="R128" s="24">
        <f t="shared" si="126"/>
        <v>0</v>
      </c>
      <c r="S128" s="24">
        <f t="shared" si="127"/>
        <v>259.63</v>
      </c>
      <c r="T128" s="27">
        <f t="shared" si="128"/>
        <v>104.57</v>
      </c>
      <c r="U128" s="24">
        <f t="shared" si="129"/>
        <v>9.74</v>
      </c>
      <c r="V128" s="27">
        <f t="shared" si="130"/>
        <v>89.5</v>
      </c>
      <c r="W128" s="27">
        <f t="shared" si="131"/>
        <v>0</v>
      </c>
      <c r="X128" s="24">
        <f t="shared" si="132"/>
        <v>463.44</v>
      </c>
      <c r="Y128" s="24">
        <f t="shared" si="133"/>
        <v>1571.609</v>
      </c>
      <c r="Z128" s="39"/>
      <c r="AA128" s="125" t="s">
        <v>24</v>
      </c>
      <c r="AB128" s="126">
        <f t="shared" ref="AB128:AH128" si="182">K128+R128</f>
        <v>58.4172</v>
      </c>
      <c r="AC128" s="126">
        <f t="shared" si="182"/>
        <v>778.894</v>
      </c>
      <c r="AD128" s="126">
        <f t="shared" si="182"/>
        <v>522.84</v>
      </c>
      <c r="AE128" s="126">
        <f t="shared" si="182"/>
        <v>32.4578</v>
      </c>
      <c r="AF128" s="126">
        <f t="shared" si="182"/>
        <v>179</v>
      </c>
      <c r="AG128" s="126">
        <f t="shared" si="182"/>
        <v>0</v>
      </c>
      <c r="AH128" s="126">
        <f t="shared" si="182"/>
        <v>1571.609</v>
      </c>
      <c r="AI128" s="125" t="s">
        <v>1111</v>
      </c>
    </row>
    <row r="129" s="9" customFormat="1" ht="20" customHeight="1" spans="1:35">
      <c r="A129" s="23">
        <f t="shared" si="176"/>
        <v>126</v>
      </c>
      <c r="B129" s="24" t="s">
        <v>97</v>
      </c>
      <c r="C129" s="25" t="s">
        <v>368</v>
      </c>
      <c r="D129" s="275" t="s">
        <v>369</v>
      </c>
      <c r="E129" s="24">
        <v>3245.4</v>
      </c>
      <c r="F129" s="24">
        <f>VLOOKUP(C129,'[1]9月'!$B:$Q,16,0)</f>
        <v>3245.4</v>
      </c>
      <c r="G129" s="27">
        <v>5228.42</v>
      </c>
      <c r="H129" s="24">
        <v>3245.4</v>
      </c>
      <c r="I129" s="27">
        <v>1790</v>
      </c>
      <c r="J129" s="27"/>
      <c r="K129" s="34">
        <f t="shared" si="119"/>
        <v>58.4172</v>
      </c>
      <c r="L129" s="35">
        <f t="shared" si="120"/>
        <v>519.264</v>
      </c>
      <c r="M129" s="27">
        <f t="shared" si="121"/>
        <v>418.27</v>
      </c>
      <c r="N129" s="24">
        <f t="shared" si="122"/>
        <v>22.7178</v>
      </c>
      <c r="O129" s="27">
        <f t="shared" si="123"/>
        <v>89.5</v>
      </c>
      <c r="P129" s="27">
        <f t="shared" si="124"/>
        <v>0</v>
      </c>
      <c r="Q129" s="27">
        <f t="shared" si="125"/>
        <v>1108.169</v>
      </c>
      <c r="R129" s="24">
        <f t="shared" si="126"/>
        <v>0</v>
      </c>
      <c r="S129" s="24">
        <f t="shared" si="127"/>
        <v>259.63</v>
      </c>
      <c r="T129" s="27">
        <f t="shared" si="128"/>
        <v>104.57</v>
      </c>
      <c r="U129" s="24">
        <f t="shared" si="129"/>
        <v>9.74</v>
      </c>
      <c r="V129" s="27">
        <f t="shared" si="130"/>
        <v>89.5</v>
      </c>
      <c r="W129" s="27">
        <f t="shared" si="131"/>
        <v>0</v>
      </c>
      <c r="X129" s="24">
        <f t="shared" si="132"/>
        <v>463.44</v>
      </c>
      <c r="Y129" s="24">
        <f t="shared" si="133"/>
        <v>1571.609</v>
      </c>
      <c r="Z129" s="39"/>
      <c r="AA129" s="125" t="s">
        <v>24</v>
      </c>
      <c r="AB129" s="126">
        <f t="shared" ref="AB129:AH129" si="183">K129+R129</f>
        <v>58.4172</v>
      </c>
      <c r="AC129" s="126">
        <f t="shared" si="183"/>
        <v>778.894</v>
      </c>
      <c r="AD129" s="126">
        <f t="shared" si="183"/>
        <v>522.84</v>
      </c>
      <c r="AE129" s="126">
        <f t="shared" si="183"/>
        <v>32.4578</v>
      </c>
      <c r="AF129" s="126">
        <f t="shared" si="183"/>
        <v>179</v>
      </c>
      <c r="AG129" s="126">
        <f t="shared" si="183"/>
        <v>0</v>
      </c>
      <c r="AH129" s="126">
        <f t="shared" si="183"/>
        <v>1571.609</v>
      </c>
      <c r="AI129" s="125" t="s">
        <v>1111</v>
      </c>
    </row>
    <row r="130" s="9" customFormat="1" ht="20" customHeight="1" spans="1:35">
      <c r="A130" s="23">
        <f t="shared" si="176"/>
        <v>127</v>
      </c>
      <c r="B130" s="24" t="s">
        <v>97</v>
      </c>
      <c r="C130" s="25" t="s">
        <v>370</v>
      </c>
      <c r="D130" s="24" t="s">
        <v>371</v>
      </c>
      <c r="E130" s="24">
        <v>3245.4</v>
      </c>
      <c r="F130" s="24">
        <f>VLOOKUP(C130,'[1]9月'!$B:$Q,16,0)</f>
        <v>3245.4</v>
      </c>
      <c r="G130" s="27">
        <v>5228.42</v>
      </c>
      <c r="H130" s="24">
        <v>3245.4</v>
      </c>
      <c r="I130" s="27">
        <v>2544</v>
      </c>
      <c r="J130" s="27"/>
      <c r="K130" s="34">
        <f t="shared" si="119"/>
        <v>58.4172</v>
      </c>
      <c r="L130" s="35">
        <f t="shared" si="120"/>
        <v>519.264</v>
      </c>
      <c r="M130" s="27">
        <f t="shared" si="121"/>
        <v>418.27</v>
      </c>
      <c r="N130" s="24">
        <f t="shared" si="122"/>
        <v>22.7178</v>
      </c>
      <c r="O130" s="27">
        <f t="shared" si="123"/>
        <v>127.2</v>
      </c>
      <c r="P130" s="27">
        <f t="shared" si="124"/>
        <v>0</v>
      </c>
      <c r="Q130" s="27">
        <f t="shared" si="125"/>
        <v>1145.869</v>
      </c>
      <c r="R130" s="24">
        <f t="shared" si="126"/>
        <v>0</v>
      </c>
      <c r="S130" s="24">
        <f t="shared" si="127"/>
        <v>259.63</v>
      </c>
      <c r="T130" s="27">
        <f t="shared" si="128"/>
        <v>104.57</v>
      </c>
      <c r="U130" s="24">
        <f t="shared" si="129"/>
        <v>9.74</v>
      </c>
      <c r="V130" s="27">
        <f t="shared" si="130"/>
        <v>127.2</v>
      </c>
      <c r="W130" s="27">
        <f t="shared" si="131"/>
        <v>0</v>
      </c>
      <c r="X130" s="24">
        <f t="shared" si="132"/>
        <v>501.14</v>
      </c>
      <c r="Y130" s="24">
        <f t="shared" si="133"/>
        <v>1647.009</v>
      </c>
      <c r="Z130" s="39"/>
      <c r="AA130" s="125" t="s">
        <v>24</v>
      </c>
      <c r="AB130" s="126">
        <f t="shared" ref="AB130:AH130" si="184">K130+R130</f>
        <v>58.4172</v>
      </c>
      <c r="AC130" s="126">
        <f t="shared" si="184"/>
        <v>778.894</v>
      </c>
      <c r="AD130" s="126">
        <f t="shared" si="184"/>
        <v>522.84</v>
      </c>
      <c r="AE130" s="126">
        <f t="shared" si="184"/>
        <v>32.4578</v>
      </c>
      <c r="AF130" s="126">
        <f t="shared" si="184"/>
        <v>254.4</v>
      </c>
      <c r="AG130" s="126">
        <f t="shared" si="184"/>
        <v>0</v>
      </c>
      <c r="AH130" s="126">
        <f t="shared" si="184"/>
        <v>1647.009</v>
      </c>
      <c r="AI130" s="125" t="s">
        <v>1111</v>
      </c>
    </row>
    <row r="131" s="9" customFormat="1" ht="20" customHeight="1" spans="1:35">
      <c r="A131" s="23">
        <f t="shared" si="176"/>
        <v>128</v>
      </c>
      <c r="B131" s="24" t="s">
        <v>97</v>
      </c>
      <c r="C131" s="25" t="s">
        <v>372</v>
      </c>
      <c r="D131" s="24" t="s">
        <v>373</v>
      </c>
      <c r="E131" s="24">
        <v>3245.4</v>
      </c>
      <c r="F131" s="24">
        <f>VLOOKUP(C131,'[1]9月'!$B:$Q,16,0)</f>
        <v>3245.4</v>
      </c>
      <c r="G131" s="27">
        <v>5228.42</v>
      </c>
      <c r="H131" s="24">
        <v>3245.4</v>
      </c>
      <c r="I131" s="27">
        <v>1790</v>
      </c>
      <c r="J131" s="27"/>
      <c r="K131" s="34">
        <f t="shared" si="119"/>
        <v>58.4172</v>
      </c>
      <c r="L131" s="35">
        <f t="shared" si="120"/>
        <v>519.264</v>
      </c>
      <c r="M131" s="27">
        <f t="shared" si="121"/>
        <v>418.27</v>
      </c>
      <c r="N131" s="24">
        <f t="shared" si="122"/>
        <v>22.7178</v>
      </c>
      <c r="O131" s="27">
        <f t="shared" si="123"/>
        <v>89.5</v>
      </c>
      <c r="P131" s="27">
        <f t="shared" si="124"/>
        <v>0</v>
      </c>
      <c r="Q131" s="27">
        <f t="shared" si="125"/>
        <v>1108.169</v>
      </c>
      <c r="R131" s="24">
        <f t="shared" si="126"/>
        <v>0</v>
      </c>
      <c r="S131" s="24">
        <f t="shared" si="127"/>
        <v>259.63</v>
      </c>
      <c r="T131" s="27">
        <f t="shared" si="128"/>
        <v>104.57</v>
      </c>
      <c r="U131" s="24">
        <f t="shared" si="129"/>
        <v>9.74</v>
      </c>
      <c r="V131" s="27">
        <f t="shared" si="130"/>
        <v>89.5</v>
      </c>
      <c r="W131" s="27">
        <f t="shared" si="131"/>
        <v>0</v>
      </c>
      <c r="X131" s="24">
        <f t="shared" si="132"/>
        <v>463.44</v>
      </c>
      <c r="Y131" s="24">
        <f t="shared" si="133"/>
        <v>1571.609</v>
      </c>
      <c r="Z131" s="39"/>
      <c r="AA131" s="125" t="s">
        <v>24</v>
      </c>
      <c r="AB131" s="126">
        <f t="shared" ref="AB131:AH131" si="185">K131+R131</f>
        <v>58.4172</v>
      </c>
      <c r="AC131" s="126">
        <f t="shared" si="185"/>
        <v>778.894</v>
      </c>
      <c r="AD131" s="126">
        <f t="shared" si="185"/>
        <v>522.84</v>
      </c>
      <c r="AE131" s="126">
        <f t="shared" si="185"/>
        <v>32.4578</v>
      </c>
      <c r="AF131" s="126">
        <f t="shared" si="185"/>
        <v>179</v>
      </c>
      <c r="AG131" s="126">
        <f t="shared" si="185"/>
        <v>0</v>
      </c>
      <c r="AH131" s="126">
        <f t="shared" si="185"/>
        <v>1571.609</v>
      </c>
      <c r="AI131" s="125" t="s">
        <v>1111</v>
      </c>
    </row>
    <row r="132" s="9" customFormat="1" ht="20" customHeight="1" spans="1:35">
      <c r="A132" s="23">
        <f t="shared" ref="A132:A141" si="186">ROW()-3</f>
        <v>129</v>
      </c>
      <c r="B132" s="24" t="s">
        <v>97</v>
      </c>
      <c r="C132" s="25" t="s">
        <v>376</v>
      </c>
      <c r="D132" s="24" t="s">
        <v>377</v>
      </c>
      <c r="E132" s="24">
        <v>3245.4</v>
      </c>
      <c r="F132" s="24">
        <f>VLOOKUP(C132,'[1]9月'!$B:$Q,16,0)</f>
        <v>3245.4</v>
      </c>
      <c r="G132" s="27">
        <v>5228.42</v>
      </c>
      <c r="H132" s="24">
        <v>3245.4</v>
      </c>
      <c r="I132" s="27">
        <v>2544</v>
      </c>
      <c r="J132" s="27"/>
      <c r="K132" s="34">
        <f t="shared" ref="K132:K192" si="187">E132*0.018</f>
        <v>58.4172</v>
      </c>
      <c r="L132" s="35">
        <f t="shared" ref="L132:L192" si="188">F132*0.16</f>
        <v>519.264</v>
      </c>
      <c r="M132" s="27">
        <f t="shared" ref="M132:M192" si="189">ROUND(G132*0.08,2)</f>
        <v>418.27</v>
      </c>
      <c r="N132" s="24">
        <f t="shared" ref="N132:N192" si="190">H132*0.007</f>
        <v>22.7178</v>
      </c>
      <c r="O132" s="27">
        <f t="shared" ref="O132:O192" si="191">I132*5%</f>
        <v>127.2</v>
      </c>
      <c r="P132" s="27">
        <f t="shared" ref="P132:P192" si="192">J132*50%</f>
        <v>0</v>
      </c>
      <c r="Q132" s="27">
        <f t="shared" ref="Q132:Q192" si="193">SUM(K132:P132)</f>
        <v>1145.869</v>
      </c>
      <c r="R132" s="24">
        <f t="shared" ref="R132:R192" si="194">E132*0</f>
        <v>0</v>
      </c>
      <c r="S132" s="24">
        <f t="shared" ref="S132:S192" si="195">ROUND(F132*0.08,2)</f>
        <v>259.63</v>
      </c>
      <c r="T132" s="27">
        <f t="shared" ref="T132:T192" si="196">ROUND(G132*0.02,2)</f>
        <v>104.57</v>
      </c>
      <c r="U132" s="24">
        <f t="shared" ref="U132:U192" si="197">ROUND(H132*0.003,2)</f>
        <v>9.74</v>
      </c>
      <c r="V132" s="27">
        <f t="shared" ref="V132:V192" si="198">I132*5%</f>
        <v>127.2</v>
      </c>
      <c r="W132" s="27">
        <f t="shared" ref="W132:W192" si="199">J132*50%</f>
        <v>0</v>
      </c>
      <c r="X132" s="24">
        <f t="shared" ref="X132:X192" si="200">SUM(R132:W132)</f>
        <v>501.14</v>
      </c>
      <c r="Y132" s="24">
        <f t="shared" ref="Y132:Y192" si="201">Q132+X132</f>
        <v>1647.009</v>
      </c>
      <c r="Z132" s="39"/>
      <c r="AA132" s="125" t="s">
        <v>24</v>
      </c>
      <c r="AB132" s="126">
        <f t="shared" ref="AB132:AH132" si="202">K132+R132</f>
        <v>58.4172</v>
      </c>
      <c r="AC132" s="126">
        <f t="shared" si="202"/>
        <v>778.894</v>
      </c>
      <c r="AD132" s="126">
        <f t="shared" si="202"/>
        <v>522.84</v>
      </c>
      <c r="AE132" s="126">
        <f t="shared" si="202"/>
        <v>32.4578</v>
      </c>
      <c r="AF132" s="126">
        <f t="shared" si="202"/>
        <v>254.4</v>
      </c>
      <c r="AG132" s="126">
        <f t="shared" si="202"/>
        <v>0</v>
      </c>
      <c r="AH132" s="126">
        <f t="shared" si="202"/>
        <v>1647.009</v>
      </c>
      <c r="AI132" s="125" t="s">
        <v>1111</v>
      </c>
    </row>
    <row r="133" s="9" customFormat="1" ht="20" customHeight="1" spans="1:35">
      <c r="A133" s="23">
        <f t="shared" si="186"/>
        <v>130</v>
      </c>
      <c r="B133" s="24" t="s">
        <v>97</v>
      </c>
      <c r="C133" s="25" t="s">
        <v>378</v>
      </c>
      <c r="D133" s="24" t="s">
        <v>379</v>
      </c>
      <c r="E133" s="24">
        <v>3245.4</v>
      </c>
      <c r="F133" s="24">
        <f>VLOOKUP(C133,'[1]9月'!$B:$Q,16,0)</f>
        <v>3245.4</v>
      </c>
      <c r="G133" s="27">
        <v>5228.42</v>
      </c>
      <c r="H133" s="24">
        <v>3245.4</v>
      </c>
      <c r="I133" s="27">
        <v>2544</v>
      </c>
      <c r="J133" s="27"/>
      <c r="K133" s="34">
        <f t="shared" si="187"/>
        <v>58.4172</v>
      </c>
      <c r="L133" s="35">
        <f t="shared" si="188"/>
        <v>519.264</v>
      </c>
      <c r="M133" s="27">
        <f t="shared" si="189"/>
        <v>418.27</v>
      </c>
      <c r="N133" s="24">
        <f t="shared" si="190"/>
        <v>22.7178</v>
      </c>
      <c r="O133" s="27">
        <f t="shared" si="191"/>
        <v>127.2</v>
      </c>
      <c r="P133" s="27">
        <f t="shared" si="192"/>
        <v>0</v>
      </c>
      <c r="Q133" s="27">
        <f t="shared" si="193"/>
        <v>1145.869</v>
      </c>
      <c r="R133" s="24">
        <f t="shared" si="194"/>
        <v>0</v>
      </c>
      <c r="S133" s="24">
        <f t="shared" si="195"/>
        <v>259.63</v>
      </c>
      <c r="T133" s="27">
        <f t="shared" si="196"/>
        <v>104.57</v>
      </c>
      <c r="U133" s="24">
        <f t="shared" si="197"/>
        <v>9.74</v>
      </c>
      <c r="V133" s="27">
        <f t="shared" si="198"/>
        <v>127.2</v>
      </c>
      <c r="W133" s="27">
        <f t="shared" si="199"/>
        <v>0</v>
      </c>
      <c r="X133" s="24">
        <f t="shared" si="200"/>
        <v>501.14</v>
      </c>
      <c r="Y133" s="24">
        <f t="shared" si="201"/>
        <v>1647.009</v>
      </c>
      <c r="Z133" s="39"/>
      <c r="AA133" s="125" t="s">
        <v>24</v>
      </c>
      <c r="AB133" s="126">
        <f t="shared" ref="AB133:AH133" si="203">K133+R133</f>
        <v>58.4172</v>
      </c>
      <c r="AC133" s="126">
        <f t="shared" si="203"/>
        <v>778.894</v>
      </c>
      <c r="AD133" s="126">
        <f t="shared" si="203"/>
        <v>522.84</v>
      </c>
      <c r="AE133" s="126">
        <f t="shared" si="203"/>
        <v>32.4578</v>
      </c>
      <c r="AF133" s="126">
        <f t="shared" si="203"/>
        <v>254.4</v>
      </c>
      <c r="AG133" s="126">
        <f t="shared" si="203"/>
        <v>0</v>
      </c>
      <c r="AH133" s="126">
        <f t="shared" si="203"/>
        <v>1647.009</v>
      </c>
      <c r="AI133" s="125" t="s">
        <v>1111</v>
      </c>
    </row>
    <row r="134" s="9" customFormat="1" ht="20" customHeight="1" spans="1:35">
      <c r="A134" s="23">
        <f t="shared" si="186"/>
        <v>131</v>
      </c>
      <c r="B134" s="24" t="s">
        <v>97</v>
      </c>
      <c r="C134" s="25" t="s">
        <v>380</v>
      </c>
      <c r="D134" s="24" t="s">
        <v>381</v>
      </c>
      <c r="E134" s="24">
        <v>3245.4</v>
      </c>
      <c r="F134" s="24">
        <f>VLOOKUP(C134,'[1]9月'!$B:$Q,16,0)</f>
        <v>3245.4</v>
      </c>
      <c r="G134" s="27">
        <v>5228.42</v>
      </c>
      <c r="H134" s="24">
        <v>3245.4</v>
      </c>
      <c r="I134" s="27">
        <v>2544</v>
      </c>
      <c r="J134" s="27"/>
      <c r="K134" s="34">
        <f t="shared" si="187"/>
        <v>58.4172</v>
      </c>
      <c r="L134" s="35">
        <f t="shared" si="188"/>
        <v>519.264</v>
      </c>
      <c r="M134" s="27">
        <f t="shared" si="189"/>
        <v>418.27</v>
      </c>
      <c r="N134" s="24">
        <f t="shared" si="190"/>
        <v>22.7178</v>
      </c>
      <c r="O134" s="27">
        <f t="shared" si="191"/>
        <v>127.2</v>
      </c>
      <c r="P134" s="27">
        <f t="shared" si="192"/>
        <v>0</v>
      </c>
      <c r="Q134" s="27">
        <f t="shared" si="193"/>
        <v>1145.869</v>
      </c>
      <c r="R134" s="24">
        <f t="shared" si="194"/>
        <v>0</v>
      </c>
      <c r="S134" s="24">
        <f t="shared" si="195"/>
        <v>259.63</v>
      </c>
      <c r="T134" s="27">
        <f t="shared" si="196"/>
        <v>104.57</v>
      </c>
      <c r="U134" s="24">
        <f t="shared" si="197"/>
        <v>9.74</v>
      </c>
      <c r="V134" s="27">
        <f t="shared" si="198"/>
        <v>127.2</v>
      </c>
      <c r="W134" s="27">
        <f t="shared" si="199"/>
        <v>0</v>
      </c>
      <c r="X134" s="24">
        <f t="shared" si="200"/>
        <v>501.14</v>
      </c>
      <c r="Y134" s="24">
        <f t="shared" si="201"/>
        <v>1647.009</v>
      </c>
      <c r="Z134" s="39"/>
      <c r="AA134" s="125" t="s">
        <v>24</v>
      </c>
      <c r="AB134" s="126">
        <f t="shared" ref="AB134:AH134" si="204">K134+R134</f>
        <v>58.4172</v>
      </c>
      <c r="AC134" s="126">
        <f t="shared" si="204"/>
        <v>778.894</v>
      </c>
      <c r="AD134" s="126">
        <f t="shared" si="204"/>
        <v>522.84</v>
      </c>
      <c r="AE134" s="126">
        <f t="shared" si="204"/>
        <v>32.4578</v>
      </c>
      <c r="AF134" s="126">
        <f t="shared" si="204"/>
        <v>254.4</v>
      </c>
      <c r="AG134" s="126">
        <f t="shared" si="204"/>
        <v>0</v>
      </c>
      <c r="AH134" s="126">
        <f t="shared" si="204"/>
        <v>1647.009</v>
      </c>
      <c r="AI134" s="125" t="s">
        <v>1111</v>
      </c>
    </row>
    <row r="135" s="9" customFormat="1" ht="20" customHeight="1" spans="1:35">
      <c r="A135" s="23">
        <f t="shared" si="186"/>
        <v>132</v>
      </c>
      <c r="B135" s="24" t="s">
        <v>97</v>
      </c>
      <c r="C135" s="25" t="s">
        <v>382</v>
      </c>
      <c r="D135" s="24" t="s">
        <v>383</v>
      </c>
      <c r="E135" s="24">
        <v>3245.4</v>
      </c>
      <c r="F135" s="24">
        <f>VLOOKUP(C135,'[1]9月'!$B:$Q,16,0)</f>
        <v>3245.4</v>
      </c>
      <c r="G135" s="27">
        <v>5228.42</v>
      </c>
      <c r="H135" s="24">
        <v>3245.4</v>
      </c>
      <c r="I135" s="27">
        <v>2544</v>
      </c>
      <c r="J135" s="27"/>
      <c r="K135" s="34">
        <f t="shared" si="187"/>
        <v>58.4172</v>
      </c>
      <c r="L135" s="35">
        <f t="shared" si="188"/>
        <v>519.264</v>
      </c>
      <c r="M135" s="27">
        <f t="shared" si="189"/>
        <v>418.27</v>
      </c>
      <c r="N135" s="24">
        <f t="shared" si="190"/>
        <v>22.7178</v>
      </c>
      <c r="O135" s="27">
        <f t="shared" si="191"/>
        <v>127.2</v>
      </c>
      <c r="P135" s="27">
        <f t="shared" si="192"/>
        <v>0</v>
      </c>
      <c r="Q135" s="27">
        <f t="shared" si="193"/>
        <v>1145.869</v>
      </c>
      <c r="R135" s="24">
        <f t="shared" si="194"/>
        <v>0</v>
      </c>
      <c r="S135" s="24">
        <f t="shared" si="195"/>
        <v>259.63</v>
      </c>
      <c r="T135" s="27">
        <f t="shared" si="196"/>
        <v>104.57</v>
      </c>
      <c r="U135" s="24">
        <f t="shared" si="197"/>
        <v>9.74</v>
      </c>
      <c r="V135" s="27">
        <f t="shared" si="198"/>
        <v>127.2</v>
      </c>
      <c r="W135" s="27">
        <f t="shared" si="199"/>
        <v>0</v>
      </c>
      <c r="X135" s="24">
        <f t="shared" si="200"/>
        <v>501.14</v>
      </c>
      <c r="Y135" s="24">
        <f t="shared" si="201"/>
        <v>1647.009</v>
      </c>
      <c r="Z135" s="39"/>
      <c r="AA135" s="125" t="s">
        <v>24</v>
      </c>
      <c r="AB135" s="126">
        <f t="shared" ref="AB135:AH135" si="205">K135+R135</f>
        <v>58.4172</v>
      </c>
      <c r="AC135" s="126">
        <f t="shared" si="205"/>
        <v>778.894</v>
      </c>
      <c r="AD135" s="126">
        <f t="shared" si="205"/>
        <v>522.84</v>
      </c>
      <c r="AE135" s="126">
        <f t="shared" si="205"/>
        <v>32.4578</v>
      </c>
      <c r="AF135" s="126">
        <f t="shared" si="205"/>
        <v>254.4</v>
      </c>
      <c r="AG135" s="126">
        <f t="shared" si="205"/>
        <v>0</v>
      </c>
      <c r="AH135" s="126">
        <f t="shared" si="205"/>
        <v>1647.009</v>
      </c>
      <c r="AI135" s="125" t="s">
        <v>1111</v>
      </c>
    </row>
    <row r="136" s="9" customFormat="1" ht="20" customHeight="1" spans="1:35">
      <c r="A136" s="23">
        <f t="shared" si="186"/>
        <v>133</v>
      </c>
      <c r="B136" s="24" t="s">
        <v>97</v>
      </c>
      <c r="C136" s="25" t="s">
        <v>384</v>
      </c>
      <c r="D136" s="24" t="s">
        <v>385</v>
      </c>
      <c r="E136" s="24">
        <v>3245.4</v>
      </c>
      <c r="F136" s="24">
        <f>VLOOKUP(C136,'[1]9月'!$B:$Q,16,0)</f>
        <v>3245.4</v>
      </c>
      <c r="G136" s="27">
        <v>5228.42</v>
      </c>
      <c r="H136" s="24">
        <v>3245.4</v>
      </c>
      <c r="I136" s="27">
        <v>3180</v>
      </c>
      <c r="J136" s="27"/>
      <c r="K136" s="34">
        <f t="shared" si="187"/>
        <v>58.4172</v>
      </c>
      <c r="L136" s="35">
        <f t="shared" si="188"/>
        <v>519.264</v>
      </c>
      <c r="M136" s="27">
        <f t="shared" si="189"/>
        <v>418.27</v>
      </c>
      <c r="N136" s="24">
        <f t="shared" si="190"/>
        <v>22.7178</v>
      </c>
      <c r="O136" s="27">
        <f t="shared" si="191"/>
        <v>159</v>
      </c>
      <c r="P136" s="27">
        <f t="shared" si="192"/>
        <v>0</v>
      </c>
      <c r="Q136" s="27">
        <f t="shared" si="193"/>
        <v>1177.669</v>
      </c>
      <c r="R136" s="24">
        <f t="shared" si="194"/>
        <v>0</v>
      </c>
      <c r="S136" s="24">
        <f t="shared" si="195"/>
        <v>259.63</v>
      </c>
      <c r="T136" s="27">
        <f t="shared" si="196"/>
        <v>104.57</v>
      </c>
      <c r="U136" s="24">
        <f t="shared" si="197"/>
        <v>9.74</v>
      </c>
      <c r="V136" s="27">
        <f t="shared" si="198"/>
        <v>159</v>
      </c>
      <c r="W136" s="27">
        <f t="shared" si="199"/>
        <v>0</v>
      </c>
      <c r="X136" s="24">
        <f t="shared" si="200"/>
        <v>532.94</v>
      </c>
      <c r="Y136" s="24">
        <f t="shared" si="201"/>
        <v>1710.609</v>
      </c>
      <c r="Z136" s="39"/>
      <c r="AA136" s="125" t="s">
        <v>24</v>
      </c>
      <c r="AB136" s="126">
        <f t="shared" ref="AB136:AH136" si="206">K136+R136</f>
        <v>58.4172</v>
      </c>
      <c r="AC136" s="126">
        <f t="shared" si="206"/>
        <v>778.894</v>
      </c>
      <c r="AD136" s="126">
        <f t="shared" si="206"/>
        <v>522.84</v>
      </c>
      <c r="AE136" s="126">
        <f t="shared" si="206"/>
        <v>32.4578</v>
      </c>
      <c r="AF136" s="126">
        <f t="shared" si="206"/>
        <v>318</v>
      </c>
      <c r="AG136" s="126">
        <f t="shared" si="206"/>
        <v>0</v>
      </c>
      <c r="AH136" s="126">
        <f t="shared" si="206"/>
        <v>1710.609</v>
      </c>
      <c r="AI136" s="125" t="s">
        <v>1111</v>
      </c>
    </row>
    <row r="137" s="9" customFormat="1" ht="20" customHeight="1" spans="1:35">
      <c r="A137" s="23">
        <f t="shared" si="186"/>
        <v>134</v>
      </c>
      <c r="B137" s="24" t="s">
        <v>97</v>
      </c>
      <c r="C137" s="25" t="s">
        <v>386</v>
      </c>
      <c r="D137" s="24" t="s">
        <v>387</v>
      </c>
      <c r="E137" s="24">
        <v>3245.4</v>
      </c>
      <c r="F137" s="24">
        <f>VLOOKUP(C137,'[1]9月'!$B:$Q,16,0)</f>
        <v>3245.4</v>
      </c>
      <c r="G137" s="27">
        <v>5228.42</v>
      </c>
      <c r="H137" s="24">
        <v>3245.4</v>
      </c>
      <c r="I137" s="27">
        <v>1790</v>
      </c>
      <c r="J137" s="27"/>
      <c r="K137" s="34">
        <f t="shared" si="187"/>
        <v>58.4172</v>
      </c>
      <c r="L137" s="35">
        <f t="shared" si="188"/>
        <v>519.264</v>
      </c>
      <c r="M137" s="27">
        <f t="shared" si="189"/>
        <v>418.27</v>
      </c>
      <c r="N137" s="24">
        <f t="shared" si="190"/>
        <v>22.7178</v>
      </c>
      <c r="O137" s="27">
        <f t="shared" si="191"/>
        <v>89.5</v>
      </c>
      <c r="P137" s="27">
        <f t="shared" si="192"/>
        <v>0</v>
      </c>
      <c r="Q137" s="27">
        <f t="shared" si="193"/>
        <v>1108.169</v>
      </c>
      <c r="R137" s="24">
        <f t="shared" si="194"/>
        <v>0</v>
      </c>
      <c r="S137" s="24">
        <f t="shared" si="195"/>
        <v>259.63</v>
      </c>
      <c r="T137" s="27">
        <f t="shared" si="196"/>
        <v>104.57</v>
      </c>
      <c r="U137" s="24">
        <f t="shared" si="197"/>
        <v>9.74</v>
      </c>
      <c r="V137" s="27">
        <f t="shared" si="198"/>
        <v>89.5</v>
      </c>
      <c r="W137" s="27">
        <f t="shared" si="199"/>
        <v>0</v>
      </c>
      <c r="X137" s="24">
        <f t="shared" si="200"/>
        <v>463.44</v>
      </c>
      <c r="Y137" s="24">
        <f t="shared" si="201"/>
        <v>1571.609</v>
      </c>
      <c r="Z137" s="39"/>
      <c r="AA137" s="125" t="s">
        <v>24</v>
      </c>
      <c r="AB137" s="126">
        <f t="shared" ref="AB137:AH137" si="207">K137+R137</f>
        <v>58.4172</v>
      </c>
      <c r="AC137" s="126">
        <f t="shared" si="207"/>
        <v>778.894</v>
      </c>
      <c r="AD137" s="126">
        <f t="shared" si="207"/>
        <v>522.84</v>
      </c>
      <c r="AE137" s="126">
        <f t="shared" si="207"/>
        <v>32.4578</v>
      </c>
      <c r="AF137" s="126">
        <f t="shared" si="207"/>
        <v>179</v>
      </c>
      <c r="AG137" s="126">
        <f t="shared" si="207"/>
        <v>0</v>
      </c>
      <c r="AH137" s="126">
        <f t="shared" si="207"/>
        <v>1571.609</v>
      </c>
      <c r="AI137" s="125" t="s">
        <v>1111</v>
      </c>
    </row>
    <row r="138" s="9" customFormat="1" ht="20" customHeight="1" spans="1:35">
      <c r="A138" s="23">
        <f t="shared" si="186"/>
        <v>135</v>
      </c>
      <c r="B138" s="24" t="s">
        <v>97</v>
      </c>
      <c r="C138" s="25" t="s">
        <v>388</v>
      </c>
      <c r="D138" s="28" t="s">
        <v>389</v>
      </c>
      <c r="E138" s="24">
        <v>3245.4</v>
      </c>
      <c r="F138" s="24">
        <f>VLOOKUP(C138,'[1]9月'!$B:$Q,16,0)</f>
        <v>3245.4</v>
      </c>
      <c r="G138" s="27">
        <v>5228.42</v>
      </c>
      <c r="H138" s="24">
        <v>3245.4</v>
      </c>
      <c r="I138" s="27">
        <v>0</v>
      </c>
      <c r="J138" s="27"/>
      <c r="K138" s="34">
        <f t="shared" si="187"/>
        <v>58.4172</v>
      </c>
      <c r="L138" s="35">
        <f t="shared" si="188"/>
        <v>519.264</v>
      </c>
      <c r="M138" s="27">
        <f t="shared" si="189"/>
        <v>418.27</v>
      </c>
      <c r="N138" s="24">
        <f t="shared" si="190"/>
        <v>22.7178</v>
      </c>
      <c r="O138" s="27">
        <f t="shared" si="191"/>
        <v>0</v>
      </c>
      <c r="P138" s="27">
        <f t="shared" si="192"/>
        <v>0</v>
      </c>
      <c r="Q138" s="27">
        <f t="shared" si="193"/>
        <v>1018.669</v>
      </c>
      <c r="R138" s="24">
        <f t="shared" si="194"/>
        <v>0</v>
      </c>
      <c r="S138" s="24">
        <f t="shared" si="195"/>
        <v>259.63</v>
      </c>
      <c r="T138" s="27">
        <f t="shared" si="196"/>
        <v>104.57</v>
      </c>
      <c r="U138" s="24">
        <f t="shared" si="197"/>
        <v>9.74</v>
      </c>
      <c r="V138" s="27">
        <f t="shared" si="198"/>
        <v>0</v>
      </c>
      <c r="W138" s="27">
        <f t="shared" si="199"/>
        <v>0</v>
      </c>
      <c r="X138" s="24">
        <f t="shared" si="200"/>
        <v>373.94</v>
      </c>
      <c r="Y138" s="24">
        <f t="shared" si="201"/>
        <v>1392.609</v>
      </c>
      <c r="Z138" s="39"/>
      <c r="AA138" s="125" t="s">
        <v>24</v>
      </c>
      <c r="AB138" s="126">
        <f t="shared" ref="AB138:AH138" si="208">K138+R138</f>
        <v>58.4172</v>
      </c>
      <c r="AC138" s="126">
        <f t="shared" si="208"/>
        <v>778.894</v>
      </c>
      <c r="AD138" s="126">
        <f t="shared" si="208"/>
        <v>522.84</v>
      </c>
      <c r="AE138" s="126">
        <f t="shared" si="208"/>
        <v>32.4578</v>
      </c>
      <c r="AF138" s="126">
        <f t="shared" si="208"/>
        <v>0</v>
      </c>
      <c r="AG138" s="126">
        <f t="shared" si="208"/>
        <v>0</v>
      </c>
      <c r="AH138" s="126">
        <f t="shared" si="208"/>
        <v>1392.609</v>
      </c>
      <c r="AI138" s="125" t="s">
        <v>1111</v>
      </c>
    </row>
    <row r="139" s="9" customFormat="1" ht="20" customHeight="1" spans="1:35">
      <c r="A139" s="23">
        <f t="shared" si="186"/>
        <v>136</v>
      </c>
      <c r="B139" s="24" t="s">
        <v>97</v>
      </c>
      <c r="C139" s="25" t="s">
        <v>390</v>
      </c>
      <c r="D139" s="46" t="s">
        <v>391</v>
      </c>
      <c r="E139" s="24">
        <v>3245.4</v>
      </c>
      <c r="F139" s="24">
        <f>VLOOKUP(C139,'[1]9月'!$B:$Q,16,0)</f>
        <v>3245.4</v>
      </c>
      <c r="G139" s="27">
        <v>5228.42</v>
      </c>
      <c r="H139" s="24">
        <v>3245.4</v>
      </c>
      <c r="I139" s="27">
        <v>1790</v>
      </c>
      <c r="J139" s="27"/>
      <c r="K139" s="34">
        <f t="shared" si="187"/>
        <v>58.4172</v>
      </c>
      <c r="L139" s="35">
        <f t="shared" si="188"/>
        <v>519.264</v>
      </c>
      <c r="M139" s="27">
        <f t="shared" si="189"/>
        <v>418.27</v>
      </c>
      <c r="N139" s="24">
        <f t="shared" si="190"/>
        <v>22.7178</v>
      </c>
      <c r="O139" s="27">
        <f t="shared" si="191"/>
        <v>89.5</v>
      </c>
      <c r="P139" s="27">
        <f t="shared" si="192"/>
        <v>0</v>
      </c>
      <c r="Q139" s="27">
        <f t="shared" si="193"/>
        <v>1108.169</v>
      </c>
      <c r="R139" s="24">
        <f t="shared" si="194"/>
        <v>0</v>
      </c>
      <c r="S139" s="24">
        <f t="shared" si="195"/>
        <v>259.63</v>
      </c>
      <c r="T139" s="27">
        <f t="shared" si="196"/>
        <v>104.57</v>
      </c>
      <c r="U139" s="24">
        <f t="shared" si="197"/>
        <v>9.74</v>
      </c>
      <c r="V139" s="27">
        <f t="shared" si="198"/>
        <v>89.5</v>
      </c>
      <c r="W139" s="27">
        <f t="shared" si="199"/>
        <v>0</v>
      </c>
      <c r="X139" s="24">
        <f t="shared" si="200"/>
        <v>463.44</v>
      </c>
      <c r="Y139" s="24">
        <f t="shared" si="201"/>
        <v>1571.609</v>
      </c>
      <c r="Z139" s="39"/>
      <c r="AA139" s="125" t="s">
        <v>24</v>
      </c>
      <c r="AB139" s="126">
        <f t="shared" ref="AB139:AH139" si="209">K139+R139</f>
        <v>58.4172</v>
      </c>
      <c r="AC139" s="126">
        <f t="shared" si="209"/>
        <v>778.894</v>
      </c>
      <c r="AD139" s="126">
        <f t="shared" si="209"/>
        <v>522.84</v>
      </c>
      <c r="AE139" s="126">
        <f t="shared" si="209"/>
        <v>32.4578</v>
      </c>
      <c r="AF139" s="126">
        <f t="shared" si="209"/>
        <v>179</v>
      </c>
      <c r="AG139" s="126">
        <f t="shared" si="209"/>
        <v>0</v>
      </c>
      <c r="AH139" s="126">
        <f t="shared" si="209"/>
        <v>1571.609</v>
      </c>
      <c r="AI139" s="125" t="s">
        <v>1111</v>
      </c>
    </row>
    <row r="140" s="9" customFormat="1" ht="20" customHeight="1" spans="1:35">
      <c r="A140" s="23">
        <f t="shared" si="186"/>
        <v>137</v>
      </c>
      <c r="B140" s="24" t="s">
        <v>97</v>
      </c>
      <c r="C140" s="25" t="s">
        <v>392</v>
      </c>
      <c r="D140" s="269" t="s">
        <v>393</v>
      </c>
      <c r="E140" s="24">
        <v>3245.4</v>
      </c>
      <c r="F140" s="24">
        <f>VLOOKUP(C140,'[1]9月'!$B:$Q,16,0)</f>
        <v>3245.4</v>
      </c>
      <c r="G140" s="27">
        <v>5228.42</v>
      </c>
      <c r="H140" s="24">
        <v>3245.4</v>
      </c>
      <c r="I140" s="27">
        <v>1790</v>
      </c>
      <c r="J140" s="27"/>
      <c r="K140" s="34">
        <f t="shared" si="187"/>
        <v>58.4172</v>
      </c>
      <c r="L140" s="35">
        <f t="shared" si="188"/>
        <v>519.264</v>
      </c>
      <c r="M140" s="27">
        <f t="shared" si="189"/>
        <v>418.27</v>
      </c>
      <c r="N140" s="24">
        <f t="shared" si="190"/>
        <v>22.7178</v>
      </c>
      <c r="O140" s="27">
        <f t="shared" si="191"/>
        <v>89.5</v>
      </c>
      <c r="P140" s="27">
        <f t="shared" si="192"/>
        <v>0</v>
      </c>
      <c r="Q140" s="27">
        <f t="shared" si="193"/>
        <v>1108.169</v>
      </c>
      <c r="R140" s="24">
        <f t="shared" si="194"/>
        <v>0</v>
      </c>
      <c r="S140" s="24">
        <f t="shared" si="195"/>
        <v>259.63</v>
      </c>
      <c r="T140" s="27">
        <f t="shared" si="196"/>
        <v>104.57</v>
      </c>
      <c r="U140" s="24">
        <f t="shared" si="197"/>
        <v>9.74</v>
      </c>
      <c r="V140" s="27">
        <f t="shared" si="198"/>
        <v>89.5</v>
      </c>
      <c r="W140" s="27">
        <f t="shared" si="199"/>
        <v>0</v>
      </c>
      <c r="X140" s="24">
        <f t="shared" si="200"/>
        <v>463.44</v>
      </c>
      <c r="Y140" s="24">
        <f t="shared" si="201"/>
        <v>1571.609</v>
      </c>
      <c r="Z140" s="39"/>
      <c r="AA140" s="125" t="s">
        <v>24</v>
      </c>
      <c r="AB140" s="126">
        <f t="shared" ref="AB140:AH140" si="210">K140+R140</f>
        <v>58.4172</v>
      </c>
      <c r="AC140" s="126">
        <f t="shared" si="210"/>
        <v>778.894</v>
      </c>
      <c r="AD140" s="126">
        <f t="shared" si="210"/>
        <v>522.84</v>
      </c>
      <c r="AE140" s="126">
        <f t="shared" si="210"/>
        <v>32.4578</v>
      </c>
      <c r="AF140" s="126">
        <f t="shared" si="210"/>
        <v>179</v>
      </c>
      <c r="AG140" s="126">
        <f t="shared" si="210"/>
        <v>0</v>
      </c>
      <c r="AH140" s="126">
        <f t="shared" si="210"/>
        <v>1571.609</v>
      </c>
      <c r="AI140" s="125" t="s">
        <v>1111</v>
      </c>
    </row>
    <row r="141" s="9" customFormat="1" ht="20" customHeight="1" spans="1:35">
      <c r="A141" s="23">
        <f t="shared" si="186"/>
        <v>138</v>
      </c>
      <c r="B141" s="24" t="s">
        <v>97</v>
      </c>
      <c r="C141" s="25" t="s">
        <v>394</v>
      </c>
      <c r="D141" s="269" t="s">
        <v>395</v>
      </c>
      <c r="E141" s="24">
        <v>3245.4</v>
      </c>
      <c r="F141" s="24">
        <f>VLOOKUP(C141,'[1]9月'!$B:$Q,16,0)</f>
        <v>3245.4</v>
      </c>
      <c r="G141" s="27">
        <v>0</v>
      </c>
      <c r="H141" s="24">
        <v>3245.4</v>
      </c>
      <c r="I141" s="27">
        <v>0</v>
      </c>
      <c r="J141" s="27"/>
      <c r="K141" s="34">
        <f t="shared" si="187"/>
        <v>58.4172</v>
      </c>
      <c r="L141" s="35">
        <f t="shared" si="188"/>
        <v>519.264</v>
      </c>
      <c r="M141" s="27">
        <f t="shared" si="189"/>
        <v>0</v>
      </c>
      <c r="N141" s="24">
        <f t="shared" si="190"/>
        <v>22.7178</v>
      </c>
      <c r="O141" s="27">
        <f t="shared" si="191"/>
        <v>0</v>
      </c>
      <c r="P141" s="27">
        <f t="shared" si="192"/>
        <v>0</v>
      </c>
      <c r="Q141" s="27">
        <f t="shared" si="193"/>
        <v>600.399</v>
      </c>
      <c r="R141" s="24">
        <f t="shared" si="194"/>
        <v>0</v>
      </c>
      <c r="S141" s="24">
        <f t="shared" si="195"/>
        <v>259.63</v>
      </c>
      <c r="T141" s="27">
        <f t="shared" si="196"/>
        <v>0</v>
      </c>
      <c r="U141" s="24">
        <f t="shared" si="197"/>
        <v>9.74</v>
      </c>
      <c r="V141" s="27">
        <f t="shared" si="198"/>
        <v>0</v>
      </c>
      <c r="W141" s="27">
        <f t="shared" si="199"/>
        <v>0</v>
      </c>
      <c r="X141" s="24">
        <f t="shared" si="200"/>
        <v>269.37</v>
      </c>
      <c r="Y141" s="24">
        <f t="shared" si="201"/>
        <v>869.769</v>
      </c>
      <c r="Z141" s="39"/>
      <c r="AA141" s="125" t="s">
        <v>24</v>
      </c>
      <c r="AB141" s="126">
        <f t="shared" ref="AB141:AH141" si="211">K141+R141</f>
        <v>58.4172</v>
      </c>
      <c r="AC141" s="126">
        <f t="shared" si="211"/>
        <v>778.894</v>
      </c>
      <c r="AD141" s="126">
        <f t="shared" si="211"/>
        <v>0</v>
      </c>
      <c r="AE141" s="126">
        <f t="shared" si="211"/>
        <v>32.4578</v>
      </c>
      <c r="AF141" s="126">
        <f t="shared" si="211"/>
        <v>0</v>
      </c>
      <c r="AG141" s="126">
        <f t="shared" si="211"/>
        <v>0</v>
      </c>
      <c r="AH141" s="126">
        <f t="shared" si="211"/>
        <v>869.769</v>
      </c>
      <c r="AI141" s="125" t="s">
        <v>1111</v>
      </c>
    </row>
    <row r="142" s="9" customFormat="1" ht="20" customHeight="1" spans="1:35">
      <c r="A142" s="23">
        <f t="shared" ref="A142:A151" si="212">ROW()-3</f>
        <v>139</v>
      </c>
      <c r="B142" s="24" t="s">
        <v>97</v>
      </c>
      <c r="C142" s="25" t="s">
        <v>396</v>
      </c>
      <c r="D142" s="46" t="s">
        <v>397</v>
      </c>
      <c r="E142" s="24">
        <v>3245.4</v>
      </c>
      <c r="F142" s="24">
        <f>VLOOKUP(C142,'[1]9月'!$B:$Q,16,0)</f>
        <v>3245.4</v>
      </c>
      <c r="G142" s="27">
        <v>5228.42</v>
      </c>
      <c r="H142" s="24">
        <v>3245.4</v>
      </c>
      <c r="I142" s="27">
        <v>1790</v>
      </c>
      <c r="J142" s="27"/>
      <c r="K142" s="34">
        <f t="shared" si="187"/>
        <v>58.4172</v>
      </c>
      <c r="L142" s="35">
        <f t="shared" si="188"/>
        <v>519.264</v>
      </c>
      <c r="M142" s="27">
        <f t="shared" si="189"/>
        <v>418.27</v>
      </c>
      <c r="N142" s="24">
        <f t="shared" si="190"/>
        <v>22.7178</v>
      </c>
      <c r="O142" s="27">
        <f t="shared" si="191"/>
        <v>89.5</v>
      </c>
      <c r="P142" s="27">
        <f t="shared" si="192"/>
        <v>0</v>
      </c>
      <c r="Q142" s="27">
        <f t="shared" si="193"/>
        <v>1108.169</v>
      </c>
      <c r="R142" s="24">
        <f t="shared" si="194"/>
        <v>0</v>
      </c>
      <c r="S142" s="24">
        <f t="shared" si="195"/>
        <v>259.63</v>
      </c>
      <c r="T142" s="27">
        <f t="shared" si="196"/>
        <v>104.57</v>
      </c>
      <c r="U142" s="24">
        <f t="shared" si="197"/>
        <v>9.74</v>
      </c>
      <c r="V142" s="27">
        <f t="shared" si="198"/>
        <v>89.5</v>
      </c>
      <c r="W142" s="27">
        <f t="shared" si="199"/>
        <v>0</v>
      </c>
      <c r="X142" s="24">
        <f t="shared" si="200"/>
        <v>463.44</v>
      </c>
      <c r="Y142" s="24">
        <f t="shared" si="201"/>
        <v>1571.609</v>
      </c>
      <c r="Z142" s="39"/>
      <c r="AA142" s="125" t="s">
        <v>24</v>
      </c>
      <c r="AB142" s="126">
        <f t="shared" ref="AB142:AH142" si="213">K142+R142</f>
        <v>58.4172</v>
      </c>
      <c r="AC142" s="126">
        <f t="shared" si="213"/>
        <v>778.894</v>
      </c>
      <c r="AD142" s="126">
        <f t="shared" si="213"/>
        <v>522.84</v>
      </c>
      <c r="AE142" s="126">
        <f t="shared" si="213"/>
        <v>32.4578</v>
      </c>
      <c r="AF142" s="126">
        <f t="shared" si="213"/>
        <v>179</v>
      </c>
      <c r="AG142" s="126">
        <f t="shared" si="213"/>
        <v>0</v>
      </c>
      <c r="AH142" s="126">
        <f t="shared" si="213"/>
        <v>1571.609</v>
      </c>
      <c r="AI142" s="125" t="s">
        <v>1111</v>
      </c>
    </row>
    <row r="143" s="9" customFormat="1" ht="20" customHeight="1" spans="1:35">
      <c r="A143" s="23">
        <f t="shared" si="212"/>
        <v>140</v>
      </c>
      <c r="B143" s="24" t="s">
        <v>293</v>
      </c>
      <c r="C143" s="25" t="s">
        <v>398</v>
      </c>
      <c r="D143" s="46" t="s">
        <v>399</v>
      </c>
      <c r="E143" s="24">
        <v>3245.4</v>
      </c>
      <c r="F143" s="24">
        <f>VLOOKUP(C143,'[1]9月'!$B:$Q,16,0)</f>
        <v>3245.4</v>
      </c>
      <c r="G143" s="27">
        <v>5228.42</v>
      </c>
      <c r="H143" s="24">
        <v>3245.4</v>
      </c>
      <c r="I143" s="27">
        <v>2544</v>
      </c>
      <c r="J143" s="27"/>
      <c r="K143" s="34">
        <f t="shared" si="187"/>
        <v>58.4172</v>
      </c>
      <c r="L143" s="35">
        <f t="shared" si="188"/>
        <v>519.264</v>
      </c>
      <c r="M143" s="27">
        <f t="shared" si="189"/>
        <v>418.27</v>
      </c>
      <c r="N143" s="24">
        <f t="shared" si="190"/>
        <v>22.7178</v>
      </c>
      <c r="O143" s="27">
        <f t="shared" si="191"/>
        <v>127.2</v>
      </c>
      <c r="P143" s="27">
        <f t="shared" si="192"/>
        <v>0</v>
      </c>
      <c r="Q143" s="27">
        <f t="shared" si="193"/>
        <v>1145.869</v>
      </c>
      <c r="R143" s="24">
        <f t="shared" si="194"/>
        <v>0</v>
      </c>
      <c r="S143" s="24">
        <f t="shared" si="195"/>
        <v>259.63</v>
      </c>
      <c r="T143" s="27">
        <f t="shared" si="196"/>
        <v>104.57</v>
      </c>
      <c r="U143" s="24">
        <f t="shared" si="197"/>
        <v>9.74</v>
      </c>
      <c r="V143" s="27">
        <f t="shared" si="198"/>
        <v>127.2</v>
      </c>
      <c r="W143" s="27">
        <f t="shared" si="199"/>
        <v>0</v>
      </c>
      <c r="X143" s="24">
        <f t="shared" si="200"/>
        <v>501.14</v>
      </c>
      <c r="Y143" s="24">
        <f t="shared" si="201"/>
        <v>1647.009</v>
      </c>
      <c r="Z143" s="39"/>
      <c r="AA143" s="125" t="s">
        <v>26</v>
      </c>
      <c r="AB143" s="126">
        <f t="shared" ref="AB143:AH143" si="214">K143+R143</f>
        <v>58.4172</v>
      </c>
      <c r="AC143" s="126">
        <f t="shared" si="214"/>
        <v>778.894</v>
      </c>
      <c r="AD143" s="126">
        <f t="shared" si="214"/>
        <v>522.84</v>
      </c>
      <c r="AE143" s="126">
        <f t="shared" si="214"/>
        <v>32.4578</v>
      </c>
      <c r="AF143" s="126">
        <f t="shared" si="214"/>
        <v>254.4</v>
      </c>
      <c r="AG143" s="126">
        <f t="shared" si="214"/>
        <v>0</v>
      </c>
      <c r="AH143" s="126">
        <f t="shared" si="214"/>
        <v>1647.009</v>
      </c>
      <c r="AI143" s="125" t="s">
        <v>1111</v>
      </c>
    </row>
    <row r="144" s="9" customFormat="1" ht="20" customHeight="1" spans="1:35">
      <c r="A144" s="23">
        <f t="shared" si="212"/>
        <v>141</v>
      </c>
      <c r="B144" s="24" t="s">
        <v>97</v>
      </c>
      <c r="C144" s="25" t="s">
        <v>400</v>
      </c>
      <c r="D144" s="46" t="s">
        <v>401</v>
      </c>
      <c r="E144" s="24">
        <v>3245.4</v>
      </c>
      <c r="F144" s="24">
        <f>VLOOKUP(C144,'[1]9月'!$B:$Q,16,0)</f>
        <v>3245.4</v>
      </c>
      <c r="G144" s="27">
        <v>5228.42</v>
      </c>
      <c r="H144" s="24">
        <v>3245.4</v>
      </c>
      <c r="I144" s="27">
        <v>2544</v>
      </c>
      <c r="J144" s="27"/>
      <c r="K144" s="34">
        <f t="shared" si="187"/>
        <v>58.4172</v>
      </c>
      <c r="L144" s="35">
        <f t="shared" si="188"/>
        <v>519.264</v>
      </c>
      <c r="M144" s="27">
        <f t="shared" si="189"/>
        <v>418.27</v>
      </c>
      <c r="N144" s="24">
        <f t="shared" si="190"/>
        <v>22.7178</v>
      </c>
      <c r="O144" s="27">
        <f t="shared" si="191"/>
        <v>127.2</v>
      </c>
      <c r="P144" s="27">
        <f t="shared" si="192"/>
        <v>0</v>
      </c>
      <c r="Q144" s="27">
        <f t="shared" si="193"/>
        <v>1145.869</v>
      </c>
      <c r="R144" s="24">
        <f t="shared" si="194"/>
        <v>0</v>
      </c>
      <c r="S144" s="24">
        <f t="shared" si="195"/>
        <v>259.63</v>
      </c>
      <c r="T144" s="27">
        <f t="shared" si="196"/>
        <v>104.57</v>
      </c>
      <c r="U144" s="24">
        <f t="shared" si="197"/>
        <v>9.74</v>
      </c>
      <c r="V144" s="27">
        <f t="shared" si="198"/>
        <v>127.2</v>
      </c>
      <c r="W144" s="27">
        <f t="shared" si="199"/>
        <v>0</v>
      </c>
      <c r="X144" s="24">
        <f t="shared" si="200"/>
        <v>501.14</v>
      </c>
      <c r="Y144" s="24">
        <f t="shared" si="201"/>
        <v>1647.009</v>
      </c>
      <c r="Z144" s="39"/>
      <c r="AA144" s="125" t="s">
        <v>24</v>
      </c>
      <c r="AB144" s="126">
        <f t="shared" ref="AB144:AH144" si="215">K144+R144</f>
        <v>58.4172</v>
      </c>
      <c r="AC144" s="126">
        <f t="shared" si="215"/>
        <v>778.894</v>
      </c>
      <c r="AD144" s="126">
        <f t="shared" si="215"/>
        <v>522.84</v>
      </c>
      <c r="AE144" s="126">
        <f t="shared" si="215"/>
        <v>32.4578</v>
      </c>
      <c r="AF144" s="126">
        <f t="shared" si="215"/>
        <v>254.4</v>
      </c>
      <c r="AG144" s="126">
        <f t="shared" si="215"/>
        <v>0</v>
      </c>
      <c r="AH144" s="126">
        <f t="shared" si="215"/>
        <v>1647.009</v>
      </c>
      <c r="AI144" s="125" t="s">
        <v>1111</v>
      </c>
    </row>
    <row r="145" s="9" customFormat="1" ht="20" customHeight="1" spans="1:35">
      <c r="A145" s="23">
        <f t="shared" si="212"/>
        <v>142</v>
      </c>
      <c r="B145" s="24" t="s">
        <v>71</v>
      </c>
      <c r="C145" s="29" t="s">
        <v>404</v>
      </c>
      <c r="D145" s="30" t="s">
        <v>405</v>
      </c>
      <c r="E145" s="24">
        <v>3245.4</v>
      </c>
      <c r="F145" s="24">
        <f>VLOOKUP(C145,'[1]9月'!$B:$Q,16,0)</f>
        <v>3245.4</v>
      </c>
      <c r="G145" s="27">
        <v>5228.42</v>
      </c>
      <c r="H145" s="24">
        <v>3245.4</v>
      </c>
      <c r="I145" s="27">
        <v>1790</v>
      </c>
      <c r="J145" s="27"/>
      <c r="K145" s="34">
        <f t="shared" si="187"/>
        <v>58.4172</v>
      </c>
      <c r="L145" s="35">
        <f t="shared" si="188"/>
        <v>519.264</v>
      </c>
      <c r="M145" s="27">
        <f t="shared" si="189"/>
        <v>418.27</v>
      </c>
      <c r="N145" s="24">
        <f t="shared" si="190"/>
        <v>22.7178</v>
      </c>
      <c r="O145" s="27">
        <f t="shared" si="191"/>
        <v>89.5</v>
      </c>
      <c r="P145" s="27">
        <f t="shared" si="192"/>
        <v>0</v>
      </c>
      <c r="Q145" s="27">
        <f t="shared" si="193"/>
        <v>1108.169</v>
      </c>
      <c r="R145" s="24">
        <f t="shared" si="194"/>
        <v>0</v>
      </c>
      <c r="S145" s="24">
        <f t="shared" si="195"/>
        <v>259.63</v>
      </c>
      <c r="T145" s="27">
        <f t="shared" si="196"/>
        <v>104.57</v>
      </c>
      <c r="U145" s="24">
        <f t="shared" si="197"/>
        <v>9.74</v>
      </c>
      <c r="V145" s="27">
        <f t="shared" si="198"/>
        <v>89.5</v>
      </c>
      <c r="W145" s="27">
        <f t="shared" si="199"/>
        <v>0</v>
      </c>
      <c r="X145" s="24">
        <f t="shared" si="200"/>
        <v>463.44</v>
      </c>
      <c r="Y145" s="24">
        <f t="shared" si="201"/>
        <v>1571.609</v>
      </c>
      <c r="Z145" s="39"/>
      <c r="AA145" s="125" t="s">
        <v>31</v>
      </c>
      <c r="AB145" s="126">
        <f t="shared" ref="AB145:AH145" si="216">K145+R145</f>
        <v>58.4172</v>
      </c>
      <c r="AC145" s="126">
        <f t="shared" si="216"/>
        <v>778.894</v>
      </c>
      <c r="AD145" s="126">
        <f t="shared" si="216"/>
        <v>522.84</v>
      </c>
      <c r="AE145" s="126">
        <f t="shared" si="216"/>
        <v>32.4578</v>
      </c>
      <c r="AF145" s="126">
        <f t="shared" si="216"/>
        <v>179</v>
      </c>
      <c r="AG145" s="126">
        <f t="shared" si="216"/>
        <v>0</v>
      </c>
      <c r="AH145" s="126">
        <f t="shared" si="216"/>
        <v>1571.609</v>
      </c>
      <c r="AI145" s="125" t="s">
        <v>1108</v>
      </c>
    </row>
    <row r="146" s="9" customFormat="1" ht="20" customHeight="1" spans="1:35">
      <c r="A146" s="23">
        <f t="shared" si="212"/>
        <v>143</v>
      </c>
      <c r="B146" s="24" t="s">
        <v>97</v>
      </c>
      <c r="C146" s="29" t="s">
        <v>406</v>
      </c>
      <c r="D146" s="30" t="s">
        <v>407</v>
      </c>
      <c r="E146" s="24">
        <v>3245.4</v>
      </c>
      <c r="F146" s="24">
        <f>VLOOKUP(C146,'[1]9月'!$B:$Q,16,0)</f>
        <v>3245.4</v>
      </c>
      <c r="G146" s="27">
        <v>5228.42</v>
      </c>
      <c r="H146" s="24">
        <v>3245.4</v>
      </c>
      <c r="I146" s="27">
        <v>1790</v>
      </c>
      <c r="J146" s="27"/>
      <c r="K146" s="34">
        <f t="shared" si="187"/>
        <v>58.4172</v>
      </c>
      <c r="L146" s="35">
        <f t="shared" si="188"/>
        <v>519.264</v>
      </c>
      <c r="M146" s="27">
        <f t="shared" si="189"/>
        <v>418.27</v>
      </c>
      <c r="N146" s="24">
        <f t="shared" si="190"/>
        <v>22.7178</v>
      </c>
      <c r="O146" s="27">
        <f t="shared" si="191"/>
        <v>89.5</v>
      </c>
      <c r="P146" s="27">
        <f t="shared" si="192"/>
        <v>0</v>
      </c>
      <c r="Q146" s="27">
        <f t="shared" si="193"/>
        <v>1108.169</v>
      </c>
      <c r="R146" s="24">
        <f t="shared" si="194"/>
        <v>0</v>
      </c>
      <c r="S146" s="24">
        <f t="shared" si="195"/>
        <v>259.63</v>
      </c>
      <c r="T146" s="27">
        <f t="shared" si="196"/>
        <v>104.57</v>
      </c>
      <c r="U146" s="24">
        <f t="shared" si="197"/>
        <v>9.74</v>
      </c>
      <c r="V146" s="27">
        <f t="shared" si="198"/>
        <v>89.5</v>
      </c>
      <c r="W146" s="27">
        <f t="shared" si="199"/>
        <v>0</v>
      </c>
      <c r="X146" s="24">
        <f t="shared" si="200"/>
        <v>463.44</v>
      </c>
      <c r="Y146" s="24">
        <f t="shared" si="201"/>
        <v>1571.609</v>
      </c>
      <c r="Z146" s="39"/>
      <c r="AA146" s="125" t="s">
        <v>24</v>
      </c>
      <c r="AB146" s="126">
        <f t="shared" ref="AB146:AH146" si="217">K146+R146</f>
        <v>58.4172</v>
      </c>
      <c r="AC146" s="126">
        <f t="shared" si="217"/>
        <v>778.894</v>
      </c>
      <c r="AD146" s="126">
        <f t="shared" si="217"/>
        <v>522.84</v>
      </c>
      <c r="AE146" s="126">
        <f t="shared" si="217"/>
        <v>32.4578</v>
      </c>
      <c r="AF146" s="126">
        <f t="shared" si="217"/>
        <v>179</v>
      </c>
      <c r="AG146" s="126">
        <f t="shared" si="217"/>
        <v>0</v>
      </c>
      <c r="AH146" s="126">
        <f t="shared" si="217"/>
        <v>1571.609</v>
      </c>
      <c r="AI146" s="125" t="s">
        <v>1111</v>
      </c>
    </row>
    <row r="147" s="9" customFormat="1" ht="20" customHeight="1" spans="1:35">
      <c r="A147" s="23">
        <f t="shared" si="212"/>
        <v>144</v>
      </c>
      <c r="B147" s="24" t="s">
        <v>97</v>
      </c>
      <c r="C147" s="29" t="s">
        <v>408</v>
      </c>
      <c r="D147" s="30" t="s">
        <v>409</v>
      </c>
      <c r="E147" s="24">
        <v>3245.4</v>
      </c>
      <c r="F147" s="24">
        <f>VLOOKUP(C147,'[1]9月'!$B:$Q,16,0)</f>
        <v>3245.4</v>
      </c>
      <c r="G147" s="27">
        <v>5228.42</v>
      </c>
      <c r="H147" s="24">
        <v>3245.4</v>
      </c>
      <c r="I147" s="27">
        <v>1790</v>
      </c>
      <c r="J147" s="27"/>
      <c r="K147" s="34">
        <f t="shared" si="187"/>
        <v>58.4172</v>
      </c>
      <c r="L147" s="35">
        <f t="shared" si="188"/>
        <v>519.264</v>
      </c>
      <c r="M147" s="27">
        <f t="shared" si="189"/>
        <v>418.27</v>
      </c>
      <c r="N147" s="24">
        <f t="shared" si="190"/>
        <v>22.7178</v>
      </c>
      <c r="O147" s="27">
        <f t="shared" si="191"/>
        <v>89.5</v>
      </c>
      <c r="P147" s="27">
        <f t="shared" si="192"/>
        <v>0</v>
      </c>
      <c r="Q147" s="27">
        <f t="shared" si="193"/>
        <v>1108.169</v>
      </c>
      <c r="R147" s="24">
        <f t="shared" si="194"/>
        <v>0</v>
      </c>
      <c r="S147" s="24">
        <f t="shared" si="195"/>
        <v>259.63</v>
      </c>
      <c r="T147" s="27">
        <f t="shared" si="196"/>
        <v>104.57</v>
      </c>
      <c r="U147" s="24">
        <f t="shared" si="197"/>
        <v>9.74</v>
      </c>
      <c r="V147" s="27">
        <f t="shared" si="198"/>
        <v>89.5</v>
      </c>
      <c r="W147" s="27">
        <f t="shared" si="199"/>
        <v>0</v>
      </c>
      <c r="X147" s="24">
        <f t="shared" si="200"/>
        <v>463.44</v>
      </c>
      <c r="Y147" s="24">
        <f t="shared" si="201"/>
        <v>1571.609</v>
      </c>
      <c r="Z147" s="39"/>
      <c r="AA147" s="125" t="s">
        <v>24</v>
      </c>
      <c r="AB147" s="126">
        <f t="shared" ref="AB147:AH147" si="218">K147+R147</f>
        <v>58.4172</v>
      </c>
      <c r="AC147" s="126">
        <f t="shared" si="218"/>
        <v>778.894</v>
      </c>
      <c r="AD147" s="126">
        <f t="shared" si="218"/>
        <v>522.84</v>
      </c>
      <c r="AE147" s="126">
        <f t="shared" si="218"/>
        <v>32.4578</v>
      </c>
      <c r="AF147" s="126">
        <f t="shared" si="218"/>
        <v>179</v>
      </c>
      <c r="AG147" s="126">
        <f t="shared" si="218"/>
        <v>0</v>
      </c>
      <c r="AH147" s="126">
        <f t="shared" si="218"/>
        <v>1571.609</v>
      </c>
      <c r="AI147" s="125" t="s">
        <v>1111</v>
      </c>
    </row>
    <row r="148" s="9" customFormat="1" ht="20" customHeight="1" spans="1:35">
      <c r="A148" s="23">
        <f t="shared" si="212"/>
        <v>145</v>
      </c>
      <c r="B148" s="24" t="s">
        <v>97</v>
      </c>
      <c r="C148" s="29" t="s">
        <v>410</v>
      </c>
      <c r="D148" s="30" t="s">
        <v>411</v>
      </c>
      <c r="E148" s="24">
        <v>3245.4</v>
      </c>
      <c r="F148" s="24">
        <f>VLOOKUP(C148,'[1]9月'!$B:$Q,16,0)</f>
        <v>3245.4</v>
      </c>
      <c r="G148" s="27">
        <v>5228.42</v>
      </c>
      <c r="H148" s="24">
        <v>3245.4</v>
      </c>
      <c r="I148" s="27">
        <v>1790</v>
      </c>
      <c r="J148" s="27"/>
      <c r="K148" s="34">
        <f t="shared" si="187"/>
        <v>58.4172</v>
      </c>
      <c r="L148" s="35">
        <f t="shared" si="188"/>
        <v>519.264</v>
      </c>
      <c r="M148" s="27">
        <f t="shared" si="189"/>
        <v>418.27</v>
      </c>
      <c r="N148" s="24">
        <f t="shared" si="190"/>
        <v>22.7178</v>
      </c>
      <c r="O148" s="27">
        <f t="shared" si="191"/>
        <v>89.5</v>
      </c>
      <c r="P148" s="27">
        <f t="shared" si="192"/>
        <v>0</v>
      </c>
      <c r="Q148" s="27">
        <f t="shared" si="193"/>
        <v>1108.169</v>
      </c>
      <c r="R148" s="24">
        <f t="shared" si="194"/>
        <v>0</v>
      </c>
      <c r="S148" s="24">
        <f t="shared" si="195"/>
        <v>259.63</v>
      </c>
      <c r="T148" s="27">
        <f t="shared" si="196"/>
        <v>104.57</v>
      </c>
      <c r="U148" s="24">
        <f t="shared" si="197"/>
        <v>9.74</v>
      </c>
      <c r="V148" s="27">
        <f t="shared" si="198"/>
        <v>89.5</v>
      </c>
      <c r="W148" s="27">
        <f t="shared" si="199"/>
        <v>0</v>
      </c>
      <c r="X148" s="24">
        <f t="shared" si="200"/>
        <v>463.44</v>
      </c>
      <c r="Y148" s="24">
        <f t="shared" si="201"/>
        <v>1571.609</v>
      </c>
      <c r="Z148" s="39"/>
      <c r="AA148" s="125" t="s">
        <v>24</v>
      </c>
      <c r="AB148" s="126">
        <f t="shared" ref="AB148:AH148" si="219">K148+R148</f>
        <v>58.4172</v>
      </c>
      <c r="AC148" s="126">
        <f t="shared" si="219"/>
        <v>778.894</v>
      </c>
      <c r="AD148" s="126">
        <f t="shared" si="219"/>
        <v>522.84</v>
      </c>
      <c r="AE148" s="126">
        <f t="shared" si="219"/>
        <v>32.4578</v>
      </c>
      <c r="AF148" s="126">
        <f t="shared" si="219"/>
        <v>179</v>
      </c>
      <c r="AG148" s="126">
        <f t="shared" si="219"/>
        <v>0</v>
      </c>
      <c r="AH148" s="126">
        <f t="shared" si="219"/>
        <v>1571.609</v>
      </c>
      <c r="AI148" s="125" t="s">
        <v>1111</v>
      </c>
    </row>
    <row r="149" s="9" customFormat="1" ht="20" customHeight="1" spans="1:35">
      <c r="A149" s="23">
        <f t="shared" si="212"/>
        <v>146</v>
      </c>
      <c r="B149" s="24" t="s">
        <v>293</v>
      </c>
      <c r="C149" s="25" t="s">
        <v>417</v>
      </c>
      <c r="D149" s="24" t="s">
        <v>418</v>
      </c>
      <c r="E149" s="24">
        <v>3245.4</v>
      </c>
      <c r="F149" s="24">
        <f>VLOOKUP(C149,'[1]9月'!$B:$Q,16,0)</f>
        <v>3245.4</v>
      </c>
      <c r="G149" s="27">
        <v>5228.42</v>
      </c>
      <c r="H149" s="24">
        <v>3245.4</v>
      </c>
      <c r="I149" s="27">
        <v>1790</v>
      </c>
      <c r="J149" s="27"/>
      <c r="K149" s="34">
        <f t="shared" si="187"/>
        <v>58.4172</v>
      </c>
      <c r="L149" s="35">
        <f t="shared" si="188"/>
        <v>519.264</v>
      </c>
      <c r="M149" s="27">
        <f t="shared" si="189"/>
        <v>418.27</v>
      </c>
      <c r="N149" s="24">
        <f t="shared" si="190"/>
        <v>22.7178</v>
      </c>
      <c r="O149" s="27">
        <f t="shared" si="191"/>
        <v>89.5</v>
      </c>
      <c r="P149" s="27">
        <f t="shared" si="192"/>
        <v>0</v>
      </c>
      <c r="Q149" s="27">
        <f t="shared" si="193"/>
        <v>1108.169</v>
      </c>
      <c r="R149" s="24">
        <f t="shared" si="194"/>
        <v>0</v>
      </c>
      <c r="S149" s="24">
        <f t="shared" si="195"/>
        <v>259.63</v>
      </c>
      <c r="T149" s="27">
        <f t="shared" si="196"/>
        <v>104.57</v>
      </c>
      <c r="U149" s="24">
        <f t="shared" si="197"/>
        <v>9.74</v>
      </c>
      <c r="V149" s="27">
        <f t="shared" si="198"/>
        <v>89.5</v>
      </c>
      <c r="W149" s="27">
        <f t="shared" si="199"/>
        <v>0</v>
      </c>
      <c r="X149" s="24">
        <f t="shared" si="200"/>
        <v>463.44</v>
      </c>
      <c r="Y149" s="24">
        <f t="shared" si="201"/>
        <v>1571.609</v>
      </c>
      <c r="Z149" s="39"/>
      <c r="AA149" s="125" t="s">
        <v>20</v>
      </c>
      <c r="AB149" s="126">
        <f t="shared" ref="AB149:AH149" si="220">K149+R149</f>
        <v>58.4172</v>
      </c>
      <c r="AC149" s="126">
        <f t="shared" si="220"/>
        <v>778.894</v>
      </c>
      <c r="AD149" s="126">
        <f t="shared" si="220"/>
        <v>522.84</v>
      </c>
      <c r="AE149" s="126">
        <f t="shared" si="220"/>
        <v>32.4578</v>
      </c>
      <c r="AF149" s="126">
        <f t="shared" si="220"/>
        <v>179</v>
      </c>
      <c r="AG149" s="126">
        <f t="shared" si="220"/>
        <v>0</v>
      </c>
      <c r="AH149" s="126">
        <f t="shared" si="220"/>
        <v>1571.609</v>
      </c>
      <c r="AI149" s="125" t="s">
        <v>1111</v>
      </c>
    </row>
    <row r="150" s="9" customFormat="1" ht="20" customHeight="1" spans="1:35">
      <c r="A150" s="23">
        <f t="shared" si="212"/>
        <v>147</v>
      </c>
      <c r="B150" s="24" t="s">
        <v>416</v>
      </c>
      <c r="C150" s="25" t="s">
        <v>419</v>
      </c>
      <c r="D150" s="24" t="s">
        <v>420</v>
      </c>
      <c r="E150" s="24">
        <v>3245.4</v>
      </c>
      <c r="F150" s="24">
        <f>VLOOKUP(C150,'[1]9月'!$B:$Q,16,0)</f>
        <v>3245.4</v>
      </c>
      <c r="G150" s="27">
        <v>5228.42</v>
      </c>
      <c r="H150" s="24">
        <v>3245.4</v>
      </c>
      <c r="I150" s="27">
        <v>1790</v>
      </c>
      <c r="J150" s="27"/>
      <c r="K150" s="34">
        <f t="shared" si="187"/>
        <v>58.4172</v>
      </c>
      <c r="L150" s="35">
        <f t="shared" si="188"/>
        <v>519.264</v>
      </c>
      <c r="M150" s="27">
        <f t="shared" si="189"/>
        <v>418.27</v>
      </c>
      <c r="N150" s="24">
        <f t="shared" si="190"/>
        <v>22.7178</v>
      </c>
      <c r="O150" s="27">
        <f t="shared" si="191"/>
        <v>89.5</v>
      </c>
      <c r="P150" s="27">
        <f t="shared" si="192"/>
        <v>0</v>
      </c>
      <c r="Q150" s="27">
        <f t="shared" si="193"/>
        <v>1108.169</v>
      </c>
      <c r="R150" s="24">
        <f t="shared" si="194"/>
        <v>0</v>
      </c>
      <c r="S150" s="24">
        <f t="shared" si="195"/>
        <v>259.63</v>
      </c>
      <c r="T150" s="27">
        <f t="shared" si="196"/>
        <v>104.57</v>
      </c>
      <c r="U150" s="24">
        <f t="shared" si="197"/>
        <v>9.74</v>
      </c>
      <c r="V150" s="27">
        <f t="shared" si="198"/>
        <v>89.5</v>
      </c>
      <c r="W150" s="27">
        <f t="shared" si="199"/>
        <v>0</v>
      </c>
      <c r="X150" s="24">
        <f t="shared" si="200"/>
        <v>463.44</v>
      </c>
      <c r="Y150" s="24">
        <f t="shared" si="201"/>
        <v>1571.609</v>
      </c>
      <c r="Z150" s="39"/>
      <c r="AA150" s="125" t="s">
        <v>20</v>
      </c>
      <c r="AB150" s="126">
        <f t="shared" ref="AB150:AH150" si="221">K150+R150</f>
        <v>58.4172</v>
      </c>
      <c r="AC150" s="126">
        <f t="shared" si="221"/>
        <v>778.894</v>
      </c>
      <c r="AD150" s="126">
        <f t="shared" si="221"/>
        <v>522.84</v>
      </c>
      <c r="AE150" s="126">
        <f t="shared" si="221"/>
        <v>32.4578</v>
      </c>
      <c r="AF150" s="126">
        <f t="shared" si="221"/>
        <v>179</v>
      </c>
      <c r="AG150" s="126">
        <f t="shared" si="221"/>
        <v>0</v>
      </c>
      <c r="AH150" s="126">
        <f t="shared" si="221"/>
        <v>1571.609</v>
      </c>
      <c r="AI150" s="125" t="s">
        <v>1111</v>
      </c>
    </row>
    <row r="151" s="9" customFormat="1" ht="20" customHeight="1" spans="1:35">
      <c r="A151" s="23">
        <f t="shared" si="212"/>
        <v>148</v>
      </c>
      <c r="B151" s="24" t="s">
        <v>416</v>
      </c>
      <c r="C151" s="25" t="s">
        <v>421</v>
      </c>
      <c r="D151" s="24" t="s">
        <v>422</v>
      </c>
      <c r="E151" s="24">
        <v>3245.4</v>
      </c>
      <c r="F151" s="24">
        <f>VLOOKUP(C151,'[1]9月'!$B:$Q,16,0)</f>
        <v>3245.4</v>
      </c>
      <c r="G151" s="27">
        <v>5228.42</v>
      </c>
      <c r="H151" s="24">
        <v>3245.4</v>
      </c>
      <c r="I151" s="27">
        <v>1790</v>
      </c>
      <c r="J151" s="27"/>
      <c r="K151" s="34">
        <f t="shared" si="187"/>
        <v>58.4172</v>
      </c>
      <c r="L151" s="35">
        <f t="shared" si="188"/>
        <v>519.264</v>
      </c>
      <c r="M151" s="27">
        <f t="shared" si="189"/>
        <v>418.27</v>
      </c>
      <c r="N151" s="24">
        <f t="shared" si="190"/>
        <v>22.7178</v>
      </c>
      <c r="O151" s="27">
        <f t="shared" si="191"/>
        <v>89.5</v>
      </c>
      <c r="P151" s="27">
        <f t="shared" si="192"/>
        <v>0</v>
      </c>
      <c r="Q151" s="27">
        <f t="shared" si="193"/>
        <v>1108.169</v>
      </c>
      <c r="R151" s="24">
        <f t="shared" si="194"/>
        <v>0</v>
      </c>
      <c r="S151" s="24">
        <f t="shared" si="195"/>
        <v>259.63</v>
      </c>
      <c r="T151" s="27">
        <f t="shared" si="196"/>
        <v>104.57</v>
      </c>
      <c r="U151" s="24">
        <f t="shared" si="197"/>
        <v>9.74</v>
      </c>
      <c r="V151" s="27">
        <f t="shared" si="198"/>
        <v>89.5</v>
      </c>
      <c r="W151" s="27">
        <f t="shared" si="199"/>
        <v>0</v>
      </c>
      <c r="X151" s="24">
        <f t="shared" si="200"/>
        <v>463.44</v>
      </c>
      <c r="Y151" s="24">
        <f t="shared" si="201"/>
        <v>1571.609</v>
      </c>
      <c r="Z151" s="39"/>
      <c r="AA151" s="125" t="s">
        <v>20</v>
      </c>
      <c r="AB151" s="126">
        <f t="shared" ref="AB151:AH151" si="222">K151+R151</f>
        <v>58.4172</v>
      </c>
      <c r="AC151" s="126">
        <f t="shared" si="222"/>
        <v>778.894</v>
      </c>
      <c r="AD151" s="126">
        <f t="shared" si="222"/>
        <v>522.84</v>
      </c>
      <c r="AE151" s="126">
        <f t="shared" si="222"/>
        <v>32.4578</v>
      </c>
      <c r="AF151" s="126">
        <f t="shared" si="222"/>
        <v>179</v>
      </c>
      <c r="AG151" s="126">
        <f t="shared" si="222"/>
        <v>0</v>
      </c>
      <c r="AH151" s="126">
        <f t="shared" si="222"/>
        <v>1571.609</v>
      </c>
      <c r="AI151" s="125" t="s">
        <v>1111</v>
      </c>
    </row>
    <row r="152" s="9" customFormat="1" ht="20" customHeight="1" spans="1:35">
      <c r="A152" s="23">
        <f t="shared" ref="A152:A161" si="223">ROW()-3</f>
        <v>149</v>
      </c>
      <c r="B152" s="24" t="s">
        <v>416</v>
      </c>
      <c r="C152" s="25" t="s">
        <v>423</v>
      </c>
      <c r="D152" s="24" t="s">
        <v>424</v>
      </c>
      <c r="E152" s="24">
        <v>3245.4</v>
      </c>
      <c r="F152" s="24">
        <f>VLOOKUP(C152,'[1]9月'!$B:$Q,16,0)</f>
        <v>3245.4</v>
      </c>
      <c r="G152" s="27">
        <v>5228.42</v>
      </c>
      <c r="H152" s="24">
        <v>3245.4</v>
      </c>
      <c r="I152" s="27">
        <v>1790</v>
      </c>
      <c r="J152" s="27"/>
      <c r="K152" s="34">
        <f t="shared" si="187"/>
        <v>58.4172</v>
      </c>
      <c r="L152" s="35">
        <f t="shared" si="188"/>
        <v>519.264</v>
      </c>
      <c r="M152" s="27">
        <f t="shared" si="189"/>
        <v>418.27</v>
      </c>
      <c r="N152" s="24">
        <f t="shared" si="190"/>
        <v>22.7178</v>
      </c>
      <c r="O152" s="27">
        <f t="shared" si="191"/>
        <v>89.5</v>
      </c>
      <c r="P152" s="27">
        <f t="shared" si="192"/>
        <v>0</v>
      </c>
      <c r="Q152" s="27">
        <f t="shared" si="193"/>
        <v>1108.169</v>
      </c>
      <c r="R152" s="24">
        <f t="shared" si="194"/>
        <v>0</v>
      </c>
      <c r="S152" s="24">
        <f t="shared" si="195"/>
        <v>259.63</v>
      </c>
      <c r="T152" s="27">
        <f t="shared" si="196"/>
        <v>104.57</v>
      </c>
      <c r="U152" s="24">
        <f t="shared" si="197"/>
        <v>9.74</v>
      </c>
      <c r="V152" s="27">
        <f t="shared" si="198"/>
        <v>89.5</v>
      </c>
      <c r="W152" s="27">
        <f t="shared" si="199"/>
        <v>0</v>
      </c>
      <c r="X152" s="24">
        <f t="shared" si="200"/>
        <v>463.44</v>
      </c>
      <c r="Y152" s="24">
        <f t="shared" si="201"/>
        <v>1571.609</v>
      </c>
      <c r="Z152" s="39"/>
      <c r="AA152" s="125" t="s">
        <v>20</v>
      </c>
      <c r="AB152" s="126">
        <f t="shared" ref="AB152:AH152" si="224">K152+R152</f>
        <v>58.4172</v>
      </c>
      <c r="AC152" s="126">
        <f t="shared" si="224"/>
        <v>778.894</v>
      </c>
      <c r="AD152" s="126">
        <f t="shared" si="224"/>
        <v>522.84</v>
      </c>
      <c r="AE152" s="126">
        <f t="shared" si="224"/>
        <v>32.4578</v>
      </c>
      <c r="AF152" s="126">
        <f t="shared" si="224"/>
        <v>179</v>
      </c>
      <c r="AG152" s="126">
        <f t="shared" si="224"/>
        <v>0</v>
      </c>
      <c r="AH152" s="126">
        <f t="shared" si="224"/>
        <v>1571.609</v>
      </c>
      <c r="AI152" s="125" t="s">
        <v>1111</v>
      </c>
    </row>
    <row r="153" s="9" customFormat="1" ht="20" customHeight="1" spans="1:35">
      <c r="A153" s="23">
        <f t="shared" si="223"/>
        <v>150</v>
      </c>
      <c r="B153" s="24" t="s">
        <v>416</v>
      </c>
      <c r="C153" s="25" t="s">
        <v>425</v>
      </c>
      <c r="D153" s="24" t="s">
        <v>426</v>
      </c>
      <c r="E153" s="24">
        <v>3245.4</v>
      </c>
      <c r="F153" s="24">
        <f>VLOOKUP(C153,'[1]9月'!$B:$Q,16,0)</f>
        <v>3245.4</v>
      </c>
      <c r="G153" s="27">
        <v>5228.42</v>
      </c>
      <c r="H153" s="24">
        <v>3245.4</v>
      </c>
      <c r="I153" s="27">
        <v>1790</v>
      </c>
      <c r="J153" s="27"/>
      <c r="K153" s="34">
        <f t="shared" si="187"/>
        <v>58.4172</v>
      </c>
      <c r="L153" s="35">
        <f t="shared" si="188"/>
        <v>519.264</v>
      </c>
      <c r="M153" s="27">
        <f t="shared" si="189"/>
        <v>418.27</v>
      </c>
      <c r="N153" s="24">
        <f t="shared" si="190"/>
        <v>22.7178</v>
      </c>
      <c r="O153" s="27">
        <f t="shared" si="191"/>
        <v>89.5</v>
      </c>
      <c r="P153" s="27">
        <f t="shared" si="192"/>
        <v>0</v>
      </c>
      <c r="Q153" s="27">
        <f t="shared" si="193"/>
        <v>1108.169</v>
      </c>
      <c r="R153" s="24">
        <f t="shared" si="194"/>
        <v>0</v>
      </c>
      <c r="S153" s="24">
        <f t="shared" si="195"/>
        <v>259.63</v>
      </c>
      <c r="T153" s="27">
        <f t="shared" si="196"/>
        <v>104.57</v>
      </c>
      <c r="U153" s="24">
        <f t="shared" si="197"/>
        <v>9.74</v>
      </c>
      <c r="V153" s="27">
        <f t="shared" si="198"/>
        <v>89.5</v>
      </c>
      <c r="W153" s="27">
        <f t="shared" si="199"/>
        <v>0</v>
      </c>
      <c r="X153" s="24">
        <f t="shared" si="200"/>
        <v>463.44</v>
      </c>
      <c r="Y153" s="24">
        <f t="shared" si="201"/>
        <v>1571.609</v>
      </c>
      <c r="Z153" s="39"/>
      <c r="AA153" s="125" t="s">
        <v>20</v>
      </c>
      <c r="AB153" s="126">
        <f t="shared" ref="AB153:AH153" si="225">K153+R153</f>
        <v>58.4172</v>
      </c>
      <c r="AC153" s="126">
        <f t="shared" si="225"/>
        <v>778.894</v>
      </c>
      <c r="AD153" s="126">
        <f t="shared" si="225"/>
        <v>522.84</v>
      </c>
      <c r="AE153" s="126">
        <f t="shared" si="225"/>
        <v>32.4578</v>
      </c>
      <c r="AF153" s="126">
        <f t="shared" si="225"/>
        <v>179</v>
      </c>
      <c r="AG153" s="126">
        <f t="shared" si="225"/>
        <v>0</v>
      </c>
      <c r="AH153" s="126">
        <f t="shared" si="225"/>
        <v>1571.609</v>
      </c>
      <c r="AI153" s="125" t="s">
        <v>1111</v>
      </c>
    </row>
    <row r="154" s="9" customFormat="1" ht="20" customHeight="1" spans="1:35">
      <c r="A154" s="23">
        <f t="shared" si="223"/>
        <v>151</v>
      </c>
      <c r="B154" s="24" t="s">
        <v>416</v>
      </c>
      <c r="C154" s="25" t="s">
        <v>427</v>
      </c>
      <c r="D154" s="24" t="s">
        <v>428</v>
      </c>
      <c r="E154" s="24">
        <v>3245.4</v>
      </c>
      <c r="F154" s="24">
        <f>VLOOKUP(C154,'[1]9月'!$B:$Q,16,0)</f>
        <v>3245.4</v>
      </c>
      <c r="G154" s="27">
        <v>5228.42</v>
      </c>
      <c r="H154" s="24">
        <v>3245.4</v>
      </c>
      <c r="I154" s="27">
        <v>1790</v>
      </c>
      <c r="J154" s="27"/>
      <c r="K154" s="34">
        <f t="shared" si="187"/>
        <v>58.4172</v>
      </c>
      <c r="L154" s="35">
        <f t="shared" si="188"/>
        <v>519.264</v>
      </c>
      <c r="M154" s="27">
        <f t="shared" si="189"/>
        <v>418.27</v>
      </c>
      <c r="N154" s="24">
        <f t="shared" si="190"/>
        <v>22.7178</v>
      </c>
      <c r="O154" s="27">
        <f t="shared" si="191"/>
        <v>89.5</v>
      </c>
      <c r="P154" s="27">
        <f t="shared" si="192"/>
        <v>0</v>
      </c>
      <c r="Q154" s="27">
        <f t="shared" si="193"/>
        <v>1108.169</v>
      </c>
      <c r="R154" s="24">
        <f t="shared" si="194"/>
        <v>0</v>
      </c>
      <c r="S154" s="24">
        <f t="shared" si="195"/>
        <v>259.63</v>
      </c>
      <c r="T154" s="27">
        <f t="shared" si="196"/>
        <v>104.57</v>
      </c>
      <c r="U154" s="24">
        <f t="shared" si="197"/>
        <v>9.74</v>
      </c>
      <c r="V154" s="27">
        <f t="shared" si="198"/>
        <v>89.5</v>
      </c>
      <c r="W154" s="27">
        <f t="shared" si="199"/>
        <v>0</v>
      </c>
      <c r="X154" s="24">
        <f t="shared" si="200"/>
        <v>463.44</v>
      </c>
      <c r="Y154" s="24">
        <f t="shared" si="201"/>
        <v>1571.609</v>
      </c>
      <c r="Z154" s="39"/>
      <c r="AA154" s="125" t="s">
        <v>20</v>
      </c>
      <c r="AB154" s="126">
        <f t="shared" ref="AB154:AH154" si="226">K154+R154</f>
        <v>58.4172</v>
      </c>
      <c r="AC154" s="126">
        <f t="shared" si="226"/>
        <v>778.894</v>
      </c>
      <c r="AD154" s="126">
        <f t="shared" si="226"/>
        <v>522.84</v>
      </c>
      <c r="AE154" s="126">
        <f t="shared" si="226"/>
        <v>32.4578</v>
      </c>
      <c r="AF154" s="126">
        <f t="shared" si="226"/>
        <v>179</v>
      </c>
      <c r="AG154" s="126">
        <f t="shared" si="226"/>
        <v>0</v>
      </c>
      <c r="AH154" s="126">
        <f t="shared" si="226"/>
        <v>1571.609</v>
      </c>
      <c r="AI154" s="125" t="s">
        <v>1111</v>
      </c>
    </row>
    <row r="155" s="9" customFormat="1" ht="20" customHeight="1" spans="1:35">
      <c r="A155" s="23">
        <f t="shared" si="223"/>
        <v>152</v>
      </c>
      <c r="B155" s="24" t="s">
        <v>416</v>
      </c>
      <c r="C155" s="25" t="s">
        <v>429</v>
      </c>
      <c r="D155" s="24" t="s">
        <v>430</v>
      </c>
      <c r="E155" s="24">
        <v>3245.4</v>
      </c>
      <c r="F155" s="24">
        <f>VLOOKUP(C155,'[1]9月'!$B:$Q,16,0)</f>
        <v>3245.4</v>
      </c>
      <c r="G155" s="27">
        <v>5228.42</v>
      </c>
      <c r="H155" s="24">
        <v>3245.4</v>
      </c>
      <c r="I155" s="27">
        <v>1790</v>
      </c>
      <c r="J155" s="27"/>
      <c r="K155" s="34">
        <f t="shared" si="187"/>
        <v>58.4172</v>
      </c>
      <c r="L155" s="35">
        <f t="shared" si="188"/>
        <v>519.264</v>
      </c>
      <c r="M155" s="27">
        <f t="shared" si="189"/>
        <v>418.27</v>
      </c>
      <c r="N155" s="24">
        <f t="shared" si="190"/>
        <v>22.7178</v>
      </c>
      <c r="O155" s="27">
        <f t="shared" si="191"/>
        <v>89.5</v>
      </c>
      <c r="P155" s="27">
        <f t="shared" si="192"/>
        <v>0</v>
      </c>
      <c r="Q155" s="27">
        <f t="shared" si="193"/>
        <v>1108.169</v>
      </c>
      <c r="R155" s="24">
        <f t="shared" si="194"/>
        <v>0</v>
      </c>
      <c r="S155" s="24">
        <f t="shared" si="195"/>
        <v>259.63</v>
      </c>
      <c r="T155" s="27">
        <f t="shared" si="196"/>
        <v>104.57</v>
      </c>
      <c r="U155" s="24">
        <f t="shared" si="197"/>
        <v>9.74</v>
      </c>
      <c r="V155" s="27">
        <f t="shared" si="198"/>
        <v>89.5</v>
      </c>
      <c r="W155" s="27">
        <f t="shared" si="199"/>
        <v>0</v>
      </c>
      <c r="X155" s="24">
        <f t="shared" si="200"/>
        <v>463.44</v>
      </c>
      <c r="Y155" s="24">
        <f t="shared" si="201"/>
        <v>1571.609</v>
      </c>
      <c r="Z155" s="39"/>
      <c r="AA155" s="125" t="s">
        <v>20</v>
      </c>
      <c r="AB155" s="126">
        <f t="shared" ref="AB155:AH155" si="227">K155+R155</f>
        <v>58.4172</v>
      </c>
      <c r="AC155" s="126">
        <f t="shared" si="227"/>
        <v>778.894</v>
      </c>
      <c r="AD155" s="126">
        <f t="shared" si="227"/>
        <v>522.84</v>
      </c>
      <c r="AE155" s="126">
        <f t="shared" si="227"/>
        <v>32.4578</v>
      </c>
      <c r="AF155" s="126">
        <f t="shared" si="227"/>
        <v>179</v>
      </c>
      <c r="AG155" s="126">
        <f t="shared" si="227"/>
        <v>0</v>
      </c>
      <c r="AH155" s="126">
        <f t="shared" si="227"/>
        <v>1571.609</v>
      </c>
      <c r="AI155" s="125" t="s">
        <v>1111</v>
      </c>
    </row>
    <row r="156" s="9" customFormat="1" ht="20" customHeight="1" spans="1:35">
      <c r="A156" s="23">
        <f t="shared" si="223"/>
        <v>153</v>
      </c>
      <c r="B156" s="24" t="s">
        <v>416</v>
      </c>
      <c r="C156" s="25" t="s">
        <v>431</v>
      </c>
      <c r="D156" s="24" t="s">
        <v>432</v>
      </c>
      <c r="E156" s="24">
        <v>3245.4</v>
      </c>
      <c r="F156" s="24">
        <f>VLOOKUP(C156,'[1]9月'!$B:$Q,16,0)</f>
        <v>3245.4</v>
      </c>
      <c r="G156" s="27">
        <v>5228.42</v>
      </c>
      <c r="H156" s="24">
        <v>3245.4</v>
      </c>
      <c r="I156" s="27">
        <v>1790</v>
      </c>
      <c r="J156" s="27"/>
      <c r="K156" s="34">
        <f t="shared" si="187"/>
        <v>58.4172</v>
      </c>
      <c r="L156" s="35">
        <f t="shared" si="188"/>
        <v>519.264</v>
      </c>
      <c r="M156" s="27">
        <f t="shared" si="189"/>
        <v>418.27</v>
      </c>
      <c r="N156" s="24">
        <f t="shared" si="190"/>
        <v>22.7178</v>
      </c>
      <c r="O156" s="27">
        <f t="shared" si="191"/>
        <v>89.5</v>
      </c>
      <c r="P156" s="27">
        <f t="shared" si="192"/>
        <v>0</v>
      </c>
      <c r="Q156" s="27">
        <f t="shared" si="193"/>
        <v>1108.169</v>
      </c>
      <c r="R156" s="24">
        <f t="shared" si="194"/>
        <v>0</v>
      </c>
      <c r="S156" s="24">
        <f t="shared" si="195"/>
        <v>259.63</v>
      </c>
      <c r="T156" s="27">
        <f t="shared" si="196"/>
        <v>104.57</v>
      </c>
      <c r="U156" s="24">
        <f t="shared" si="197"/>
        <v>9.74</v>
      </c>
      <c r="V156" s="27">
        <f t="shared" si="198"/>
        <v>89.5</v>
      </c>
      <c r="W156" s="27">
        <f t="shared" si="199"/>
        <v>0</v>
      </c>
      <c r="X156" s="24">
        <f t="shared" si="200"/>
        <v>463.44</v>
      </c>
      <c r="Y156" s="24">
        <f t="shared" si="201"/>
        <v>1571.609</v>
      </c>
      <c r="Z156" s="39"/>
      <c r="AA156" s="125" t="s">
        <v>20</v>
      </c>
      <c r="AB156" s="126">
        <f t="shared" ref="AB156:AH156" si="228">K156+R156</f>
        <v>58.4172</v>
      </c>
      <c r="AC156" s="126">
        <f t="shared" si="228"/>
        <v>778.894</v>
      </c>
      <c r="AD156" s="126">
        <f t="shared" si="228"/>
        <v>522.84</v>
      </c>
      <c r="AE156" s="126">
        <f t="shared" si="228"/>
        <v>32.4578</v>
      </c>
      <c r="AF156" s="126">
        <f t="shared" si="228"/>
        <v>179</v>
      </c>
      <c r="AG156" s="126">
        <f t="shared" si="228"/>
        <v>0</v>
      </c>
      <c r="AH156" s="126">
        <f t="shared" si="228"/>
        <v>1571.609</v>
      </c>
      <c r="AI156" s="125" t="s">
        <v>1111</v>
      </c>
    </row>
    <row r="157" s="9" customFormat="1" ht="20" customHeight="1" spans="1:35">
      <c r="A157" s="23">
        <f t="shared" si="223"/>
        <v>154</v>
      </c>
      <c r="B157" s="24" t="s">
        <v>416</v>
      </c>
      <c r="C157" s="25" t="s">
        <v>433</v>
      </c>
      <c r="D157" s="24" t="s">
        <v>434</v>
      </c>
      <c r="E157" s="24">
        <v>3245.4</v>
      </c>
      <c r="F157" s="24">
        <f>VLOOKUP(C157,'[1]9月'!$B:$Q,16,0)</f>
        <v>3245.4</v>
      </c>
      <c r="G157" s="27">
        <v>5228.42</v>
      </c>
      <c r="H157" s="24">
        <v>3245.4</v>
      </c>
      <c r="I157" s="27">
        <v>1790</v>
      </c>
      <c r="J157" s="27"/>
      <c r="K157" s="34">
        <f t="shared" si="187"/>
        <v>58.4172</v>
      </c>
      <c r="L157" s="35">
        <f t="shared" si="188"/>
        <v>519.264</v>
      </c>
      <c r="M157" s="27">
        <f t="shared" si="189"/>
        <v>418.27</v>
      </c>
      <c r="N157" s="24">
        <f t="shared" si="190"/>
        <v>22.7178</v>
      </c>
      <c r="O157" s="27">
        <f t="shared" si="191"/>
        <v>89.5</v>
      </c>
      <c r="P157" s="27">
        <f t="shared" si="192"/>
        <v>0</v>
      </c>
      <c r="Q157" s="27">
        <f t="shared" si="193"/>
        <v>1108.169</v>
      </c>
      <c r="R157" s="24">
        <f t="shared" si="194"/>
        <v>0</v>
      </c>
      <c r="S157" s="24">
        <f t="shared" si="195"/>
        <v>259.63</v>
      </c>
      <c r="T157" s="27">
        <f t="shared" si="196"/>
        <v>104.57</v>
      </c>
      <c r="U157" s="24">
        <f t="shared" si="197"/>
        <v>9.74</v>
      </c>
      <c r="V157" s="27">
        <f t="shared" si="198"/>
        <v>89.5</v>
      </c>
      <c r="W157" s="27">
        <f t="shared" si="199"/>
        <v>0</v>
      </c>
      <c r="X157" s="24">
        <f t="shared" si="200"/>
        <v>463.44</v>
      </c>
      <c r="Y157" s="24">
        <f t="shared" si="201"/>
        <v>1571.609</v>
      </c>
      <c r="Z157" s="39"/>
      <c r="AA157" s="125" t="s">
        <v>20</v>
      </c>
      <c r="AB157" s="126">
        <f t="shared" ref="AB157:AH157" si="229">K157+R157</f>
        <v>58.4172</v>
      </c>
      <c r="AC157" s="126">
        <f t="shared" si="229"/>
        <v>778.894</v>
      </c>
      <c r="AD157" s="126">
        <f t="shared" si="229"/>
        <v>522.84</v>
      </c>
      <c r="AE157" s="126">
        <f t="shared" si="229"/>
        <v>32.4578</v>
      </c>
      <c r="AF157" s="126">
        <f t="shared" si="229"/>
        <v>179</v>
      </c>
      <c r="AG157" s="126">
        <f t="shared" si="229"/>
        <v>0</v>
      </c>
      <c r="AH157" s="126">
        <f t="shared" si="229"/>
        <v>1571.609</v>
      </c>
      <c r="AI157" s="125" t="s">
        <v>1111</v>
      </c>
    </row>
    <row r="158" s="9" customFormat="1" ht="20" customHeight="1" spans="1:35">
      <c r="A158" s="23">
        <f t="shared" si="223"/>
        <v>155</v>
      </c>
      <c r="B158" s="24" t="s">
        <v>416</v>
      </c>
      <c r="C158" s="25" t="s">
        <v>435</v>
      </c>
      <c r="D158" s="24" t="s">
        <v>436</v>
      </c>
      <c r="E158" s="24">
        <v>3245.4</v>
      </c>
      <c r="F158" s="24">
        <f>VLOOKUP(C158,'[1]9月'!$B:$Q,16,0)</f>
        <v>3245.4</v>
      </c>
      <c r="G158" s="27">
        <v>5228.42</v>
      </c>
      <c r="H158" s="24">
        <v>3245.4</v>
      </c>
      <c r="I158" s="27">
        <v>1790</v>
      </c>
      <c r="J158" s="27"/>
      <c r="K158" s="34">
        <f t="shared" si="187"/>
        <v>58.4172</v>
      </c>
      <c r="L158" s="35">
        <f t="shared" si="188"/>
        <v>519.264</v>
      </c>
      <c r="M158" s="27">
        <f t="shared" si="189"/>
        <v>418.27</v>
      </c>
      <c r="N158" s="24">
        <f t="shared" si="190"/>
        <v>22.7178</v>
      </c>
      <c r="O158" s="27">
        <f t="shared" si="191"/>
        <v>89.5</v>
      </c>
      <c r="P158" s="27">
        <f t="shared" si="192"/>
        <v>0</v>
      </c>
      <c r="Q158" s="27">
        <f t="shared" si="193"/>
        <v>1108.169</v>
      </c>
      <c r="R158" s="24">
        <f t="shared" si="194"/>
        <v>0</v>
      </c>
      <c r="S158" s="24">
        <f t="shared" si="195"/>
        <v>259.63</v>
      </c>
      <c r="T158" s="27">
        <f t="shared" si="196"/>
        <v>104.57</v>
      </c>
      <c r="U158" s="24">
        <f t="shared" si="197"/>
        <v>9.74</v>
      </c>
      <c r="V158" s="27">
        <f t="shared" si="198"/>
        <v>89.5</v>
      </c>
      <c r="W158" s="27">
        <f t="shared" si="199"/>
        <v>0</v>
      </c>
      <c r="X158" s="24">
        <f t="shared" si="200"/>
        <v>463.44</v>
      </c>
      <c r="Y158" s="24">
        <f t="shared" si="201"/>
        <v>1571.609</v>
      </c>
      <c r="Z158" s="39"/>
      <c r="AA158" s="125" t="s">
        <v>20</v>
      </c>
      <c r="AB158" s="126">
        <f t="shared" ref="AB158:AH158" si="230">K158+R158</f>
        <v>58.4172</v>
      </c>
      <c r="AC158" s="126">
        <f t="shared" si="230"/>
        <v>778.894</v>
      </c>
      <c r="AD158" s="126">
        <f t="shared" si="230"/>
        <v>522.84</v>
      </c>
      <c r="AE158" s="126">
        <f t="shared" si="230"/>
        <v>32.4578</v>
      </c>
      <c r="AF158" s="126">
        <f t="shared" si="230"/>
        <v>179</v>
      </c>
      <c r="AG158" s="126">
        <f t="shared" si="230"/>
        <v>0</v>
      </c>
      <c r="AH158" s="126">
        <f t="shared" si="230"/>
        <v>1571.609</v>
      </c>
      <c r="AI158" s="125" t="s">
        <v>1111</v>
      </c>
    </row>
    <row r="159" s="9" customFormat="1" ht="20" customHeight="1" spans="1:35">
      <c r="A159" s="23">
        <f t="shared" si="223"/>
        <v>156</v>
      </c>
      <c r="B159" s="24" t="s">
        <v>416</v>
      </c>
      <c r="C159" s="25" t="s">
        <v>439</v>
      </c>
      <c r="D159" s="24" t="s">
        <v>440</v>
      </c>
      <c r="E159" s="24">
        <v>3245.4</v>
      </c>
      <c r="F159" s="24">
        <f>VLOOKUP(C159,'[1]9月'!$B:$Q,16,0)</f>
        <v>3245.4</v>
      </c>
      <c r="G159" s="27">
        <v>5228.42</v>
      </c>
      <c r="H159" s="24">
        <v>3245.4</v>
      </c>
      <c r="I159" s="27">
        <v>1790</v>
      </c>
      <c r="J159" s="27"/>
      <c r="K159" s="34">
        <f t="shared" si="187"/>
        <v>58.4172</v>
      </c>
      <c r="L159" s="35">
        <f t="shared" si="188"/>
        <v>519.264</v>
      </c>
      <c r="M159" s="27">
        <f t="shared" si="189"/>
        <v>418.27</v>
      </c>
      <c r="N159" s="24">
        <f t="shared" si="190"/>
        <v>22.7178</v>
      </c>
      <c r="O159" s="27">
        <f t="shared" si="191"/>
        <v>89.5</v>
      </c>
      <c r="P159" s="27">
        <f t="shared" si="192"/>
        <v>0</v>
      </c>
      <c r="Q159" s="27">
        <f t="shared" si="193"/>
        <v>1108.169</v>
      </c>
      <c r="R159" s="24">
        <f t="shared" si="194"/>
        <v>0</v>
      </c>
      <c r="S159" s="24">
        <f t="shared" si="195"/>
        <v>259.63</v>
      </c>
      <c r="T159" s="27">
        <f t="shared" si="196"/>
        <v>104.57</v>
      </c>
      <c r="U159" s="24">
        <f t="shared" si="197"/>
        <v>9.74</v>
      </c>
      <c r="V159" s="27">
        <f t="shared" si="198"/>
        <v>89.5</v>
      </c>
      <c r="W159" s="27">
        <f t="shared" si="199"/>
        <v>0</v>
      </c>
      <c r="X159" s="24">
        <f t="shared" si="200"/>
        <v>463.44</v>
      </c>
      <c r="Y159" s="24">
        <f t="shared" si="201"/>
        <v>1571.609</v>
      </c>
      <c r="Z159" s="39"/>
      <c r="AA159" s="125" t="s">
        <v>20</v>
      </c>
      <c r="AB159" s="126">
        <f t="shared" ref="AB159:AH159" si="231">K159+R159</f>
        <v>58.4172</v>
      </c>
      <c r="AC159" s="126">
        <f t="shared" si="231"/>
        <v>778.894</v>
      </c>
      <c r="AD159" s="126">
        <f t="shared" si="231"/>
        <v>522.84</v>
      </c>
      <c r="AE159" s="126">
        <f t="shared" si="231"/>
        <v>32.4578</v>
      </c>
      <c r="AF159" s="126">
        <f t="shared" si="231"/>
        <v>179</v>
      </c>
      <c r="AG159" s="126">
        <f t="shared" si="231"/>
        <v>0</v>
      </c>
      <c r="AH159" s="126">
        <f t="shared" si="231"/>
        <v>1571.609</v>
      </c>
      <c r="AI159" s="125" t="s">
        <v>1111</v>
      </c>
    </row>
    <row r="160" s="9" customFormat="1" ht="20" customHeight="1" spans="1:35">
      <c r="A160" s="23">
        <f t="shared" si="223"/>
        <v>157</v>
      </c>
      <c r="B160" s="24" t="s">
        <v>416</v>
      </c>
      <c r="C160" s="25" t="s">
        <v>441</v>
      </c>
      <c r="D160" s="275" t="s">
        <v>442</v>
      </c>
      <c r="E160" s="24">
        <v>3245.4</v>
      </c>
      <c r="F160" s="24">
        <f>VLOOKUP(C160,'[1]9月'!$B:$Q,16,0)</f>
        <v>3245.4</v>
      </c>
      <c r="G160" s="27">
        <v>5228.42</v>
      </c>
      <c r="H160" s="24">
        <v>3245.4</v>
      </c>
      <c r="I160" s="27">
        <v>1790</v>
      </c>
      <c r="J160" s="27"/>
      <c r="K160" s="34">
        <f t="shared" si="187"/>
        <v>58.4172</v>
      </c>
      <c r="L160" s="35">
        <f t="shared" si="188"/>
        <v>519.264</v>
      </c>
      <c r="M160" s="27">
        <f t="shared" si="189"/>
        <v>418.27</v>
      </c>
      <c r="N160" s="24">
        <f t="shared" si="190"/>
        <v>22.7178</v>
      </c>
      <c r="O160" s="27">
        <f t="shared" si="191"/>
        <v>89.5</v>
      </c>
      <c r="P160" s="27">
        <f t="shared" si="192"/>
        <v>0</v>
      </c>
      <c r="Q160" s="27">
        <f t="shared" si="193"/>
        <v>1108.169</v>
      </c>
      <c r="R160" s="24">
        <f t="shared" si="194"/>
        <v>0</v>
      </c>
      <c r="S160" s="24">
        <f t="shared" si="195"/>
        <v>259.63</v>
      </c>
      <c r="T160" s="27">
        <f t="shared" si="196"/>
        <v>104.57</v>
      </c>
      <c r="U160" s="24">
        <f t="shared" si="197"/>
        <v>9.74</v>
      </c>
      <c r="V160" s="27">
        <f t="shared" si="198"/>
        <v>89.5</v>
      </c>
      <c r="W160" s="27">
        <f t="shared" si="199"/>
        <v>0</v>
      </c>
      <c r="X160" s="24">
        <f t="shared" si="200"/>
        <v>463.44</v>
      </c>
      <c r="Y160" s="24">
        <f t="shared" si="201"/>
        <v>1571.609</v>
      </c>
      <c r="Z160" s="39"/>
      <c r="AA160" s="125" t="s">
        <v>20</v>
      </c>
      <c r="AB160" s="126">
        <f t="shared" ref="AB160:AH160" si="232">K160+R160</f>
        <v>58.4172</v>
      </c>
      <c r="AC160" s="126">
        <f t="shared" si="232"/>
        <v>778.894</v>
      </c>
      <c r="AD160" s="126">
        <f t="shared" si="232"/>
        <v>522.84</v>
      </c>
      <c r="AE160" s="126">
        <f t="shared" si="232"/>
        <v>32.4578</v>
      </c>
      <c r="AF160" s="126">
        <f t="shared" si="232"/>
        <v>179</v>
      </c>
      <c r="AG160" s="126">
        <f t="shared" si="232"/>
        <v>0</v>
      </c>
      <c r="AH160" s="126">
        <f t="shared" si="232"/>
        <v>1571.609</v>
      </c>
      <c r="AI160" s="125" t="s">
        <v>1111</v>
      </c>
    </row>
    <row r="161" s="9" customFormat="1" ht="20" customHeight="1" spans="1:35">
      <c r="A161" s="23">
        <f t="shared" si="223"/>
        <v>158</v>
      </c>
      <c r="B161" s="24" t="s">
        <v>443</v>
      </c>
      <c r="C161" s="29" t="s">
        <v>444</v>
      </c>
      <c r="D161" s="47" t="s">
        <v>445</v>
      </c>
      <c r="E161" s="24">
        <v>3245.4</v>
      </c>
      <c r="F161" s="24">
        <v>3245.4</v>
      </c>
      <c r="G161" s="27">
        <v>5228.42</v>
      </c>
      <c r="H161" s="24">
        <v>3245.4</v>
      </c>
      <c r="I161" s="27">
        <v>1790</v>
      </c>
      <c r="J161" s="27"/>
      <c r="K161" s="34">
        <f t="shared" si="187"/>
        <v>58.4172</v>
      </c>
      <c r="L161" s="35">
        <f t="shared" si="188"/>
        <v>519.264</v>
      </c>
      <c r="M161" s="27">
        <f t="shared" si="189"/>
        <v>418.27</v>
      </c>
      <c r="N161" s="24">
        <f t="shared" si="190"/>
        <v>22.7178</v>
      </c>
      <c r="O161" s="27">
        <f t="shared" si="191"/>
        <v>89.5</v>
      </c>
      <c r="P161" s="27">
        <f t="shared" si="192"/>
        <v>0</v>
      </c>
      <c r="Q161" s="27">
        <f t="shared" si="193"/>
        <v>1108.169</v>
      </c>
      <c r="R161" s="24">
        <f t="shared" si="194"/>
        <v>0</v>
      </c>
      <c r="S161" s="24">
        <f t="shared" si="195"/>
        <v>259.63</v>
      </c>
      <c r="T161" s="27">
        <f t="shared" si="196"/>
        <v>104.57</v>
      </c>
      <c r="U161" s="24">
        <f t="shared" si="197"/>
        <v>9.74</v>
      </c>
      <c r="V161" s="27">
        <f t="shared" si="198"/>
        <v>89.5</v>
      </c>
      <c r="W161" s="27">
        <f t="shared" si="199"/>
        <v>0</v>
      </c>
      <c r="X161" s="24">
        <f t="shared" si="200"/>
        <v>463.44</v>
      </c>
      <c r="Y161" s="24">
        <f t="shared" si="201"/>
        <v>1571.609</v>
      </c>
      <c r="Z161" s="52"/>
      <c r="AA161" s="125" t="s">
        <v>21</v>
      </c>
      <c r="AB161" s="126">
        <f t="shared" ref="AB161:AH161" si="233">K161+R161</f>
        <v>58.4172</v>
      </c>
      <c r="AC161" s="126">
        <f t="shared" si="233"/>
        <v>778.894</v>
      </c>
      <c r="AD161" s="126">
        <f t="shared" si="233"/>
        <v>522.84</v>
      </c>
      <c r="AE161" s="126">
        <f t="shared" si="233"/>
        <v>32.4578</v>
      </c>
      <c r="AF161" s="126">
        <f t="shared" si="233"/>
        <v>179</v>
      </c>
      <c r="AG161" s="126">
        <f t="shared" si="233"/>
        <v>0</v>
      </c>
      <c r="AH161" s="126">
        <f t="shared" si="233"/>
        <v>1571.609</v>
      </c>
      <c r="AI161" s="125" t="s">
        <v>1111</v>
      </c>
    </row>
    <row r="162" s="9" customFormat="1" ht="20" customHeight="1" spans="1:35">
      <c r="A162" s="23">
        <f t="shared" ref="A162:A170" si="234">ROW()-3</f>
        <v>159</v>
      </c>
      <c r="B162" s="24" t="s">
        <v>416</v>
      </c>
      <c r="C162" s="29" t="s">
        <v>448</v>
      </c>
      <c r="D162" s="277" t="s">
        <v>449</v>
      </c>
      <c r="E162" s="24">
        <v>3245.4</v>
      </c>
      <c r="F162" s="24">
        <v>3245.4</v>
      </c>
      <c r="G162" s="36">
        <v>5228.42</v>
      </c>
      <c r="H162" s="24">
        <v>3245.4</v>
      </c>
      <c r="I162" s="27">
        <v>1790</v>
      </c>
      <c r="J162" s="50">
        <v>108</v>
      </c>
      <c r="K162" s="34">
        <f t="shared" si="187"/>
        <v>58.4172</v>
      </c>
      <c r="L162" s="35">
        <f t="shared" si="188"/>
        <v>519.264</v>
      </c>
      <c r="M162" s="27">
        <f t="shared" si="189"/>
        <v>418.27</v>
      </c>
      <c r="N162" s="24">
        <f t="shared" si="190"/>
        <v>22.7178</v>
      </c>
      <c r="O162" s="27">
        <f t="shared" si="191"/>
        <v>89.5</v>
      </c>
      <c r="P162" s="27">
        <f t="shared" si="192"/>
        <v>54</v>
      </c>
      <c r="Q162" s="27">
        <f t="shared" si="193"/>
        <v>1162.169</v>
      </c>
      <c r="R162" s="24">
        <f t="shared" si="194"/>
        <v>0</v>
      </c>
      <c r="S162" s="24">
        <f t="shared" si="195"/>
        <v>259.63</v>
      </c>
      <c r="T162" s="27">
        <f t="shared" si="196"/>
        <v>104.57</v>
      </c>
      <c r="U162" s="24">
        <f t="shared" si="197"/>
        <v>9.74</v>
      </c>
      <c r="V162" s="27">
        <f t="shared" si="198"/>
        <v>89.5</v>
      </c>
      <c r="W162" s="27">
        <f t="shared" si="199"/>
        <v>54</v>
      </c>
      <c r="X162" s="24">
        <f t="shared" si="200"/>
        <v>517.44</v>
      </c>
      <c r="Y162" s="24">
        <f t="shared" si="201"/>
        <v>1679.609</v>
      </c>
      <c r="Z162" s="52"/>
      <c r="AA162" s="125" t="s">
        <v>20</v>
      </c>
      <c r="AB162" s="126">
        <f t="shared" ref="AB162:AH162" si="235">K162+R162</f>
        <v>58.4172</v>
      </c>
      <c r="AC162" s="126">
        <f t="shared" si="235"/>
        <v>778.894</v>
      </c>
      <c r="AD162" s="126">
        <f t="shared" si="235"/>
        <v>522.84</v>
      </c>
      <c r="AE162" s="126">
        <f t="shared" si="235"/>
        <v>32.4578</v>
      </c>
      <c r="AF162" s="126">
        <f t="shared" si="235"/>
        <v>179</v>
      </c>
      <c r="AG162" s="126">
        <f t="shared" si="235"/>
        <v>108</v>
      </c>
      <c r="AH162" s="126">
        <f t="shared" si="235"/>
        <v>1679.609</v>
      </c>
      <c r="AI162" s="125" t="s">
        <v>1111</v>
      </c>
    </row>
    <row r="163" s="9" customFormat="1" ht="20" customHeight="1" spans="1:35">
      <c r="A163" s="23">
        <f t="shared" si="234"/>
        <v>160</v>
      </c>
      <c r="B163" s="24" t="s">
        <v>416</v>
      </c>
      <c r="C163" s="29" t="s">
        <v>450</v>
      </c>
      <c r="D163" s="28" t="s">
        <v>451</v>
      </c>
      <c r="E163" s="24">
        <v>3245.4</v>
      </c>
      <c r="F163" s="24">
        <v>3245.4</v>
      </c>
      <c r="G163" s="27">
        <v>5228.42</v>
      </c>
      <c r="H163" s="24">
        <v>3245.4</v>
      </c>
      <c r="I163" s="27">
        <v>0</v>
      </c>
      <c r="J163" s="27"/>
      <c r="K163" s="34">
        <f t="shared" si="187"/>
        <v>58.4172</v>
      </c>
      <c r="L163" s="35">
        <f t="shared" si="188"/>
        <v>519.264</v>
      </c>
      <c r="M163" s="27">
        <f t="shared" si="189"/>
        <v>418.27</v>
      </c>
      <c r="N163" s="24">
        <f t="shared" si="190"/>
        <v>22.7178</v>
      </c>
      <c r="O163" s="27">
        <f t="shared" si="191"/>
        <v>0</v>
      </c>
      <c r="P163" s="27">
        <f t="shared" si="192"/>
        <v>0</v>
      </c>
      <c r="Q163" s="27">
        <f t="shared" si="193"/>
        <v>1018.669</v>
      </c>
      <c r="R163" s="24">
        <f t="shared" si="194"/>
        <v>0</v>
      </c>
      <c r="S163" s="24">
        <f t="shared" si="195"/>
        <v>259.63</v>
      </c>
      <c r="T163" s="27">
        <f t="shared" si="196"/>
        <v>104.57</v>
      </c>
      <c r="U163" s="24">
        <f t="shared" si="197"/>
        <v>9.74</v>
      </c>
      <c r="V163" s="27">
        <f t="shared" si="198"/>
        <v>0</v>
      </c>
      <c r="W163" s="27">
        <f t="shared" si="199"/>
        <v>0</v>
      </c>
      <c r="X163" s="24">
        <f t="shared" si="200"/>
        <v>373.94</v>
      </c>
      <c r="Y163" s="24">
        <f t="shared" si="201"/>
        <v>1392.609</v>
      </c>
      <c r="Z163" s="52"/>
      <c r="AA163" s="125" t="s">
        <v>20</v>
      </c>
      <c r="AB163" s="126">
        <f t="shared" ref="AB163:AH163" si="236">K163+R163</f>
        <v>58.4172</v>
      </c>
      <c r="AC163" s="126">
        <f t="shared" si="236"/>
        <v>778.894</v>
      </c>
      <c r="AD163" s="126">
        <f t="shared" si="236"/>
        <v>522.84</v>
      </c>
      <c r="AE163" s="126">
        <f t="shared" si="236"/>
        <v>32.4578</v>
      </c>
      <c r="AF163" s="126">
        <f t="shared" si="236"/>
        <v>0</v>
      </c>
      <c r="AG163" s="126">
        <f t="shared" si="236"/>
        <v>0</v>
      </c>
      <c r="AH163" s="126">
        <f t="shared" si="236"/>
        <v>1392.609</v>
      </c>
      <c r="AI163" s="125" t="s">
        <v>1111</v>
      </c>
    </row>
    <row r="164" s="9" customFormat="1" ht="20" customHeight="1" spans="1:35">
      <c r="A164" s="23">
        <f t="shared" si="234"/>
        <v>161</v>
      </c>
      <c r="B164" s="24" t="s">
        <v>416</v>
      </c>
      <c r="C164" s="29" t="s">
        <v>452</v>
      </c>
      <c r="D164" s="28" t="s">
        <v>453</v>
      </c>
      <c r="E164" s="24">
        <v>3245.4</v>
      </c>
      <c r="F164" s="24">
        <v>3245.4</v>
      </c>
      <c r="G164" s="27">
        <v>5228.42</v>
      </c>
      <c r="H164" s="24">
        <v>3245.4</v>
      </c>
      <c r="I164" s="27">
        <v>1790</v>
      </c>
      <c r="J164" s="27"/>
      <c r="K164" s="34">
        <f t="shared" si="187"/>
        <v>58.4172</v>
      </c>
      <c r="L164" s="35">
        <f t="shared" si="188"/>
        <v>519.264</v>
      </c>
      <c r="M164" s="27">
        <f t="shared" si="189"/>
        <v>418.27</v>
      </c>
      <c r="N164" s="24">
        <f t="shared" si="190"/>
        <v>22.7178</v>
      </c>
      <c r="O164" s="27">
        <f t="shared" si="191"/>
        <v>89.5</v>
      </c>
      <c r="P164" s="27">
        <f t="shared" si="192"/>
        <v>0</v>
      </c>
      <c r="Q164" s="27">
        <f t="shared" si="193"/>
        <v>1108.169</v>
      </c>
      <c r="R164" s="24">
        <f t="shared" si="194"/>
        <v>0</v>
      </c>
      <c r="S164" s="24">
        <f t="shared" si="195"/>
        <v>259.63</v>
      </c>
      <c r="T164" s="27">
        <f t="shared" si="196"/>
        <v>104.57</v>
      </c>
      <c r="U164" s="24">
        <f t="shared" si="197"/>
        <v>9.74</v>
      </c>
      <c r="V164" s="27">
        <f t="shared" si="198"/>
        <v>89.5</v>
      </c>
      <c r="W164" s="27">
        <f t="shared" si="199"/>
        <v>0</v>
      </c>
      <c r="X164" s="24">
        <f t="shared" si="200"/>
        <v>463.44</v>
      </c>
      <c r="Y164" s="24">
        <f t="shared" si="201"/>
        <v>1571.609</v>
      </c>
      <c r="Z164" s="52"/>
      <c r="AA164" s="125" t="s">
        <v>20</v>
      </c>
      <c r="AB164" s="126">
        <f t="shared" ref="AB164:AH164" si="237">K164+R164</f>
        <v>58.4172</v>
      </c>
      <c r="AC164" s="126">
        <f t="shared" si="237"/>
        <v>778.894</v>
      </c>
      <c r="AD164" s="126">
        <f t="shared" si="237"/>
        <v>522.84</v>
      </c>
      <c r="AE164" s="126">
        <f t="shared" si="237"/>
        <v>32.4578</v>
      </c>
      <c r="AF164" s="126">
        <f t="shared" si="237"/>
        <v>179</v>
      </c>
      <c r="AG164" s="126">
        <f t="shared" si="237"/>
        <v>0</v>
      </c>
      <c r="AH164" s="126">
        <f t="shared" si="237"/>
        <v>1571.609</v>
      </c>
      <c r="AI164" s="125" t="s">
        <v>1111</v>
      </c>
    </row>
    <row r="165" s="9" customFormat="1" ht="20" customHeight="1" spans="1:35">
      <c r="A165" s="23">
        <f t="shared" si="234"/>
        <v>162</v>
      </c>
      <c r="B165" s="24" t="s">
        <v>443</v>
      </c>
      <c r="C165" s="25" t="s">
        <v>454</v>
      </c>
      <c r="D165" s="24" t="s">
        <v>455</v>
      </c>
      <c r="E165" s="24">
        <v>3245.4</v>
      </c>
      <c r="F165" s="24">
        <f>VLOOKUP(C165,'[1]9月'!$B:$Q,16,0)</f>
        <v>3245.4</v>
      </c>
      <c r="G165" s="27">
        <v>5228.42</v>
      </c>
      <c r="H165" s="24">
        <v>3245.4</v>
      </c>
      <c r="I165" s="27">
        <v>1790</v>
      </c>
      <c r="J165" s="27"/>
      <c r="K165" s="34">
        <f t="shared" si="187"/>
        <v>58.4172</v>
      </c>
      <c r="L165" s="35">
        <f t="shared" si="188"/>
        <v>519.264</v>
      </c>
      <c r="M165" s="27">
        <f t="shared" si="189"/>
        <v>418.27</v>
      </c>
      <c r="N165" s="24">
        <f t="shared" si="190"/>
        <v>22.7178</v>
      </c>
      <c r="O165" s="27">
        <f t="shared" si="191"/>
        <v>89.5</v>
      </c>
      <c r="P165" s="27">
        <f t="shared" si="192"/>
        <v>0</v>
      </c>
      <c r="Q165" s="27">
        <f t="shared" si="193"/>
        <v>1108.169</v>
      </c>
      <c r="R165" s="24">
        <f t="shared" si="194"/>
        <v>0</v>
      </c>
      <c r="S165" s="24">
        <f t="shared" si="195"/>
        <v>259.63</v>
      </c>
      <c r="T165" s="27">
        <f t="shared" si="196"/>
        <v>104.57</v>
      </c>
      <c r="U165" s="24">
        <f t="shared" si="197"/>
        <v>9.74</v>
      </c>
      <c r="V165" s="27">
        <f t="shared" si="198"/>
        <v>89.5</v>
      </c>
      <c r="W165" s="27">
        <f t="shared" si="199"/>
        <v>0</v>
      </c>
      <c r="X165" s="24">
        <f t="shared" si="200"/>
        <v>463.44</v>
      </c>
      <c r="Y165" s="24">
        <f t="shared" si="201"/>
        <v>1571.609</v>
      </c>
      <c r="Z165" s="39"/>
      <c r="AA165" s="125" t="s">
        <v>21</v>
      </c>
      <c r="AB165" s="126">
        <f t="shared" ref="AB165:AH165" si="238">K165+R165</f>
        <v>58.4172</v>
      </c>
      <c r="AC165" s="126">
        <f t="shared" si="238"/>
        <v>778.894</v>
      </c>
      <c r="AD165" s="126">
        <f t="shared" si="238"/>
        <v>522.84</v>
      </c>
      <c r="AE165" s="126">
        <f t="shared" si="238"/>
        <v>32.4578</v>
      </c>
      <c r="AF165" s="126">
        <f t="shared" si="238"/>
        <v>179</v>
      </c>
      <c r="AG165" s="126">
        <f t="shared" si="238"/>
        <v>0</v>
      </c>
      <c r="AH165" s="126">
        <f t="shared" si="238"/>
        <v>1571.609</v>
      </c>
      <c r="AI165" s="125" t="s">
        <v>1111</v>
      </c>
    </row>
    <row r="166" s="9" customFormat="1" ht="20" customHeight="1" spans="1:35">
      <c r="A166" s="23">
        <f t="shared" si="234"/>
        <v>163</v>
      </c>
      <c r="B166" s="24" t="s">
        <v>443</v>
      </c>
      <c r="C166" s="25" t="s">
        <v>456</v>
      </c>
      <c r="D166" s="24" t="s">
        <v>457</v>
      </c>
      <c r="E166" s="24">
        <v>3245.4</v>
      </c>
      <c r="F166" s="24">
        <f>VLOOKUP(C166,'[1]9月'!$B:$Q,16,0)</f>
        <v>3245.4</v>
      </c>
      <c r="G166" s="27">
        <v>5228.42</v>
      </c>
      <c r="H166" s="24">
        <v>3245.4</v>
      </c>
      <c r="I166" s="27">
        <v>1790</v>
      </c>
      <c r="J166" s="27"/>
      <c r="K166" s="34">
        <f t="shared" si="187"/>
        <v>58.4172</v>
      </c>
      <c r="L166" s="35">
        <f t="shared" si="188"/>
        <v>519.264</v>
      </c>
      <c r="M166" s="27">
        <f t="shared" si="189"/>
        <v>418.27</v>
      </c>
      <c r="N166" s="24">
        <f t="shared" si="190"/>
        <v>22.7178</v>
      </c>
      <c r="O166" s="27">
        <f t="shared" si="191"/>
        <v>89.5</v>
      </c>
      <c r="P166" s="27">
        <f t="shared" si="192"/>
        <v>0</v>
      </c>
      <c r="Q166" s="27">
        <f t="shared" si="193"/>
        <v>1108.169</v>
      </c>
      <c r="R166" s="24">
        <f t="shared" si="194"/>
        <v>0</v>
      </c>
      <c r="S166" s="24">
        <f t="shared" si="195"/>
        <v>259.63</v>
      </c>
      <c r="T166" s="27">
        <f t="shared" si="196"/>
        <v>104.57</v>
      </c>
      <c r="U166" s="24">
        <f t="shared" si="197"/>
        <v>9.74</v>
      </c>
      <c r="V166" s="27">
        <f t="shared" si="198"/>
        <v>89.5</v>
      </c>
      <c r="W166" s="27">
        <f t="shared" si="199"/>
        <v>0</v>
      </c>
      <c r="X166" s="24">
        <f t="shared" si="200"/>
        <v>463.44</v>
      </c>
      <c r="Y166" s="24">
        <f t="shared" si="201"/>
        <v>1571.609</v>
      </c>
      <c r="Z166" s="39"/>
      <c r="AA166" s="125" t="s">
        <v>21</v>
      </c>
      <c r="AB166" s="126">
        <f t="shared" ref="AB166:AH166" si="239">K166+R166</f>
        <v>58.4172</v>
      </c>
      <c r="AC166" s="126">
        <f t="shared" si="239"/>
        <v>778.894</v>
      </c>
      <c r="AD166" s="126">
        <f t="shared" si="239"/>
        <v>522.84</v>
      </c>
      <c r="AE166" s="126">
        <f t="shared" si="239"/>
        <v>32.4578</v>
      </c>
      <c r="AF166" s="126">
        <f t="shared" si="239"/>
        <v>179</v>
      </c>
      <c r="AG166" s="126">
        <f t="shared" si="239"/>
        <v>0</v>
      </c>
      <c r="AH166" s="126">
        <f t="shared" si="239"/>
        <v>1571.609</v>
      </c>
      <c r="AI166" s="125" t="s">
        <v>1111</v>
      </c>
    </row>
    <row r="167" s="9" customFormat="1" ht="20" customHeight="1" spans="1:35">
      <c r="A167" s="23">
        <f t="shared" si="234"/>
        <v>164</v>
      </c>
      <c r="B167" s="24" t="s">
        <v>443</v>
      </c>
      <c r="C167" s="25" t="s">
        <v>458</v>
      </c>
      <c r="D167" s="24" t="s">
        <v>459</v>
      </c>
      <c r="E167" s="24">
        <v>3245.4</v>
      </c>
      <c r="F167" s="24">
        <f>VLOOKUP(C167,'[1]9月'!$B:$Q,16,0)</f>
        <v>3245.4</v>
      </c>
      <c r="G167" s="27">
        <v>5228.42</v>
      </c>
      <c r="H167" s="24">
        <v>3245.4</v>
      </c>
      <c r="I167" s="27">
        <v>1790</v>
      </c>
      <c r="J167" s="27"/>
      <c r="K167" s="34">
        <f t="shared" si="187"/>
        <v>58.4172</v>
      </c>
      <c r="L167" s="35">
        <f t="shared" si="188"/>
        <v>519.264</v>
      </c>
      <c r="M167" s="27">
        <f t="shared" si="189"/>
        <v>418.27</v>
      </c>
      <c r="N167" s="24">
        <f t="shared" si="190"/>
        <v>22.7178</v>
      </c>
      <c r="O167" s="27">
        <f t="shared" si="191"/>
        <v>89.5</v>
      </c>
      <c r="P167" s="27">
        <f t="shared" si="192"/>
        <v>0</v>
      </c>
      <c r="Q167" s="27">
        <f t="shared" si="193"/>
        <v>1108.169</v>
      </c>
      <c r="R167" s="24">
        <f t="shared" si="194"/>
        <v>0</v>
      </c>
      <c r="S167" s="24">
        <f t="shared" si="195"/>
        <v>259.63</v>
      </c>
      <c r="T167" s="27">
        <f t="shared" si="196"/>
        <v>104.57</v>
      </c>
      <c r="U167" s="24">
        <f t="shared" si="197"/>
        <v>9.74</v>
      </c>
      <c r="V167" s="27">
        <f t="shared" si="198"/>
        <v>89.5</v>
      </c>
      <c r="W167" s="27">
        <f t="shared" si="199"/>
        <v>0</v>
      </c>
      <c r="X167" s="24">
        <f t="shared" si="200"/>
        <v>463.44</v>
      </c>
      <c r="Y167" s="24">
        <f t="shared" si="201"/>
        <v>1571.609</v>
      </c>
      <c r="Z167" s="39"/>
      <c r="AA167" s="125" t="s">
        <v>21</v>
      </c>
      <c r="AB167" s="126">
        <f t="shared" ref="AB167:AH167" si="240">K167+R167</f>
        <v>58.4172</v>
      </c>
      <c r="AC167" s="126">
        <f t="shared" si="240"/>
        <v>778.894</v>
      </c>
      <c r="AD167" s="126">
        <f t="shared" si="240"/>
        <v>522.84</v>
      </c>
      <c r="AE167" s="126">
        <f t="shared" si="240"/>
        <v>32.4578</v>
      </c>
      <c r="AF167" s="126">
        <f t="shared" si="240"/>
        <v>179</v>
      </c>
      <c r="AG167" s="126">
        <f t="shared" si="240"/>
        <v>0</v>
      </c>
      <c r="AH167" s="126">
        <f t="shared" si="240"/>
        <v>1571.609</v>
      </c>
      <c r="AI167" s="125" t="s">
        <v>1111</v>
      </c>
    </row>
    <row r="168" s="9" customFormat="1" ht="20" customHeight="1" spans="1:35">
      <c r="A168" s="23">
        <f t="shared" si="234"/>
        <v>165</v>
      </c>
      <c r="B168" s="24" t="s">
        <v>443</v>
      </c>
      <c r="C168" s="25" t="s">
        <v>460</v>
      </c>
      <c r="D168" s="24" t="s">
        <v>461</v>
      </c>
      <c r="E168" s="24">
        <v>3245.4</v>
      </c>
      <c r="F168" s="24">
        <f>VLOOKUP(C168,'[1]9月'!$B:$Q,16,0)</f>
        <v>3245.4</v>
      </c>
      <c r="G168" s="27">
        <v>5228.42</v>
      </c>
      <c r="H168" s="24">
        <v>3245.4</v>
      </c>
      <c r="I168" s="27">
        <v>1790</v>
      </c>
      <c r="J168" s="27"/>
      <c r="K168" s="34">
        <f t="shared" si="187"/>
        <v>58.4172</v>
      </c>
      <c r="L168" s="35">
        <f t="shared" si="188"/>
        <v>519.264</v>
      </c>
      <c r="M168" s="27">
        <f t="shared" si="189"/>
        <v>418.27</v>
      </c>
      <c r="N168" s="24">
        <f t="shared" si="190"/>
        <v>22.7178</v>
      </c>
      <c r="O168" s="27">
        <f t="shared" si="191"/>
        <v>89.5</v>
      </c>
      <c r="P168" s="27">
        <f t="shared" si="192"/>
        <v>0</v>
      </c>
      <c r="Q168" s="27">
        <f t="shared" si="193"/>
        <v>1108.169</v>
      </c>
      <c r="R168" s="24">
        <f t="shared" si="194"/>
        <v>0</v>
      </c>
      <c r="S168" s="24">
        <f t="shared" si="195"/>
        <v>259.63</v>
      </c>
      <c r="T168" s="27">
        <f t="shared" si="196"/>
        <v>104.57</v>
      </c>
      <c r="U168" s="24">
        <f t="shared" si="197"/>
        <v>9.74</v>
      </c>
      <c r="V168" s="27">
        <f t="shared" si="198"/>
        <v>89.5</v>
      </c>
      <c r="W168" s="27">
        <f t="shared" si="199"/>
        <v>0</v>
      </c>
      <c r="X168" s="24">
        <f t="shared" si="200"/>
        <v>463.44</v>
      </c>
      <c r="Y168" s="24">
        <f t="shared" si="201"/>
        <v>1571.609</v>
      </c>
      <c r="Z168" s="39"/>
      <c r="AA168" s="125" t="s">
        <v>21</v>
      </c>
      <c r="AB168" s="126">
        <f t="shared" ref="AB168:AH168" si="241">K168+R168</f>
        <v>58.4172</v>
      </c>
      <c r="AC168" s="126">
        <f t="shared" si="241"/>
        <v>778.894</v>
      </c>
      <c r="AD168" s="126">
        <f t="shared" si="241"/>
        <v>522.84</v>
      </c>
      <c r="AE168" s="126">
        <f t="shared" si="241"/>
        <v>32.4578</v>
      </c>
      <c r="AF168" s="126">
        <f t="shared" si="241"/>
        <v>179</v>
      </c>
      <c r="AG168" s="126">
        <f t="shared" si="241"/>
        <v>0</v>
      </c>
      <c r="AH168" s="126">
        <f t="shared" si="241"/>
        <v>1571.609</v>
      </c>
      <c r="AI168" s="125" t="s">
        <v>1111</v>
      </c>
    </row>
    <row r="169" s="9" customFormat="1" ht="20" customHeight="1" spans="1:35">
      <c r="A169" s="23">
        <f t="shared" si="234"/>
        <v>166</v>
      </c>
      <c r="B169" s="24" t="s">
        <v>211</v>
      </c>
      <c r="C169" s="25" t="s">
        <v>462</v>
      </c>
      <c r="D169" s="24" t="s">
        <v>463</v>
      </c>
      <c r="E169" s="24">
        <v>3245.4</v>
      </c>
      <c r="F169" s="24">
        <f>VLOOKUP(C169,'[1]9月'!$B:$Q,16,0)</f>
        <v>3245.4</v>
      </c>
      <c r="G169" s="27">
        <v>5228.42</v>
      </c>
      <c r="H169" s="24">
        <v>3245.4</v>
      </c>
      <c r="I169" s="27">
        <v>1790</v>
      </c>
      <c r="J169" s="27"/>
      <c r="K169" s="34">
        <f t="shared" si="187"/>
        <v>58.4172</v>
      </c>
      <c r="L169" s="35">
        <f t="shared" si="188"/>
        <v>519.264</v>
      </c>
      <c r="M169" s="27">
        <f t="shared" si="189"/>
        <v>418.27</v>
      </c>
      <c r="N169" s="24">
        <f t="shared" si="190"/>
        <v>22.7178</v>
      </c>
      <c r="O169" s="27">
        <f t="shared" si="191"/>
        <v>89.5</v>
      </c>
      <c r="P169" s="27">
        <f t="shared" si="192"/>
        <v>0</v>
      </c>
      <c r="Q169" s="27">
        <f t="shared" si="193"/>
        <v>1108.169</v>
      </c>
      <c r="R169" s="24">
        <f t="shared" si="194"/>
        <v>0</v>
      </c>
      <c r="S169" s="24">
        <f t="shared" si="195"/>
        <v>259.63</v>
      </c>
      <c r="T169" s="27">
        <f t="shared" si="196"/>
        <v>104.57</v>
      </c>
      <c r="U169" s="24">
        <f t="shared" si="197"/>
        <v>9.74</v>
      </c>
      <c r="V169" s="27">
        <f t="shared" si="198"/>
        <v>89.5</v>
      </c>
      <c r="W169" s="27">
        <f t="shared" si="199"/>
        <v>0</v>
      </c>
      <c r="X169" s="24">
        <f t="shared" si="200"/>
        <v>463.44</v>
      </c>
      <c r="Y169" s="24">
        <f t="shared" si="201"/>
        <v>1571.609</v>
      </c>
      <c r="Z169" s="39"/>
      <c r="AA169" s="125" t="s">
        <v>22</v>
      </c>
      <c r="AB169" s="126">
        <f t="shared" ref="AB169:AH169" si="242">K169+R169</f>
        <v>58.4172</v>
      </c>
      <c r="AC169" s="126">
        <f t="shared" si="242"/>
        <v>778.894</v>
      </c>
      <c r="AD169" s="126">
        <f t="shared" si="242"/>
        <v>522.84</v>
      </c>
      <c r="AE169" s="126">
        <f t="shared" si="242"/>
        <v>32.4578</v>
      </c>
      <c r="AF169" s="126">
        <f t="shared" si="242"/>
        <v>179</v>
      </c>
      <c r="AG169" s="126">
        <f t="shared" si="242"/>
        <v>0</v>
      </c>
      <c r="AH169" s="126">
        <f t="shared" si="242"/>
        <v>1571.609</v>
      </c>
      <c r="AI169" s="125" t="s">
        <v>1111</v>
      </c>
    </row>
    <row r="170" s="9" customFormat="1" ht="20" customHeight="1" spans="1:35">
      <c r="A170" s="23">
        <f t="shared" si="234"/>
        <v>167</v>
      </c>
      <c r="B170" s="24" t="s">
        <v>211</v>
      </c>
      <c r="C170" s="25" t="s">
        <v>464</v>
      </c>
      <c r="D170" s="24" t="s">
        <v>465</v>
      </c>
      <c r="E170" s="24">
        <v>3245.4</v>
      </c>
      <c r="F170" s="24">
        <f>VLOOKUP(C170,'[1]9月'!$B:$Q,16,0)</f>
        <v>3245.4</v>
      </c>
      <c r="G170" s="27">
        <v>5228.42</v>
      </c>
      <c r="H170" s="24">
        <v>3245.4</v>
      </c>
      <c r="I170" s="27">
        <v>1790</v>
      </c>
      <c r="J170" s="27"/>
      <c r="K170" s="34">
        <f t="shared" si="187"/>
        <v>58.4172</v>
      </c>
      <c r="L170" s="35">
        <f t="shared" si="188"/>
        <v>519.264</v>
      </c>
      <c r="M170" s="27">
        <f t="shared" si="189"/>
        <v>418.27</v>
      </c>
      <c r="N170" s="24">
        <f t="shared" si="190"/>
        <v>22.7178</v>
      </c>
      <c r="O170" s="27">
        <f t="shared" si="191"/>
        <v>89.5</v>
      </c>
      <c r="P170" s="27">
        <f t="shared" si="192"/>
        <v>0</v>
      </c>
      <c r="Q170" s="27">
        <f t="shared" si="193"/>
        <v>1108.169</v>
      </c>
      <c r="R170" s="24">
        <f t="shared" si="194"/>
        <v>0</v>
      </c>
      <c r="S170" s="24">
        <f t="shared" si="195"/>
        <v>259.63</v>
      </c>
      <c r="T170" s="27">
        <f t="shared" si="196"/>
        <v>104.57</v>
      </c>
      <c r="U170" s="24">
        <f t="shared" si="197"/>
        <v>9.74</v>
      </c>
      <c r="V170" s="27">
        <f t="shared" si="198"/>
        <v>89.5</v>
      </c>
      <c r="W170" s="27">
        <f t="shared" si="199"/>
        <v>0</v>
      </c>
      <c r="X170" s="24">
        <f t="shared" si="200"/>
        <v>463.44</v>
      </c>
      <c r="Y170" s="24">
        <f t="shared" si="201"/>
        <v>1571.609</v>
      </c>
      <c r="Z170" s="39"/>
      <c r="AA170" s="125" t="s">
        <v>22</v>
      </c>
      <c r="AB170" s="126">
        <f t="shared" ref="AB170:AH170" si="243">K170+R170</f>
        <v>58.4172</v>
      </c>
      <c r="AC170" s="126">
        <f t="shared" si="243"/>
        <v>778.894</v>
      </c>
      <c r="AD170" s="126">
        <f t="shared" si="243"/>
        <v>522.84</v>
      </c>
      <c r="AE170" s="126">
        <f t="shared" si="243"/>
        <v>32.4578</v>
      </c>
      <c r="AF170" s="126">
        <f t="shared" si="243"/>
        <v>179</v>
      </c>
      <c r="AG170" s="126">
        <f t="shared" si="243"/>
        <v>0</v>
      </c>
      <c r="AH170" s="126">
        <f t="shared" si="243"/>
        <v>1571.609</v>
      </c>
      <c r="AI170" s="125" t="s">
        <v>1111</v>
      </c>
    </row>
    <row r="171" s="9" customFormat="1" ht="20" customHeight="1" spans="1:35">
      <c r="A171" s="23">
        <f t="shared" ref="A171:A180" si="244">ROW()-3</f>
        <v>168</v>
      </c>
      <c r="B171" s="24" t="s">
        <v>211</v>
      </c>
      <c r="C171" s="25" t="s">
        <v>466</v>
      </c>
      <c r="D171" s="24" t="s">
        <v>467</v>
      </c>
      <c r="E171" s="24">
        <v>3245.4</v>
      </c>
      <c r="F171" s="24">
        <f>VLOOKUP(C171,'[1]9月'!$B:$Q,16,0)</f>
        <v>3245.4</v>
      </c>
      <c r="G171" s="27">
        <v>5228.42</v>
      </c>
      <c r="H171" s="24">
        <v>3245.4</v>
      </c>
      <c r="I171" s="27">
        <v>1790</v>
      </c>
      <c r="J171" s="27"/>
      <c r="K171" s="34">
        <f t="shared" si="187"/>
        <v>58.4172</v>
      </c>
      <c r="L171" s="35">
        <f t="shared" si="188"/>
        <v>519.264</v>
      </c>
      <c r="M171" s="27">
        <f t="shared" si="189"/>
        <v>418.27</v>
      </c>
      <c r="N171" s="24">
        <f t="shared" si="190"/>
        <v>22.7178</v>
      </c>
      <c r="O171" s="27">
        <f t="shared" si="191"/>
        <v>89.5</v>
      </c>
      <c r="P171" s="27">
        <f t="shared" si="192"/>
        <v>0</v>
      </c>
      <c r="Q171" s="27">
        <f t="shared" si="193"/>
        <v>1108.169</v>
      </c>
      <c r="R171" s="24">
        <f t="shared" si="194"/>
        <v>0</v>
      </c>
      <c r="S171" s="24">
        <f t="shared" si="195"/>
        <v>259.63</v>
      </c>
      <c r="T171" s="27">
        <f t="shared" si="196"/>
        <v>104.57</v>
      </c>
      <c r="U171" s="24">
        <f t="shared" si="197"/>
        <v>9.74</v>
      </c>
      <c r="V171" s="27">
        <f t="shared" si="198"/>
        <v>89.5</v>
      </c>
      <c r="W171" s="27">
        <f t="shared" si="199"/>
        <v>0</v>
      </c>
      <c r="X171" s="24">
        <f t="shared" si="200"/>
        <v>463.44</v>
      </c>
      <c r="Y171" s="24">
        <f t="shared" si="201"/>
        <v>1571.609</v>
      </c>
      <c r="Z171" s="39"/>
      <c r="AA171" s="125" t="s">
        <v>22</v>
      </c>
      <c r="AB171" s="126">
        <f t="shared" ref="AB171:AH171" si="245">K171+R171</f>
        <v>58.4172</v>
      </c>
      <c r="AC171" s="126">
        <f t="shared" si="245"/>
        <v>778.894</v>
      </c>
      <c r="AD171" s="126">
        <f t="shared" si="245"/>
        <v>522.84</v>
      </c>
      <c r="AE171" s="126">
        <f t="shared" si="245"/>
        <v>32.4578</v>
      </c>
      <c r="AF171" s="126">
        <f t="shared" si="245"/>
        <v>179</v>
      </c>
      <c r="AG171" s="126">
        <f t="shared" si="245"/>
        <v>0</v>
      </c>
      <c r="AH171" s="126">
        <f t="shared" si="245"/>
        <v>1571.609</v>
      </c>
      <c r="AI171" s="125" t="s">
        <v>1111</v>
      </c>
    </row>
    <row r="172" s="9" customFormat="1" ht="20" customHeight="1" spans="1:35">
      <c r="A172" s="23">
        <f t="shared" si="244"/>
        <v>169</v>
      </c>
      <c r="B172" s="24" t="s">
        <v>211</v>
      </c>
      <c r="C172" s="25" t="s">
        <v>468</v>
      </c>
      <c r="D172" s="24" t="s">
        <v>469</v>
      </c>
      <c r="E172" s="24">
        <v>3245.4</v>
      </c>
      <c r="F172" s="24">
        <f>VLOOKUP(C172,'[1]9月'!$B:$Q,16,0)</f>
        <v>3245.4</v>
      </c>
      <c r="G172" s="27">
        <v>5228.42</v>
      </c>
      <c r="H172" s="24">
        <v>3245.4</v>
      </c>
      <c r="I172" s="27">
        <v>1790</v>
      </c>
      <c r="J172" s="27"/>
      <c r="K172" s="34">
        <f t="shared" si="187"/>
        <v>58.4172</v>
      </c>
      <c r="L172" s="35">
        <f t="shared" si="188"/>
        <v>519.264</v>
      </c>
      <c r="M172" s="27">
        <f t="shared" si="189"/>
        <v>418.27</v>
      </c>
      <c r="N172" s="24">
        <f t="shared" si="190"/>
        <v>22.7178</v>
      </c>
      <c r="O172" s="27">
        <f t="shared" si="191"/>
        <v>89.5</v>
      </c>
      <c r="P172" s="27">
        <f t="shared" si="192"/>
        <v>0</v>
      </c>
      <c r="Q172" s="27">
        <f t="shared" si="193"/>
        <v>1108.169</v>
      </c>
      <c r="R172" s="24">
        <f t="shared" si="194"/>
        <v>0</v>
      </c>
      <c r="S172" s="24">
        <f t="shared" si="195"/>
        <v>259.63</v>
      </c>
      <c r="T172" s="27">
        <f t="shared" si="196"/>
        <v>104.57</v>
      </c>
      <c r="U172" s="24">
        <f t="shared" si="197"/>
        <v>9.74</v>
      </c>
      <c r="V172" s="27">
        <f t="shared" si="198"/>
        <v>89.5</v>
      </c>
      <c r="W172" s="27">
        <f t="shared" si="199"/>
        <v>0</v>
      </c>
      <c r="X172" s="24">
        <f t="shared" si="200"/>
        <v>463.44</v>
      </c>
      <c r="Y172" s="24">
        <f t="shared" si="201"/>
        <v>1571.609</v>
      </c>
      <c r="Z172" s="39"/>
      <c r="AA172" s="125" t="s">
        <v>22</v>
      </c>
      <c r="AB172" s="126">
        <f t="shared" ref="AB172:AH172" si="246">K172+R172</f>
        <v>58.4172</v>
      </c>
      <c r="AC172" s="126">
        <f t="shared" si="246"/>
        <v>778.894</v>
      </c>
      <c r="AD172" s="126">
        <f t="shared" si="246"/>
        <v>522.84</v>
      </c>
      <c r="AE172" s="126">
        <f t="shared" si="246"/>
        <v>32.4578</v>
      </c>
      <c r="AF172" s="126">
        <f t="shared" si="246"/>
        <v>179</v>
      </c>
      <c r="AG172" s="126">
        <f t="shared" si="246"/>
        <v>0</v>
      </c>
      <c r="AH172" s="126">
        <f t="shared" si="246"/>
        <v>1571.609</v>
      </c>
      <c r="AI172" s="125" t="s">
        <v>1111</v>
      </c>
    </row>
    <row r="173" s="9" customFormat="1" ht="20" customHeight="1" spans="1:35">
      <c r="A173" s="23">
        <f t="shared" si="244"/>
        <v>170</v>
      </c>
      <c r="B173" s="24" t="s">
        <v>211</v>
      </c>
      <c r="C173" s="29" t="s">
        <v>472</v>
      </c>
      <c r="D173" s="30" t="s">
        <v>473</v>
      </c>
      <c r="E173" s="24">
        <v>3245.4</v>
      </c>
      <c r="F173" s="24">
        <f>VLOOKUP(C173,'[1]9月'!$B:$Q,16,0)</f>
        <v>3245.4</v>
      </c>
      <c r="G173" s="27">
        <v>5228.42</v>
      </c>
      <c r="H173" s="24">
        <v>3245.4</v>
      </c>
      <c r="I173" s="27">
        <v>1790</v>
      </c>
      <c r="J173" s="27"/>
      <c r="K173" s="34">
        <f t="shared" si="187"/>
        <v>58.4172</v>
      </c>
      <c r="L173" s="35">
        <f t="shared" si="188"/>
        <v>519.264</v>
      </c>
      <c r="M173" s="27">
        <f t="shared" si="189"/>
        <v>418.27</v>
      </c>
      <c r="N173" s="24">
        <f t="shared" si="190"/>
        <v>22.7178</v>
      </c>
      <c r="O173" s="27">
        <f t="shared" si="191"/>
        <v>89.5</v>
      </c>
      <c r="P173" s="27">
        <f t="shared" si="192"/>
        <v>0</v>
      </c>
      <c r="Q173" s="27">
        <f t="shared" si="193"/>
        <v>1108.169</v>
      </c>
      <c r="R173" s="24">
        <f t="shared" si="194"/>
        <v>0</v>
      </c>
      <c r="S173" s="24">
        <f t="shared" si="195"/>
        <v>259.63</v>
      </c>
      <c r="T173" s="27">
        <f t="shared" si="196"/>
        <v>104.57</v>
      </c>
      <c r="U173" s="24">
        <f t="shared" si="197"/>
        <v>9.74</v>
      </c>
      <c r="V173" s="27">
        <f t="shared" si="198"/>
        <v>89.5</v>
      </c>
      <c r="W173" s="27">
        <f t="shared" si="199"/>
        <v>0</v>
      </c>
      <c r="X173" s="24">
        <f t="shared" si="200"/>
        <v>463.44</v>
      </c>
      <c r="Y173" s="24">
        <f t="shared" si="201"/>
        <v>1571.609</v>
      </c>
      <c r="Z173" s="52"/>
      <c r="AA173" s="125" t="s">
        <v>22</v>
      </c>
      <c r="AB173" s="126">
        <f t="shared" ref="AB173:AH173" si="247">K173+R173</f>
        <v>58.4172</v>
      </c>
      <c r="AC173" s="126">
        <f t="shared" si="247"/>
        <v>778.894</v>
      </c>
      <c r="AD173" s="126">
        <f t="shared" si="247"/>
        <v>522.84</v>
      </c>
      <c r="AE173" s="126">
        <f t="shared" si="247"/>
        <v>32.4578</v>
      </c>
      <c r="AF173" s="126">
        <f t="shared" si="247"/>
        <v>179</v>
      </c>
      <c r="AG173" s="126">
        <f t="shared" si="247"/>
        <v>0</v>
      </c>
      <c r="AH173" s="126">
        <f t="shared" si="247"/>
        <v>1571.609</v>
      </c>
      <c r="AI173" s="125" t="s">
        <v>1111</v>
      </c>
    </row>
    <row r="174" s="9" customFormat="1" ht="20" customHeight="1" spans="1:35">
      <c r="A174" s="23">
        <f t="shared" si="244"/>
        <v>171</v>
      </c>
      <c r="B174" s="24" t="s">
        <v>211</v>
      </c>
      <c r="C174" s="29" t="s">
        <v>474</v>
      </c>
      <c r="D174" s="28" t="s">
        <v>475</v>
      </c>
      <c r="E174" s="24">
        <v>3245.4</v>
      </c>
      <c r="F174" s="24">
        <f>VLOOKUP(C174,'[1]9月'!$B:$Q,16,0)</f>
        <v>3245.4</v>
      </c>
      <c r="G174" s="27">
        <v>5228.42</v>
      </c>
      <c r="H174" s="24">
        <v>3245.4</v>
      </c>
      <c r="I174" s="27">
        <v>1790</v>
      </c>
      <c r="J174" s="27"/>
      <c r="K174" s="34">
        <f t="shared" si="187"/>
        <v>58.4172</v>
      </c>
      <c r="L174" s="35">
        <f t="shared" si="188"/>
        <v>519.264</v>
      </c>
      <c r="M174" s="27">
        <f t="shared" si="189"/>
        <v>418.27</v>
      </c>
      <c r="N174" s="24">
        <f t="shared" si="190"/>
        <v>22.7178</v>
      </c>
      <c r="O174" s="27">
        <f t="shared" si="191"/>
        <v>89.5</v>
      </c>
      <c r="P174" s="27">
        <f t="shared" si="192"/>
        <v>0</v>
      </c>
      <c r="Q174" s="27">
        <f t="shared" si="193"/>
        <v>1108.169</v>
      </c>
      <c r="R174" s="24">
        <f t="shared" si="194"/>
        <v>0</v>
      </c>
      <c r="S174" s="24">
        <f t="shared" si="195"/>
        <v>259.63</v>
      </c>
      <c r="T174" s="27">
        <f t="shared" si="196"/>
        <v>104.57</v>
      </c>
      <c r="U174" s="24">
        <f t="shared" si="197"/>
        <v>9.74</v>
      </c>
      <c r="V174" s="27">
        <f t="shared" si="198"/>
        <v>89.5</v>
      </c>
      <c r="W174" s="27">
        <f t="shared" si="199"/>
        <v>0</v>
      </c>
      <c r="X174" s="24">
        <f t="shared" si="200"/>
        <v>463.44</v>
      </c>
      <c r="Y174" s="24">
        <f t="shared" si="201"/>
        <v>1571.609</v>
      </c>
      <c r="Z174" s="52"/>
      <c r="AA174" s="125" t="s">
        <v>22</v>
      </c>
      <c r="AB174" s="126">
        <f t="shared" ref="AB174:AH174" si="248">K174+R174</f>
        <v>58.4172</v>
      </c>
      <c r="AC174" s="126">
        <f t="shared" si="248"/>
        <v>778.894</v>
      </c>
      <c r="AD174" s="126">
        <f t="shared" si="248"/>
        <v>522.84</v>
      </c>
      <c r="AE174" s="126">
        <f t="shared" si="248"/>
        <v>32.4578</v>
      </c>
      <c r="AF174" s="126">
        <f t="shared" si="248"/>
        <v>179</v>
      </c>
      <c r="AG174" s="126">
        <f t="shared" si="248"/>
        <v>0</v>
      </c>
      <c r="AH174" s="126">
        <f t="shared" si="248"/>
        <v>1571.609</v>
      </c>
      <c r="AI174" s="125" t="s">
        <v>1111</v>
      </c>
    </row>
    <row r="175" s="9" customFormat="1" ht="20" customHeight="1" spans="1:35">
      <c r="A175" s="23">
        <f t="shared" si="244"/>
        <v>172</v>
      </c>
      <c r="B175" s="24" t="s">
        <v>476</v>
      </c>
      <c r="C175" s="25" t="s">
        <v>477</v>
      </c>
      <c r="D175" s="24" t="s">
        <v>478</v>
      </c>
      <c r="E175" s="24">
        <v>3245.4</v>
      </c>
      <c r="F175" s="24">
        <f>VLOOKUP(C175,'[1]9月'!$B:$Q,16,0)</f>
        <v>3245.4</v>
      </c>
      <c r="G175" s="27">
        <v>5228.42</v>
      </c>
      <c r="H175" s="24">
        <v>3245.4</v>
      </c>
      <c r="I175" s="27">
        <v>1790</v>
      </c>
      <c r="J175" s="27"/>
      <c r="K175" s="34">
        <f t="shared" si="187"/>
        <v>58.4172</v>
      </c>
      <c r="L175" s="35">
        <f t="shared" si="188"/>
        <v>519.264</v>
      </c>
      <c r="M175" s="27">
        <f t="shared" si="189"/>
        <v>418.27</v>
      </c>
      <c r="N175" s="24">
        <f t="shared" si="190"/>
        <v>22.7178</v>
      </c>
      <c r="O175" s="27">
        <f t="shared" si="191"/>
        <v>89.5</v>
      </c>
      <c r="P175" s="27">
        <f t="shared" si="192"/>
        <v>0</v>
      </c>
      <c r="Q175" s="27">
        <f t="shared" si="193"/>
        <v>1108.169</v>
      </c>
      <c r="R175" s="24">
        <f t="shared" si="194"/>
        <v>0</v>
      </c>
      <c r="S175" s="24">
        <f t="shared" si="195"/>
        <v>259.63</v>
      </c>
      <c r="T175" s="27">
        <f t="shared" si="196"/>
        <v>104.57</v>
      </c>
      <c r="U175" s="24">
        <f t="shared" si="197"/>
        <v>9.74</v>
      </c>
      <c r="V175" s="27">
        <f t="shared" si="198"/>
        <v>89.5</v>
      </c>
      <c r="W175" s="27">
        <f t="shared" si="199"/>
        <v>0</v>
      </c>
      <c r="X175" s="24">
        <f t="shared" si="200"/>
        <v>463.44</v>
      </c>
      <c r="Y175" s="24">
        <f t="shared" si="201"/>
        <v>1571.609</v>
      </c>
      <c r="Z175" s="39"/>
      <c r="AA175" s="125" t="s">
        <v>23</v>
      </c>
      <c r="AB175" s="126">
        <f t="shared" ref="AB175:AH175" si="249">K175+R175</f>
        <v>58.4172</v>
      </c>
      <c r="AC175" s="126">
        <f t="shared" si="249"/>
        <v>778.894</v>
      </c>
      <c r="AD175" s="126">
        <f t="shared" si="249"/>
        <v>522.84</v>
      </c>
      <c r="AE175" s="126">
        <f t="shared" si="249"/>
        <v>32.4578</v>
      </c>
      <c r="AF175" s="126">
        <f t="shared" si="249"/>
        <v>179</v>
      </c>
      <c r="AG175" s="126">
        <f t="shared" si="249"/>
        <v>0</v>
      </c>
      <c r="AH175" s="126">
        <f t="shared" si="249"/>
        <v>1571.609</v>
      </c>
      <c r="AI175" s="125" t="s">
        <v>1111</v>
      </c>
    </row>
    <row r="176" s="9" customFormat="1" ht="20" customHeight="1" spans="1:35">
      <c r="A176" s="23">
        <f t="shared" si="244"/>
        <v>173</v>
      </c>
      <c r="B176" s="24" t="s">
        <v>476</v>
      </c>
      <c r="C176" s="25" t="s">
        <v>479</v>
      </c>
      <c r="D176" s="24" t="s">
        <v>480</v>
      </c>
      <c r="E176" s="24">
        <v>3245.4</v>
      </c>
      <c r="F176" s="24">
        <f>VLOOKUP(C176,'[1]9月'!$B:$Q,16,0)</f>
        <v>3245.4</v>
      </c>
      <c r="G176" s="27">
        <v>5228.42</v>
      </c>
      <c r="H176" s="24">
        <v>3245.4</v>
      </c>
      <c r="I176" s="27">
        <v>1790</v>
      </c>
      <c r="J176" s="27"/>
      <c r="K176" s="34">
        <f t="shared" si="187"/>
        <v>58.4172</v>
      </c>
      <c r="L176" s="35">
        <f t="shared" si="188"/>
        <v>519.264</v>
      </c>
      <c r="M176" s="27">
        <f t="shared" si="189"/>
        <v>418.27</v>
      </c>
      <c r="N176" s="24">
        <f t="shared" si="190"/>
        <v>22.7178</v>
      </c>
      <c r="O176" s="27">
        <f t="shared" si="191"/>
        <v>89.5</v>
      </c>
      <c r="P176" s="27">
        <f t="shared" si="192"/>
        <v>0</v>
      </c>
      <c r="Q176" s="27">
        <f t="shared" si="193"/>
        <v>1108.169</v>
      </c>
      <c r="R176" s="24">
        <f t="shared" si="194"/>
        <v>0</v>
      </c>
      <c r="S176" s="24">
        <f t="shared" si="195"/>
        <v>259.63</v>
      </c>
      <c r="T176" s="27">
        <f t="shared" si="196"/>
        <v>104.57</v>
      </c>
      <c r="U176" s="24">
        <f t="shared" si="197"/>
        <v>9.74</v>
      </c>
      <c r="V176" s="27">
        <f t="shared" si="198"/>
        <v>89.5</v>
      </c>
      <c r="W176" s="27">
        <f t="shared" si="199"/>
        <v>0</v>
      </c>
      <c r="X176" s="24">
        <f t="shared" si="200"/>
        <v>463.44</v>
      </c>
      <c r="Y176" s="24">
        <f t="shared" si="201"/>
        <v>1571.609</v>
      </c>
      <c r="Z176" s="39"/>
      <c r="AA176" s="125" t="s">
        <v>23</v>
      </c>
      <c r="AB176" s="126">
        <f t="shared" ref="AB176:AH176" si="250">K176+R176</f>
        <v>58.4172</v>
      </c>
      <c r="AC176" s="126">
        <f t="shared" si="250"/>
        <v>778.894</v>
      </c>
      <c r="AD176" s="126">
        <f t="shared" si="250"/>
        <v>522.84</v>
      </c>
      <c r="AE176" s="126">
        <f t="shared" si="250"/>
        <v>32.4578</v>
      </c>
      <c r="AF176" s="126">
        <f t="shared" si="250"/>
        <v>179</v>
      </c>
      <c r="AG176" s="126">
        <f t="shared" si="250"/>
        <v>0</v>
      </c>
      <c r="AH176" s="126">
        <f t="shared" si="250"/>
        <v>1571.609</v>
      </c>
      <c r="AI176" s="125" t="s">
        <v>1111</v>
      </c>
    </row>
    <row r="177" s="9" customFormat="1" ht="18" customHeight="1" spans="1:35">
      <c r="A177" s="23">
        <f t="shared" si="244"/>
        <v>174</v>
      </c>
      <c r="B177" s="24" t="s">
        <v>476</v>
      </c>
      <c r="C177" s="25" t="s">
        <v>481</v>
      </c>
      <c r="D177" s="24" t="s">
        <v>482</v>
      </c>
      <c r="E177" s="24">
        <v>3245.4</v>
      </c>
      <c r="F177" s="24">
        <f>VLOOKUP(C177,'[1]9月'!$B:$Q,16,0)</f>
        <v>3245.4</v>
      </c>
      <c r="G177" s="27">
        <v>5228.42</v>
      </c>
      <c r="H177" s="24">
        <v>3245.4</v>
      </c>
      <c r="I177" s="27">
        <v>1790</v>
      </c>
      <c r="J177" s="27"/>
      <c r="K177" s="34">
        <f t="shared" si="187"/>
        <v>58.4172</v>
      </c>
      <c r="L177" s="35">
        <f t="shared" si="188"/>
        <v>519.264</v>
      </c>
      <c r="M177" s="27">
        <f t="shared" si="189"/>
        <v>418.27</v>
      </c>
      <c r="N177" s="24">
        <f t="shared" si="190"/>
        <v>22.7178</v>
      </c>
      <c r="O177" s="27">
        <f t="shared" si="191"/>
        <v>89.5</v>
      </c>
      <c r="P177" s="27">
        <f t="shared" si="192"/>
        <v>0</v>
      </c>
      <c r="Q177" s="27">
        <f t="shared" si="193"/>
        <v>1108.169</v>
      </c>
      <c r="R177" s="24">
        <f t="shared" si="194"/>
        <v>0</v>
      </c>
      <c r="S177" s="24">
        <f t="shared" si="195"/>
        <v>259.63</v>
      </c>
      <c r="T177" s="27">
        <f t="shared" si="196"/>
        <v>104.57</v>
      </c>
      <c r="U177" s="24">
        <f t="shared" si="197"/>
        <v>9.74</v>
      </c>
      <c r="V177" s="27">
        <f t="shared" si="198"/>
        <v>89.5</v>
      </c>
      <c r="W177" s="27">
        <f t="shared" si="199"/>
        <v>0</v>
      </c>
      <c r="X177" s="24">
        <f t="shared" si="200"/>
        <v>463.44</v>
      </c>
      <c r="Y177" s="24">
        <f t="shared" si="201"/>
        <v>1571.609</v>
      </c>
      <c r="Z177" s="39"/>
      <c r="AA177" s="125" t="s">
        <v>23</v>
      </c>
      <c r="AB177" s="126">
        <f t="shared" ref="AB177:AH177" si="251">K177+R177</f>
        <v>58.4172</v>
      </c>
      <c r="AC177" s="126">
        <f t="shared" si="251"/>
        <v>778.894</v>
      </c>
      <c r="AD177" s="126">
        <f t="shared" si="251"/>
        <v>522.84</v>
      </c>
      <c r="AE177" s="126">
        <f t="shared" si="251"/>
        <v>32.4578</v>
      </c>
      <c r="AF177" s="126">
        <f t="shared" si="251"/>
        <v>179</v>
      </c>
      <c r="AG177" s="126">
        <f t="shared" si="251"/>
        <v>0</v>
      </c>
      <c r="AH177" s="126">
        <f t="shared" si="251"/>
        <v>1571.609</v>
      </c>
      <c r="AI177" s="125" t="s">
        <v>1111</v>
      </c>
    </row>
    <row r="178" s="9" customFormat="1" ht="18" customHeight="1" spans="1:35">
      <c r="A178" s="23">
        <f t="shared" si="244"/>
        <v>175</v>
      </c>
      <c r="B178" s="24" t="s">
        <v>476</v>
      </c>
      <c r="C178" s="25" t="s">
        <v>483</v>
      </c>
      <c r="D178" s="24" t="s">
        <v>484</v>
      </c>
      <c r="E178" s="24">
        <v>3245.4</v>
      </c>
      <c r="F178" s="24">
        <f>VLOOKUP(C178,'[1]9月'!$B:$Q,16,0)</f>
        <v>3245.4</v>
      </c>
      <c r="G178" s="27">
        <v>5228.42</v>
      </c>
      <c r="H178" s="24">
        <v>3245.4</v>
      </c>
      <c r="I178" s="27">
        <v>1790</v>
      </c>
      <c r="J178" s="27"/>
      <c r="K178" s="34">
        <f t="shared" si="187"/>
        <v>58.4172</v>
      </c>
      <c r="L178" s="35">
        <f t="shared" si="188"/>
        <v>519.264</v>
      </c>
      <c r="M178" s="27">
        <f t="shared" si="189"/>
        <v>418.27</v>
      </c>
      <c r="N178" s="24">
        <f t="shared" si="190"/>
        <v>22.7178</v>
      </c>
      <c r="O178" s="27">
        <f t="shared" si="191"/>
        <v>89.5</v>
      </c>
      <c r="P178" s="27">
        <f t="shared" si="192"/>
        <v>0</v>
      </c>
      <c r="Q178" s="27">
        <f t="shared" si="193"/>
        <v>1108.169</v>
      </c>
      <c r="R178" s="24">
        <f t="shared" si="194"/>
        <v>0</v>
      </c>
      <c r="S178" s="24">
        <f t="shared" si="195"/>
        <v>259.63</v>
      </c>
      <c r="T178" s="27">
        <f t="shared" si="196"/>
        <v>104.57</v>
      </c>
      <c r="U178" s="24">
        <f t="shared" si="197"/>
        <v>9.74</v>
      </c>
      <c r="V178" s="27">
        <f t="shared" si="198"/>
        <v>89.5</v>
      </c>
      <c r="W178" s="27">
        <f t="shared" si="199"/>
        <v>0</v>
      </c>
      <c r="X178" s="24">
        <f t="shared" si="200"/>
        <v>463.44</v>
      </c>
      <c r="Y178" s="24">
        <f t="shared" si="201"/>
        <v>1571.609</v>
      </c>
      <c r="Z178" s="39"/>
      <c r="AA178" s="125" t="s">
        <v>23</v>
      </c>
      <c r="AB178" s="126">
        <f t="shared" ref="AB178:AH178" si="252">K178+R178</f>
        <v>58.4172</v>
      </c>
      <c r="AC178" s="126">
        <f t="shared" si="252"/>
        <v>778.894</v>
      </c>
      <c r="AD178" s="126">
        <f t="shared" si="252"/>
        <v>522.84</v>
      </c>
      <c r="AE178" s="126">
        <f t="shared" si="252"/>
        <v>32.4578</v>
      </c>
      <c r="AF178" s="126">
        <f t="shared" si="252"/>
        <v>179</v>
      </c>
      <c r="AG178" s="126">
        <f t="shared" si="252"/>
        <v>0</v>
      </c>
      <c r="AH178" s="126">
        <f t="shared" si="252"/>
        <v>1571.609</v>
      </c>
      <c r="AI178" s="125" t="s">
        <v>1111</v>
      </c>
    </row>
    <row r="179" s="9" customFormat="1" ht="18" customHeight="1" spans="1:35">
      <c r="A179" s="23">
        <f t="shared" si="244"/>
        <v>176</v>
      </c>
      <c r="B179" s="24" t="s">
        <v>476</v>
      </c>
      <c r="C179" s="25" t="s">
        <v>485</v>
      </c>
      <c r="D179" s="24" t="s">
        <v>486</v>
      </c>
      <c r="E179" s="24">
        <v>3245.4</v>
      </c>
      <c r="F179" s="24">
        <f>VLOOKUP(C179,'[1]9月'!$B:$Q,16,0)</f>
        <v>3245.4</v>
      </c>
      <c r="G179" s="27">
        <v>5228.42</v>
      </c>
      <c r="H179" s="24">
        <v>3245.4</v>
      </c>
      <c r="I179" s="27">
        <v>1790</v>
      </c>
      <c r="J179" s="27"/>
      <c r="K179" s="34">
        <f t="shared" si="187"/>
        <v>58.4172</v>
      </c>
      <c r="L179" s="35">
        <f t="shared" si="188"/>
        <v>519.264</v>
      </c>
      <c r="M179" s="27">
        <f t="shared" si="189"/>
        <v>418.27</v>
      </c>
      <c r="N179" s="24">
        <f t="shared" si="190"/>
        <v>22.7178</v>
      </c>
      <c r="O179" s="27">
        <f t="shared" si="191"/>
        <v>89.5</v>
      </c>
      <c r="P179" s="27">
        <f t="shared" si="192"/>
        <v>0</v>
      </c>
      <c r="Q179" s="27">
        <f t="shared" si="193"/>
        <v>1108.169</v>
      </c>
      <c r="R179" s="24">
        <f t="shared" si="194"/>
        <v>0</v>
      </c>
      <c r="S179" s="24">
        <f t="shared" si="195"/>
        <v>259.63</v>
      </c>
      <c r="T179" s="27">
        <f t="shared" si="196"/>
        <v>104.57</v>
      </c>
      <c r="U179" s="24">
        <f t="shared" si="197"/>
        <v>9.74</v>
      </c>
      <c r="V179" s="27">
        <f t="shared" si="198"/>
        <v>89.5</v>
      </c>
      <c r="W179" s="27">
        <f t="shared" si="199"/>
        <v>0</v>
      </c>
      <c r="X179" s="24">
        <f t="shared" si="200"/>
        <v>463.44</v>
      </c>
      <c r="Y179" s="24">
        <f t="shared" si="201"/>
        <v>1571.609</v>
      </c>
      <c r="Z179" s="39"/>
      <c r="AA179" s="125" t="s">
        <v>23</v>
      </c>
      <c r="AB179" s="126">
        <f t="shared" ref="AB179:AH179" si="253">K179+R179</f>
        <v>58.4172</v>
      </c>
      <c r="AC179" s="126">
        <f t="shared" si="253"/>
        <v>778.894</v>
      </c>
      <c r="AD179" s="126">
        <f t="shared" si="253"/>
        <v>522.84</v>
      </c>
      <c r="AE179" s="126">
        <f t="shared" si="253"/>
        <v>32.4578</v>
      </c>
      <c r="AF179" s="126">
        <f t="shared" si="253"/>
        <v>179</v>
      </c>
      <c r="AG179" s="126">
        <f t="shared" si="253"/>
        <v>0</v>
      </c>
      <c r="AH179" s="126">
        <f t="shared" si="253"/>
        <v>1571.609</v>
      </c>
      <c r="AI179" s="125" t="s">
        <v>1111</v>
      </c>
    </row>
    <row r="180" s="9" customFormat="1" ht="20" customHeight="1" spans="1:35">
      <c r="A180" s="23">
        <f t="shared" si="244"/>
        <v>177</v>
      </c>
      <c r="B180" s="24" t="s">
        <v>476</v>
      </c>
      <c r="C180" s="25" t="s">
        <v>487</v>
      </c>
      <c r="D180" s="24" t="s">
        <v>488</v>
      </c>
      <c r="E180" s="24">
        <v>3245.4</v>
      </c>
      <c r="F180" s="24">
        <f>VLOOKUP(C180,'[1]9月'!$B:$Q,16,0)</f>
        <v>3245.4</v>
      </c>
      <c r="G180" s="27">
        <v>5228.42</v>
      </c>
      <c r="H180" s="24">
        <v>3245.4</v>
      </c>
      <c r="I180" s="27">
        <v>1790</v>
      </c>
      <c r="J180" s="27"/>
      <c r="K180" s="34">
        <f t="shared" si="187"/>
        <v>58.4172</v>
      </c>
      <c r="L180" s="35">
        <f t="shared" si="188"/>
        <v>519.264</v>
      </c>
      <c r="M180" s="27">
        <f t="shared" si="189"/>
        <v>418.27</v>
      </c>
      <c r="N180" s="24">
        <f t="shared" si="190"/>
        <v>22.7178</v>
      </c>
      <c r="O180" s="27">
        <f t="shared" si="191"/>
        <v>89.5</v>
      </c>
      <c r="P180" s="27">
        <f t="shared" si="192"/>
        <v>0</v>
      </c>
      <c r="Q180" s="27">
        <f t="shared" si="193"/>
        <v>1108.169</v>
      </c>
      <c r="R180" s="24">
        <f t="shared" si="194"/>
        <v>0</v>
      </c>
      <c r="S180" s="24">
        <f t="shared" si="195"/>
        <v>259.63</v>
      </c>
      <c r="T180" s="27">
        <f t="shared" si="196"/>
        <v>104.57</v>
      </c>
      <c r="U180" s="24">
        <f t="shared" si="197"/>
        <v>9.74</v>
      </c>
      <c r="V180" s="27">
        <f t="shared" si="198"/>
        <v>89.5</v>
      </c>
      <c r="W180" s="27">
        <f t="shared" si="199"/>
        <v>0</v>
      </c>
      <c r="X180" s="24">
        <f t="shared" si="200"/>
        <v>463.44</v>
      </c>
      <c r="Y180" s="24">
        <f t="shared" si="201"/>
        <v>1571.609</v>
      </c>
      <c r="Z180" s="39"/>
      <c r="AA180" s="125" t="s">
        <v>23</v>
      </c>
      <c r="AB180" s="126">
        <f t="shared" ref="AB180:AH180" si="254">K180+R180</f>
        <v>58.4172</v>
      </c>
      <c r="AC180" s="126">
        <f t="shared" si="254"/>
        <v>778.894</v>
      </c>
      <c r="AD180" s="126">
        <f t="shared" si="254"/>
        <v>522.84</v>
      </c>
      <c r="AE180" s="126">
        <f t="shared" si="254"/>
        <v>32.4578</v>
      </c>
      <c r="AF180" s="126">
        <f t="shared" si="254"/>
        <v>179</v>
      </c>
      <c r="AG180" s="126">
        <f t="shared" si="254"/>
        <v>0</v>
      </c>
      <c r="AH180" s="126">
        <f t="shared" si="254"/>
        <v>1571.609</v>
      </c>
      <c r="AI180" s="125" t="s">
        <v>1111</v>
      </c>
    </row>
    <row r="181" s="9" customFormat="1" ht="20" customHeight="1" spans="1:35">
      <c r="A181" s="23">
        <f t="shared" ref="A181:A190" si="255">ROW()-3</f>
        <v>178</v>
      </c>
      <c r="B181" s="24" t="s">
        <v>476</v>
      </c>
      <c r="C181" s="25" t="s">
        <v>489</v>
      </c>
      <c r="D181" s="24" t="s">
        <v>490</v>
      </c>
      <c r="E181" s="24">
        <v>3245.4</v>
      </c>
      <c r="F181" s="24">
        <f>VLOOKUP(C181,'[1]9月'!$B:$Q,16,0)</f>
        <v>3245.4</v>
      </c>
      <c r="G181" s="27">
        <v>5228.42</v>
      </c>
      <c r="H181" s="24">
        <v>3245.4</v>
      </c>
      <c r="I181" s="27">
        <v>1790</v>
      </c>
      <c r="J181" s="27"/>
      <c r="K181" s="34">
        <f t="shared" si="187"/>
        <v>58.4172</v>
      </c>
      <c r="L181" s="35">
        <f t="shared" si="188"/>
        <v>519.264</v>
      </c>
      <c r="M181" s="27">
        <f t="shared" si="189"/>
        <v>418.27</v>
      </c>
      <c r="N181" s="24">
        <f t="shared" si="190"/>
        <v>22.7178</v>
      </c>
      <c r="O181" s="27">
        <f t="shared" si="191"/>
        <v>89.5</v>
      </c>
      <c r="P181" s="27">
        <f t="shared" si="192"/>
        <v>0</v>
      </c>
      <c r="Q181" s="27">
        <f t="shared" si="193"/>
        <v>1108.169</v>
      </c>
      <c r="R181" s="24">
        <f t="shared" si="194"/>
        <v>0</v>
      </c>
      <c r="S181" s="24">
        <f t="shared" si="195"/>
        <v>259.63</v>
      </c>
      <c r="T181" s="27">
        <f t="shared" si="196"/>
        <v>104.57</v>
      </c>
      <c r="U181" s="24">
        <f t="shared" si="197"/>
        <v>9.74</v>
      </c>
      <c r="V181" s="27">
        <f t="shared" si="198"/>
        <v>89.5</v>
      </c>
      <c r="W181" s="27">
        <f t="shared" si="199"/>
        <v>0</v>
      </c>
      <c r="X181" s="24">
        <f t="shared" si="200"/>
        <v>463.44</v>
      </c>
      <c r="Y181" s="24">
        <f t="shared" si="201"/>
        <v>1571.609</v>
      </c>
      <c r="Z181" s="39"/>
      <c r="AA181" s="125" t="s">
        <v>23</v>
      </c>
      <c r="AB181" s="126">
        <f t="shared" ref="AB181:AH181" si="256">K181+R181</f>
        <v>58.4172</v>
      </c>
      <c r="AC181" s="126">
        <f t="shared" si="256"/>
        <v>778.894</v>
      </c>
      <c r="AD181" s="126">
        <f t="shared" si="256"/>
        <v>522.84</v>
      </c>
      <c r="AE181" s="126">
        <f t="shared" si="256"/>
        <v>32.4578</v>
      </c>
      <c r="AF181" s="126">
        <f t="shared" si="256"/>
        <v>179</v>
      </c>
      <c r="AG181" s="126">
        <f t="shared" si="256"/>
        <v>0</v>
      </c>
      <c r="AH181" s="126">
        <f t="shared" si="256"/>
        <v>1571.609</v>
      </c>
      <c r="AI181" s="125" t="s">
        <v>1111</v>
      </c>
    </row>
    <row r="182" s="9" customFormat="1" ht="20" customHeight="1" spans="1:35">
      <c r="A182" s="23">
        <f t="shared" si="255"/>
        <v>179</v>
      </c>
      <c r="B182" s="24" t="s">
        <v>476</v>
      </c>
      <c r="C182" s="25" t="s">
        <v>491</v>
      </c>
      <c r="D182" s="24" t="s">
        <v>492</v>
      </c>
      <c r="E182" s="24">
        <v>3245.4</v>
      </c>
      <c r="F182" s="24">
        <f>VLOOKUP(C182,'[1]9月'!$B:$Q,16,0)</f>
        <v>3245.4</v>
      </c>
      <c r="G182" s="27">
        <v>5228.42</v>
      </c>
      <c r="H182" s="24">
        <v>3245.4</v>
      </c>
      <c r="I182" s="27">
        <v>1790</v>
      </c>
      <c r="J182" s="27"/>
      <c r="K182" s="34">
        <f t="shared" si="187"/>
        <v>58.4172</v>
      </c>
      <c r="L182" s="35">
        <f t="shared" si="188"/>
        <v>519.264</v>
      </c>
      <c r="M182" s="27">
        <f t="shared" si="189"/>
        <v>418.27</v>
      </c>
      <c r="N182" s="24">
        <f t="shared" si="190"/>
        <v>22.7178</v>
      </c>
      <c r="O182" s="27">
        <f t="shared" si="191"/>
        <v>89.5</v>
      </c>
      <c r="P182" s="27">
        <f t="shared" si="192"/>
        <v>0</v>
      </c>
      <c r="Q182" s="27">
        <f t="shared" si="193"/>
        <v>1108.169</v>
      </c>
      <c r="R182" s="24">
        <f t="shared" si="194"/>
        <v>0</v>
      </c>
      <c r="S182" s="24">
        <f t="shared" si="195"/>
        <v>259.63</v>
      </c>
      <c r="T182" s="27">
        <f t="shared" si="196"/>
        <v>104.57</v>
      </c>
      <c r="U182" s="24">
        <f t="shared" si="197"/>
        <v>9.74</v>
      </c>
      <c r="V182" s="27">
        <f t="shared" si="198"/>
        <v>89.5</v>
      </c>
      <c r="W182" s="27">
        <f t="shared" si="199"/>
        <v>0</v>
      </c>
      <c r="X182" s="24">
        <f t="shared" si="200"/>
        <v>463.44</v>
      </c>
      <c r="Y182" s="24">
        <f t="shared" si="201"/>
        <v>1571.609</v>
      </c>
      <c r="Z182" s="39"/>
      <c r="AA182" s="125" t="s">
        <v>23</v>
      </c>
      <c r="AB182" s="126">
        <f t="shared" ref="AB182:AH182" si="257">K182+R182</f>
        <v>58.4172</v>
      </c>
      <c r="AC182" s="126">
        <f t="shared" si="257"/>
        <v>778.894</v>
      </c>
      <c r="AD182" s="126">
        <f t="shared" si="257"/>
        <v>522.84</v>
      </c>
      <c r="AE182" s="126">
        <f t="shared" si="257"/>
        <v>32.4578</v>
      </c>
      <c r="AF182" s="126">
        <f t="shared" si="257"/>
        <v>179</v>
      </c>
      <c r="AG182" s="126">
        <f t="shared" si="257"/>
        <v>0</v>
      </c>
      <c r="AH182" s="126">
        <f t="shared" si="257"/>
        <v>1571.609</v>
      </c>
      <c r="AI182" s="125" t="s">
        <v>1111</v>
      </c>
    </row>
    <row r="183" s="9" customFormat="1" ht="20" customHeight="1" spans="1:35">
      <c r="A183" s="23">
        <f t="shared" si="255"/>
        <v>180</v>
      </c>
      <c r="B183" s="24" t="s">
        <v>476</v>
      </c>
      <c r="C183" s="25" t="s">
        <v>493</v>
      </c>
      <c r="D183" s="24" t="s">
        <v>494</v>
      </c>
      <c r="E183" s="24">
        <v>3245.4</v>
      </c>
      <c r="F183" s="24">
        <f>VLOOKUP(C183,'[1]9月'!$B:$Q,16,0)</f>
        <v>3245.4</v>
      </c>
      <c r="G183" s="27">
        <v>5228.42</v>
      </c>
      <c r="H183" s="24">
        <v>3245.4</v>
      </c>
      <c r="I183" s="27">
        <v>1790</v>
      </c>
      <c r="J183" s="27"/>
      <c r="K183" s="34">
        <f t="shared" si="187"/>
        <v>58.4172</v>
      </c>
      <c r="L183" s="35">
        <f t="shared" si="188"/>
        <v>519.264</v>
      </c>
      <c r="M183" s="27">
        <f t="shared" si="189"/>
        <v>418.27</v>
      </c>
      <c r="N183" s="24">
        <f t="shared" si="190"/>
        <v>22.7178</v>
      </c>
      <c r="O183" s="27">
        <f t="shared" si="191"/>
        <v>89.5</v>
      </c>
      <c r="P183" s="27">
        <f t="shared" si="192"/>
        <v>0</v>
      </c>
      <c r="Q183" s="27">
        <f t="shared" si="193"/>
        <v>1108.169</v>
      </c>
      <c r="R183" s="24">
        <f t="shared" si="194"/>
        <v>0</v>
      </c>
      <c r="S183" s="24">
        <f t="shared" si="195"/>
        <v>259.63</v>
      </c>
      <c r="T183" s="27">
        <f t="shared" si="196"/>
        <v>104.57</v>
      </c>
      <c r="U183" s="24">
        <f t="shared" si="197"/>
        <v>9.74</v>
      </c>
      <c r="V183" s="27">
        <f t="shared" si="198"/>
        <v>89.5</v>
      </c>
      <c r="W183" s="27">
        <f t="shared" si="199"/>
        <v>0</v>
      </c>
      <c r="X183" s="24">
        <f t="shared" si="200"/>
        <v>463.44</v>
      </c>
      <c r="Y183" s="24">
        <f t="shared" si="201"/>
        <v>1571.609</v>
      </c>
      <c r="Z183" s="39"/>
      <c r="AA183" s="125" t="s">
        <v>23</v>
      </c>
      <c r="AB183" s="126">
        <f t="shared" ref="AB183:AH183" si="258">K183+R183</f>
        <v>58.4172</v>
      </c>
      <c r="AC183" s="126">
        <f t="shared" si="258"/>
        <v>778.894</v>
      </c>
      <c r="AD183" s="126">
        <f t="shared" si="258"/>
        <v>522.84</v>
      </c>
      <c r="AE183" s="126">
        <f t="shared" si="258"/>
        <v>32.4578</v>
      </c>
      <c r="AF183" s="126">
        <f t="shared" si="258"/>
        <v>179</v>
      </c>
      <c r="AG183" s="126">
        <f t="shared" si="258"/>
        <v>0</v>
      </c>
      <c r="AH183" s="126">
        <f t="shared" si="258"/>
        <v>1571.609</v>
      </c>
      <c r="AI183" s="125" t="s">
        <v>1111</v>
      </c>
    </row>
    <row r="184" s="9" customFormat="1" ht="20" customHeight="1" spans="1:35">
      <c r="A184" s="23">
        <f t="shared" si="255"/>
        <v>181</v>
      </c>
      <c r="B184" s="24" t="s">
        <v>476</v>
      </c>
      <c r="C184" s="25" t="s">
        <v>495</v>
      </c>
      <c r="D184" s="24" t="s">
        <v>496</v>
      </c>
      <c r="E184" s="24">
        <v>3245.4</v>
      </c>
      <c r="F184" s="24">
        <f>VLOOKUP(C184,'[1]9月'!$B:$Q,16,0)</f>
        <v>3245.4</v>
      </c>
      <c r="G184" s="27">
        <v>5228.42</v>
      </c>
      <c r="H184" s="24">
        <v>3245.4</v>
      </c>
      <c r="I184" s="27">
        <v>1790</v>
      </c>
      <c r="J184" s="27"/>
      <c r="K184" s="34">
        <f t="shared" si="187"/>
        <v>58.4172</v>
      </c>
      <c r="L184" s="35">
        <f t="shared" si="188"/>
        <v>519.264</v>
      </c>
      <c r="M184" s="27">
        <f t="shared" si="189"/>
        <v>418.27</v>
      </c>
      <c r="N184" s="24">
        <f t="shared" si="190"/>
        <v>22.7178</v>
      </c>
      <c r="O184" s="27">
        <f t="shared" si="191"/>
        <v>89.5</v>
      </c>
      <c r="P184" s="27">
        <f t="shared" si="192"/>
        <v>0</v>
      </c>
      <c r="Q184" s="27">
        <f t="shared" si="193"/>
        <v>1108.169</v>
      </c>
      <c r="R184" s="24">
        <f t="shared" si="194"/>
        <v>0</v>
      </c>
      <c r="S184" s="24">
        <f t="shared" si="195"/>
        <v>259.63</v>
      </c>
      <c r="T184" s="27">
        <f t="shared" si="196"/>
        <v>104.57</v>
      </c>
      <c r="U184" s="24">
        <f t="shared" si="197"/>
        <v>9.74</v>
      </c>
      <c r="V184" s="27">
        <f t="shared" si="198"/>
        <v>89.5</v>
      </c>
      <c r="W184" s="27">
        <f t="shared" si="199"/>
        <v>0</v>
      </c>
      <c r="X184" s="24">
        <f t="shared" si="200"/>
        <v>463.44</v>
      </c>
      <c r="Y184" s="24">
        <f t="shared" si="201"/>
        <v>1571.609</v>
      </c>
      <c r="Z184" s="39"/>
      <c r="AA184" s="125" t="s">
        <v>23</v>
      </c>
      <c r="AB184" s="126">
        <f t="shared" ref="AB184:AH184" si="259">K184+R184</f>
        <v>58.4172</v>
      </c>
      <c r="AC184" s="126">
        <f t="shared" si="259"/>
        <v>778.894</v>
      </c>
      <c r="AD184" s="126">
        <f t="shared" si="259"/>
        <v>522.84</v>
      </c>
      <c r="AE184" s="126">
        <f t="shared" si="259"/>
        <v>32.4578</v>
      </c>
      <c r="AF184" s="126">
        <f t="shared" si="259"/>
        <v>179</v>
      </c>
      <c r="AG184" s="126">
        <f t="shared" si="259"/>
        <v>0</v>
      </c>
      <c r="AH184" s="126">
        <f t="shared" si="259"/>
        <v>1571.609</v>
      </c>
      <c r="AI184" s="125" t="s">
        <v>1111</v>
      </c>
    </row>
    <row r="185" s="9" customFormat="1" ht="20" customHeight="1" spans="1:35">
      <c r="A185" s="23">
        <f t="shared" si="255"/>
        <v>182</v>
      </c>
      <c r="B185" s="24" t="s">
        <v>476</v>
      </c>
      <c r="C185" s="25" t="s">
        <v>497</v>
      </c>
      <c r="D185" s="24" t="s">
        <v>498</v>
      </c>
      <c r="E185" s="24">
        <v>3245.4</v>
      </c>
      <c r="F185" s="24">
        <f>VLOOKUP(C185,'[1]9月'!$B:$Q,16,0)</f>
        <v>3245.4</v>
      </c>
      <c r="G185" s="27">
        <v>5228.42</v>
      </c>
      <c r="H185" s="24">
        <v>3245.4</v>
      </c>
      <c r="I185" s="27">
        <v>1790</v>
      </c>
      <c r="J185" s="27"/>
      <c r="K185" s="34">
        <f t="shared" si="187"/>
        <v>58.4172</v>
      </c>
      <c r="L185" s="35">
        <f t="shared" si="188"/>
        <v>519.264</v>
      </c>
      <c r="M185" s="27">
        <f t="shared" si="189"/>
        <v>418.27</v>
      </c>
      <c r="N185" s="24">
        <f t="shared" si="190"/>
        <v>22.7178</v>
      </c>
      <c r="O185" s="27">
        <f t="shared" si="191"/>
        <v>89.5</v>
      </c>
      <c r="P185" s="27">
        <f t="shared" si="192"/>
        <v>0</v>
      </c>
      <c r="Q185" s="27">
        <f t="shared" si="193"/>
        <v>1108.169</v>
      </c>
      <c r="R185" s="24">
        <f t="shared" si="194"/>
        <v>0</v>
      </c>
      <c r="S185" s="24">
        <f t="shared" si="195"/>
        <v>259.63</v>
      </c>
      <c r="T185" s="27">
        <f t="shared" si="196"/>
        <v>104.57</v>
      </c>
      <c r="U185" s="24">
        <f t="shared" si="197"/>
        <v>9.74</v>
      </c>
      <c r="V185" s="27">
        <f t="shared" si="198"/>
        <v>89.5</v>
      </c>
      <c r="W185" s="27">
        <f t="shared" si="199"/>
        <v>0</v>
      </c>
      <c r="X185" s="24">
        <f t="shared" si="200"/>
        <v>463.44</v>
      </c>
      <c r="Y185" s="24">
        <f t="shared" si="201"/>
        <v>1571.609</v>
      </c>
      <c r="Z185" s="39"/>
      <c r="AA185" s="125" t="s">
        <v>23</v>
      </c>
      <c r="AB185" s="126">
        <f t="shared" ref="AB185:AH185" si="260">K185+R185</f>
        <v>58.4172</v>
      </c>
      <c r="AC185" s="126">
        <f t="shared" si="260"/>
        <v>778.894</v>
      </c>
      <c r="AD185" s="126">
        <f t="shared" si="260"/>
        <v>522.84</v>
      </c>
      <c r="AE185" s="126">
        <f t="shared" si="260"/>
        <v>32.4578</v>
      </c>
      <c r="AF185" s="126">
        <f t="shared" si="260"/>
        <v>179</v>
      </c>
      <c r="AG185" s="126">
        <f t="shared" si="260"/>
        <v>0</v>
      </c>
      <c r="AH185" s="126">
        <f t="shared" si="260"/>
        <v>1571.609</v>
      </c>
      <c r="AI185" s="125" t="s">
        <v>1111</v>
      </c>
    </row>
    <row r="186" s="9" customFormat="1" ht="20" customHeight="1" spans="1:35">
      <c r="A186" s="23">
        <f t="shared" si="255"/>
        <v>183</v>
      </c>
      <c r="B186" s="24" t="s">
        <v>476</v>
      </c>
      <c r="C186" s="25" t="s">
        <v>499</v>
      </c>
      <c r="D186" s="24" t="s">
        <v>500</v>
      </c>
      <c r="E186" s="24">
        <v>3245.4</v>
      </c>
      <c r="F186" s="24">
        <f>VLOOKUP(C186,'[1]9月'!$B:$Q,16,0)</f>
        <v>3245.4</v>
      </c>
      <c r="G186" s="27">
        <v>5228.42</v>
      </c>
      <c r="H186" s="24">
        <v>3245.4</v>
      </c>
      <c r="I186" s="27">
        <v>1790</v>
      </c>
      <c r="J186" s="27"/>
      <c r="K186" s="34">
        <f t="shared" si="187"/>
        <v>58.4172</v>
      </c>
      <c r="L186" s="35">
        <f t="shared" si="188"/>
        <v>519.264</v>
      </c>
      <c r="M186" s="27">
        <f t="shared" si="189"/>
        <v>418.27</v>
      </c>
      <c r="N186" s="24">
        <f t="shared" si="190"/>
        <v>22.7178</v>
      </c>
      <c r="O186" s="27">
        <f t="shared" si="191"/>
        <v>89.5</v>
      </c>
      <c r="P186" s="27">
        <f t="shared" si="192"/>
        <v>0</v>
      </c>
      <c r="Q186" s="27">
        <f t="shared" si="193"/>
        <v>1108.169</v>
      </c>
      <c r="R186" s="24">
        <f t="shared" si="194"/>
        <v>0</v>
      </c>
      <c r="S186" s="24">
        <f t="shared" si="195"/>
        <v>259.63</v>
      </c>
      <c r="T186" s="27">
        <f t="shared" si="196"/>
        <v>104.57</v>
      </c>
      <c r="U186" s="24">
        <f t="shared" si="197"/>
        <v>9.74</v>
      </c>
      <c r="V186" s="27">
        <f t="shared" si="198"/>
        <v>89.5</v>
      </c>
      <c r="W186" s="27">
        <f t="shared" si="199"/>
        <v>0</v>
      </c>
      <c r="X186" s="24">
        <f t="shared" si="200"/>
        <v>463.44</v>
      </c>
      <c r="Y186" s="24">
        <f t="shared" si="201"/>
        <v>1571.609</v>
      </c>
      <c r="Z186" s="39"/>
      <c r="AA186" s="125" t="s">
        <v>23</v>
      </c>
      <c r="AB186" s="126">
        <f t="shared" ref="AB186:AH186" si="261">K186+R186</f>
        <v>58.4172</v>
      </c>
      <c r="AC186" s="126">
        <f t="shared" si="261"/>
        <v>778.894</v>
      </c>
      <c r="AD186" s="126">
        <f t="shared" si="261"/>
        <v>522.84</v>
      </c>
      <c r="AE186" s="126">
        <f t="shared" si="261"/>
        <v>32.4578</v>
      </c>
      <c r="AF186" s="126">
        <f t="shared" si="261"/>
        <v>179</v>
      </c>
      <c r="AG186" s="126">
        <f t="shared" si="261"/>
        <v>0</v>
      </c>
      <c r="AH186" s="126">
        <f t="shared" si="261"/>
        <v>1571.609</v>
      </c>
      <c r="AI186" s="125" t="s">
        <v>1111</v>
      </c>
    </row>
    <row r="187" s="9" customFormat="1" ht="20" customHeight="1" spans="1:35">
      <c r="A187" s="23">
        <f t="shared" si="255"/>
        <v>184</v>
      </c>
      <c r="B187" s="24" t="s">
        <v>476</v>
      </c>
      <c r="C187" s="25" t="s">
        <v>501</v>
      </c>
      <c r="D187" s="24" t="s">
        <v>502</v>
      </c>
      <c r="E187" s="24">
        <v>3245.4</v>
      </c>
      <c r="F187" s="24">
        <f>VLOOKUP(C187,'[1]9月'!$B:$Q,16,0)</f>
        <v>3245.4</v>
      </c>
      <c r="G187" s="27">
        <v>5228.42</v>
      </c>
      <c r="H187" s="24">
        <v>3245.4</v>
      </c>
      <c r="I187" s="27">
        <v>1790</v>
      </c>
      <c r="J187" s="27"/>
      <c r="K187" s="34">
        <f t="shared" si="187"/>
        <v>58.4172</v>
      </c>
      <c r="L187" s="35">
        <f t="shared" si="188"/>
        <v>519.264</v>
      </c>
      <c r="M187" s="27">
        <f t="shared" si="189"/>
        <v>418.27</v>
      </c>
      <c r="N187" s="24">
        <f t="shared" si="190"/>
        <v>22.7178</v>
      </c>
      <c r="O187" s="27">
        <f t="shared" si="191"/>
        <v>89.5</v>
      </c>
      <c r="P187" s="27">
        <f t="shared" si="192"/>
        <v>0</v>
      </c>
      <c r="Q187" s="27">
        <f t="shared" si="193"/>
        <v>1108.169</v>
      </c>
      <c r="R187" s="24">
        <f t="shared" si="194"/>
        <v>0</v>
      </c>
      <c r="S187" s="24">
        <f t="shared" si="195"/>
        <v>259.63</v>
      </c>
      <c r="T187" s="27">
        <f t="shared" si="196"/>
        <v>104.57</v>
      </c>
      <c r="U187" s="24">
        <f t="shared" si="197"/>
        <v>9.74</v>
      </c>
      <c r="V187" s="27">
        <f t="shared" si="198"/>
        <v>89.5</v>
      </c>
      <c r="W187" s="27">
        <f t="shared" si="199"/>
        <v>0</v>
      </c>
      <c r="X187" s="24">
        <f t="shared" si="200"/>
        <v>463.44</v>
      </c>
      <c r="Y187" s="24">
        <f t="shared" si="201"/>
        <v>1571.609</v>
      </c>
      <c r="Z187" s="39"/>
      <c r="AA187" s="125" t="s">
        <v>23</v>
      </c>
      <c r="AB187" s="126">
        <f t="shared" ref="AB187:AH187" si="262">K187+R187</f>
        <v>58.4172</v>
      </c>
      <c r="AC187" s="126">
        <f t="shared" si="262"/>
        <v>778.894</v>
      </c>
      <c r="AD187" s="126">
        <f t="shared" si="262"/>
        <v>522.84</v>
      </c>
      <c r="AE187" s="126">
        <f t="shared" si="262"/>
        <v>32.4578</v>
      </c>
      <c r="AF187" s="126">
        <f t="shared" si="262"/>
        <v>179</v>
      </c>
      <c r="AG187" s="126">
        <f t="shared" si="262"/>
        <v>0</v>
      </c>
      <c r="AH187" s="126">
        <f t="shared" si="262"/>
        <v>1571.609</v>
      </c>
      <c r="AI187" s="125" t="s">
        <v>1111</v>
      </c>
    </row>
    <row r="188" s="9" customFormat="1" ht="20" customHeight="1" spans="1:35">
      <c r="A188" s="23">
        <f t="shared" si="255"/>
        <v>185</v>
      </c>
      <c r="B188" s="24" t="s">
        <v>476</v>
      </c>
      <c r="C188" s="25" t="s">
        <v>503</v>
      </c>
      <c r="D188" s="24" t="s">
        <v>504</v>
      </c>
      <c r="E188" s="24">
        <v>3245.4</v>
      </c>
      <c r="F188" s="24">
        <f>VLOOKUP(C188,'[1]9月'!$B:$Q,16,0)</f>
        <v>3245.4</v>
      </c>
      <c r="G188" s="27">
        <v>5228.42</v>
      </c>
      <c r="H188" s="24">
        <v>3245.4</v>
      </c>
      <c r="I188" s="27">
        <v>1790</v>
      </c>
      <c r="J188" s="27"/>
      <c r="K188" s="34">
        <f t="shared" si="187"/>
        <v>58.4172</v>
      </c>
      <c r="L188" s="35">
        <f t="shared" si="188"/>
        <v>519.264</v>
      </c>
      <c r="M188" s="27">
        <f t="shared" si="189"/>
        <v>418.27</v>
      </c>
      <c r="N188" s="24">
        <f t="shared" si="190"/>
        <v>22.7178</v>
      </c>
      <c r="O188" s="27">
        <f t="shared" si="191"/>
        <v>89.5</v>
      </c>
      <c r="P188" s="27">
        <f t="shared" si="192"/>
        <v>0</v>
      </c>
      <c r="Q188" s="27">
        <f t="shared" si="193"/>
        <v>1108.169</v>
      </c>
      <c r="R188" s="24">
        <f t="shared" si="194"/>
        <v>0</v>
      </c>
      <c r="S188" s="24">
        <f t="shared" si="195"/>
        <v>259.63</v>
      </c>
      <c r="T188" s="27">
        <f t="shared" si="196"/>
        <v>104.57</v>
      </c>
      <c r="U188" s="24">
        <f t="shared" si="197"/>
        <v>9.74</v>
      </c>
      <c r="V188" s="27">
        <f t="shared" si="198"/>
        <v>89.5</v>
      </c>
      <c r="W188" s="27">
        <f t="shared" si="199"/>
        <v>0</v>
      </c>
      <c r="X188" s="24">
        <f t="shared" si="200"/>
        <v>463.44</v>
      </c>
      <c r="Y188" s="24">
        <f t="shared" si="201"/>
        <v>1571.609</v>
      </c>
      <c r="Z188" s="39"/>
      <c r="AA188" s="125" t="s">
        <v>23</v>
      </c>
      <c r="AB188" s="126">
        <f t="shared" ref="AB188:AH188" si="263">K188+R188</f>
        <v>58.4172</v>
      </c>
      <c r="AC188" s="126">
        <f t="shared" si="263"/>
        <v>778.894</v>
      </c>
      <c r="AD188" s="126">
        <f t="shared" si="263"/>
        <v>522.84</v>
      </c>
      <c r="AE188" s="126">
        <f t="shared" si="263"/>
        <v>32.4578</v>
      </c>
      <c r="AF188" s="126">
        <f t="shared" si="263"/>
        <v>179</v>
      </c>
      <c r="AG188" s="126">
        <f t="shared" si="263"/>
        <v>0</v>
      </c>
      <c r="AH188" s="126">
        <f t="shared" si="263"/>
        <v>1571.609</v>
      </c>
      <c r="AI188" s="125" t="s">
        <v>1111</v>
      </c>
    </row>
    <row r="189" s="9" customFormat="1" ht="20" customHeight="1" spans="1:35">
      <c r="A189" s="23">
        <f t="shared" si="255"/>
        <v>186</v>
      </c>
      <c r="B189" s="24" t="s">
        <v>476</v>
      </c>
      <c r="C189" s="25" t="s">
        <v>505</v>
      </c>
      <c r="D189" s="24" t="s">
        <v>506</v>
      </c>
      <c r="E189" s="24">
        <v>3245.4</v>
      </c>
      <c r="F189" s="24">
        <f>VLOOKUP(C189,'[1]9月'!$B:$Q,16,0)</f>
        <v>3245.4</v>
      </c>
      <c r="G189" s="27">
        <v>5228.42</v>
      </c>
      <c r="H189" s="24">
        <v>3245.4</v>
      </c>
      <c r="I189" s="27">
        <v>1790</v>
      </c>
      <c r="J189" s="27"/>
      <c r="K189" s="34">
        <f t="shared" si="187"/>
        <v>58.4172</v>
      </c>
      <c r="L189" s="35">
        <f t="shared" si="188"/>
        <v>519.264</v>
      </c>
      <c r="M189" s="27">
        <f t="shared" si="189"/>
        <v>418.27</v>
      </c>
      <c r="N189" s="24">
        <f t="shared" si="190"/>
        <v>22.7178</v>
      </c>
      <c r="O189" s="27">
        <f t="shared" si="191"/>
        <v>89.5</v>
      </c>
      <c r="P189" s="27">
        <f t="shared" si="192"/>
        <v>0</v>
      </c>
      <c r="Q189" s="27">
        <f t="shared" si="193"/>
        <v>1108.169</v>
      </c>
      <c r="R189" s="24">
        <f t="shared" si="194"/>
        <v>0</v>
      </c>
      <c r="S189" s="24">
        <f t="shared" si="195"/>
        <v>259.63</v>
      </c>
      <c r="T189" s="27">
        <f t="shared" si="196"/>
        <v>104.57</v>
      </c>
      <c r="U189" s="24">
        <f t="shared" si="197"/>
        <v>9.74</v>
      </c>
      <c r="V189" s="27">
        <f t="shared" si="198"/>
        <v>89.5</v>
      </c>
      <c r="W189" s="27">
        <f t="shared" si="199"/>
        <v>0</v>
      </c>
      <c r="X189" s="24">
        <f t="shared" si="200"/>
        <v>463.44</v>
      </c>
      <c r="Y189" s="24">
        <f t="shared" si="201"/>
        <v>1571.609</v>
      </c>
      <c r="Z189" s="39"/>
      <c r="AA189" s="125" t="s">
        <v>23</v>
      </c>
      <c r="AB189" s="126">
        <f t="shared" ref="AB189:AH189" si="264">K189+R189</f>
        <v>58.4172</v>
      </c>
      <c r="AC189" s="126">
        <f t="shared" si="264"/>
        <v>778.894</v>
      </c>
      <c r="AD189" s="126">
        <f t="shared" si="264"/>
        <v>522.84</v>
      </c>
      <c r="AE189" s="126">
        <f t="shared" si="264"/>
        <v>32.4578</v>
      </c>
      <c r="AF189" s="126">
        <f t="shared" si="264"/>
        <v>179</v>
      </c>
      <c r="AG189" s="126">
        <f t="shared" si="264"/>
        <v>0</v>
      </c>
      <c r="AH189" s="126">
        <f t="shared" si="264"/>
        <v>1571.609</v>
      </c>
      <c r="AI189" s="125" t="s">
        <v>1111</v>
      </c>
    </row>
    <row r="190" s="9" customFormat="1" ht="20" customHeight="1" spans="1:35">
      <c r="A190" s="23">
        <f t="shared" si="255"/>
        <v>187</v>
      </c>
      <c r="B190" s="24" t="s">
        <v>476</v>
      </c>
      <c r="C190" s="25" t="s">
        <v>507</v>
      </c>
      <c r="D190" s="24" t="s">
        <v>508</v>
      </c>
      <c r="E190" s="24">
        <v>3245.4</v>
      </c>
      <c r="F190" s="24">
        <f>VLOOKUP(C190,'[1]9月'!$B:$Q,16,0)</f>
        <v>3245.4</v>
      </c>
      <c r="G190" s="27">
        <v>5228.42</v>
      </c>
      <c r="H190" s="24">
        <v>3245.4</v>
      </c>
      <c r="I190" s="27">
        <v>1790</v>
      </c>
      <c r="J190" s="27"/>
      <c r="K190" s="34">
        <f t="shared" si="187"/>
        <v>58.4172</v>
      </c>
      <c r="L190" s="35">
        <f t="shared" si="188"/>
        <v>519.264</v>
      </c>
      <c r="M190" s="27">
        <f t="shared" si="189"/>
        <v>418.27</v>
      </c>
      <c r="N190" s="24">
        <f t="shared" si="190"/>
        <v>22.7178</v>
      </c>
      <c r="O190" s="27">
        <f t="shared" si="191"/>
        <v>89.5</v>
      </c>
      <c r="P190" s="27">
        <f t="shared" si="192"/>
        <v>0</v>
      </c>
      <c r="Q190" s="27">
        <f t="shared" si="193"/>
        <v>1108.169</v>
      </c>
      <c r="R190" s="24">
        <f t="shared" si="194"/>
        <v>0</v>
      </c>
      <c r="S190" s="24">
        <f t="shared" si="195"/>
        <v>259.63</v>
      </c>
      <c r="T190" s="27">
        <f t="shared" si="196"/>
        <v>104.57</v>
      </c>
      <c r="U190" s="24">
        <f t="shared" si="197"/>
        <v>9.74</v>
      </c>
      <c r="V190" s="27">
        <f t="shared" si="198"/>
        <v>89.5</v>
      </c>
      <c r="W190" s="27">
        <f t="shared" si="199"/>
        <v>0</v>
      </c>
      <c r="X190" s="24">
        <f t="shared" si="200"/>
        <v>463.44</v>
      </c>
      <c r="Y190" s="24">
        <f t="shared" si="201"/>
        <v>1571.609</v>
      </c>
      <c r="Z190" s="39"/>
      <c r="AA190" s="125" t="s">
        <v>23</v>
      </c>
      <c r="AB190" s="126">
        <f t="shared" ref="AB190:AH190" si="265">K190+R190</f>
        <v>58.4172</v>
      </c>
      <c r="AC190" s="126">
        <f t="shared" si="265"/>
        <v>778.894</v>
      </c>
      <c r="AD190" s="126">
        <f t="shared" si="265"/>
        <v>522.84</v>
      </c>
      <c r="AE190" s="126">
        <f t="shared" si="265"/>
        <v>32.4578</v>
      </c>
      <c r="AF190" s="126">
        <f t="shared" si="265"/>
        <v>179</v>
      </c>
      <c r="AG190" s="126">
        <f t="shared" si="265"/>
        <v>0</v>
      </c>
      <c r="AH190" s="126">
        <f t="shared" si="265"/>
        <v>1571.609</v>
      </c>
      <c r="AI190" s="125" t="s">
        <v>1111</v>
      </c>
    </row>
    <row r="191" s="9" customFormat="1" ht="20" customHeight="1" spans="1:35">
      <c r="A191" s="23">
        <f t="shared" ref="A191:A200" si="266">ROW()-3</f>
        <v>188</v>
      </c>
      <c r="B191" s="24" t="s">
        <v>476</v>
      </c>
      <c r="C191" s="25" t="s">
        <v>509</v>
      </c>
      <c r="D191" s="24" t="s">
        <v>510</v>
      </c>
      <c r="E191" s="24">
        <v>3245.4</v>
      </c>
      <c r="F191" s="24">
        <f>VLOOKUP(C191,'[1]9月'!$B:$Q,16,0)</f>
        <v>3245.4</v>
      </c>
      <c r="G191" s="27">
        <v>5228.42</v>
      </c>
      <c r="H191" s="24">
        <v>3245.4</v>
      </c>
      <c r="I191" s="27">
        <v>1790</v>
      </c>
      <c r="J191" s="27"/>
      <c r="K191" s="34">
        <f t="shared" si="187"/>
        <v>58.4172</v>
      </c>
      <c r="L191" s="35">
        <f t="shared" si="188"/>
        <v>519.264</v>
      </c>
      <c r="M191" s="27">
        <f t="shared" si="189"/>
        <v>418.27</v>
      </c>
      <c r="N191" s="24">
        <f t="shared" si="190"/>
        <v>22.7178</v>
      </c>
      <c r="O191" s="27">
        <f t="shared" si="191"/>
        <v>89.5</v>
      </c>
      <c r="P191" s="27">
        <f t="shared" si="192"/>
        <v>0</v>
      </c>
      <c r="Q191" s="27">
        <f t="shared" si="193"/>
        <v>1108.169</v>
      </c>
      <c r="R191" s="24">
        <f t="shared" si="194"/>
        <v>0</v>
      </c>
      <c r="S191" s="24">
        <f t="shared" si="195"/>
        <v>259.63</v>
      </c>
      <c r="T191" s="27">
        <f t="shared" si="196"/>
        <v>104.57</v>
      </c>
      <c r="U191" s="24">
        <f t="shared" si="197"/>
        <v>9.74</v>
      </c>
      <c r="V191" s="27">
        <f t="shared" si="198"/>
        <v>89.5</v>
      </c>
      <c r="W191" s="27">
        <f t="shared" si="199"/>
        <v>0</v>
      </c>
      <c r="X191" s="24">
        <f t="shared" si="200"/>
        <v>463.44</v>
      </c>
      <c r="Y191" s="24">
        <f t="shared" si="201"/>
        <v>1571.609</v>
      </c>
      <c r="Z191" s="39"/>
      <c r="AA191" s="125" t="s">
        <v>23</v>
      </c>
      <c r="AB191" s="126">
        <f t="shared" ref="AB191:AH191" si="267">K191+R191</f>
        <v>58.4172</v>
      </c>
      <c r="AC191" s="126">
        <f t="shared" si="267"/>
        <v>778.894</v>
      </c>
      <c r="AD191" s="126">
        <f t="shared" si="267"/>
        <v>522.84</v>
      </c>
      <c r="AE191" s="126">
        <f t="shared" si="267"/>
        <v>32.4578</v>
      </c>
      <c r="AF191" s="126">
        <f t="shared" si="267"/>
        <v>179</v>
      </c>
      <c r="AG191" s="126">
        <f t="shared" si="267"/>
        <v>0</v>
      </c>
      <c r="AH191" s="126">
        <f t="shared" si="267"/>
        <v>1571.609</v>
      </c>
      <c r="AI191" s="125" t="s">
        <v>1111</v>
      </c>
    </row>
    <row r="192" s="9" customFormat="1" ht="20" customHeight="1" spans="1:35">
      <c r="A192" s="23">
        <f t="shared" si="266"/>
        <v>189</v>
      </c>
      <c r="B192" s="24" t="s">
        <v>476</v>
      </c>
      <c r="C192" s="25" t="s">
        <v>511</v>
      </c>
      <c r="D192" s="24" t="s">
        <v>512</v>
      </c>
      <c r="E192" s="24">
        <v>3245.4</v>
      </c>
      <c r="F192" s="24">
        <f>VLOOKUP(C192,'[1]9月'!$B:$Q,16,0)</f>
        <v>3245.4</v>
      </c>
      <c r="G192" s="27">
        <v>5228.42</v>
      </c>
      <c r="H192" s="24">
        <v>3245.4</v>
      </c>
      <c r="I192" s="27">
        <v>1790</v>
      </c>
      <c r="J192" s="27"/>
      <c r="K192" s="34">
        <f t="shared" ref="K192:K255" si="268">E192*0.018</f>
        <v>58.4172</v>
      </c>
      <c r="L192" s="35">
        <f t="shared" ref="L192:L255" si="269">F192*0.16</f>
        <v>519.264</v>
      </c>
      <c r="M192" s="27">
        <f t="shared" ref="M192:M255" si="270">ROUND(G192*0.08,2)</f>
        <v>418.27</v>
      </c>
      <c r="N192" s="24">
        <f t="shared" ref="N192:N255" si="271">H192*0.007</f>
        <v>22.7178</v>
      </c>
      <c r="O192" s="27">
        <f t="shared" ref="O192:O255" si="272">I192*5%</f>
        <v>89.5</v>
      </c>
      <c r="P192" s="27">
        <f t="shared" ref="P192:P255" si="273">J192*50%</f>
        <v>0</v>
      </c>
      <c r="Q192" s="27">
        <f t="shared" ref="Q192:Q255" si="274">SUM(K192:P192)</f>
        <v>1108.169</v>
      </c>
      <c r="R192" s="24">
        <f t="shared" ref="R192:R255" si="275">E192*0</f>
        <v>0</v>
      </c>
      <c r="S192" s="24">
        <f t="shared" ref="S192:S255" si="276">ROUND(F192*0.08,2)</f>
        <v>259.63</v>
      </c>
      <c r="T192" s="27">
        <f t="shared" ref="T192:T255" si="277">ROUND(G192*0.02,2)</f>
        <v>104.57</v>
      </c>
      <c r="U192" s="24">
        <f t="shared" ref="U192:U255" si="278">ROUND(H192*0.003,2)</f>
        <v>9.74</v>
      </c>
      <c r="V192" s="27">
        <f t="shared" ref="V192:V255" si="279">I192*5%</f>
        <v>89.5</v>
      </c>
      <c r="W192" s="27">
        <f t="shared" ref="W192:W255" si="280">J192*50%</f>
        <v>0</v>
      </c>
      <c r="X192" s="24">
        <f t="shared" ref="X192:X255" si="281">SUM(R192:W192)</f>
        <v>463.44</v>
      </c>
      <c r="Y192" s="24">
        <f t="shared" ref="Y192:Y255" si="282">Q192+X192</f>
        <v>1571.609</v>
      </c>
      <c r="Z192" s="39"/>
      <c r="AA192" s="125" t="s">
        <v>23</v>
      </c>
      <c r="AB192" s="126">
        <f t="shared" ref="AB192:AH192" si="283">K192+R192</f>
        <v>58.4172</v>
      </c>
      <c r="AC192" s="126">
        <f t="shared" si="283"/>
        <v>778.894</v>
      </c>
      <c r="AD192" s="126">
        <f t="shared" si="283"/>
        <v>522.84</v>
      </c>
      <c r="AE192" s="126">
        <f t="shared" si="283"/>
        <v>32.4578</v>
      </c>
      <c r="AF192" s="126">
        <f t="shared" si="283"/>
        <v>179</v>
      </c>
      <c r="AG192" s="126">
        <f t="shared" si="283"/>
        <v>0</v>
      </c>
      <c r="AH192" s="126">
        <f t="shared" si="283"/>
        <v>1571.609</v>
      </c>
      <c r="AI192" s="125" t="s">
        <v>1111</v>
      </c>
    </row>
    <row r="193" s="9" customFormat="1" ht="20" customHeight="1" spans="1:35">
      <c r="A193" s="23">
        <f t="shared" si="266"/>
        <v>190</v>
      </c>
      <c r="B193" s="24" t="s">
        <v>476</v>
      </c>
      <c r="C193" s="25" t="s">
        <v>513</v>
      </c>
      <c r="D193" s="24" t="s">
        <v>514</v>
      </c>
      <c r="E193" s="24">
        <v>3245.4</v>
      </c>
      <c r="F193" s="24">
        <f>VLOOKUP(C193,'[1]9月'!$B:$Q,16,0)</f>
        <v>3245.4</v>
      </c>
      <c r="G193" s="27">
        <v>5228.42</v>
      </c>
      <c r="H193" s="24">
        <v>3245.4</v>
      </c>
      <c r="I193" s="27">
        <v>1790</v>
      </c>
      <c r="J193" s="27"/>
      <c r="K193" s="34">
        <f t="shared" si="268"/>
        <v>58.4172</v>
      </c>
      <c r="L193" s="35">
        <f t="shared" si="269"/>
        <v>519.264</v>
      </c>
      <c r="M193" s="27">
        <f t="shared" si="270"/>
        <v>418.27</v>
      </c>
      <c r="N193" s="24">
        <f t="shared" si="271"/>
        <v>22.7178</v>
      </c>
      <c r="O193" s="27">
        <f t="shared" si="272"/>
        <v>89.5</v>
      </c>
      <c r="P193" s="27">
        <f t="shared" si="273"/>
        <v>0</v>
      </c>
      <c r="Q193" s="27">
        <f t="shared" si="274"/>
        <v>1108.169</v>
      </c>
      <c r="R193" s="24">
        <f t="shared" si="275"/>
        <v>0</v>
      </c>
      <c r="S193" s="24">
        <f t="shared" si="276"/>
        <v>259.63</v>
      </c>
      <c r="T193" s="27">
        <f t="shared" si="277"/>
        <v>104.57</v>
      </c>
      <c r="U193" s="24">
        <f t="shared" si="278"/>
        <v>9.74</v>
      </c>
      <c r="V193" s="27">
        <f t="shared" si="279"/>
        <v>89.5</v>
      </c>
      <c r="W193" s="27">
        <f t="shared" si="280"/>
        <v>0</v>
      </c>
      <c r="X193" s="24">
        <f t="shared" si="281"/>
        <v>463.44</v>
      </c>
      <c r="Y193" s="24">
        <f t="shared" si="282"/>
        <v>1571.609</v>
      </c>
      <c r="Z193" s="39"/>
      <c r="AA193" s="125" t="s">
        <v>23</v>
      </c>
      <c r="AB193" s="126">
        <f t="shared" ref="AB193:AH193" si="284">K193+R193</f>
        <v>58.4172</v>
      </c>
      <c r="AC193" s="126">
        <f t="shared" si="284"/>
        <v>778.894</v>
      </c>
      <c r="AD193" s="126">
        <f t="shared" si="284"/>
        <v>522.84</v>
      </c>
      <c r="AE193" s="126">
        <f t="shared" si="284"/>
        <v>32.4578</v>
      </c>
      <c r="AF193" s="126">
        <f t="shared" si="284"/>
        <v>179</v>
      </c>
      <c r="AG193" s="126">
        <f t="shared" si="284"/>
        <v>0</v>
      </c>
      <c r="AH193" s="126">
        <f t="shared" si="284"/>
        <v>1571.609</v>
      </c>
      <c r="AI193" s="125" t="s">
        <v>1111</v>
      </c>
    </row>
    <row r="194" s="9" customFormat="1" ht="20" customHeight="1" spans="1:35">
      <c r="A194" s="23">
        <f t="shared" si="266"/>
        <v>191</v>
      </c>
      <c r="B194" s="24" t="s">
        <v>476</v>
      </c>
      <c r="C194" s="25" t="s">
        <v>515</v>
      </c>
      <c r="D194" s="24" t="s">
        <v>516</v>
      </c>
      <c r="E194" s="24">
        <v>3245.4</v>
      </c>
      <c r="F194" s="24">
        <f>VLOOKUP(C194,'[1]9月'!$B:$Q,16,0)</f>
        <v>3245.4</v>
      </c>
      <c r="G194" s="27">
        <v>5228.42</v>
      </c>
      <c r="H194" s="24">
        <v>3245.4</v>
      </c>
      <c r="I194" s="27">
        <v>1790</v>
      </c>
      <c r="J194" s="27"/>
      <c r="K194" s="34">
        <f t="shared" si="268"/>
        <v>58.4172</v>
      </c>
      <c r="L194" s="35">
        <f t="shared" si="269"/>
        <v>519.264</v>
      </c>
      <c r="M194" s="27">
        <f t="shared" si="270"/>
        <v>418.27</v>
      </c>
      <c r="N194" s="24">
        <f t="shared" si="271"/>
        <v>22.7178</v>
      </c>
      <c r="O194" s="27">
        <f t="shared" si="272"/>
        <v>89.5</v>
      </c>
      <c r="P194" s="27">
        <f t="shared" si="273"/>
        <v>0</v>
      </c>
      <c r="Q194" s="27">
        <f t="shared" si="274"/>
        <v>1108.169</v>
      </c>
      <c r="R194" s="24">
        <f t="shared" si="275"/>
        <v>0</v>
      </c>
      <c r="S194" s="24">
        <f t="shared" si="276"/>
        <v>259.63</v>
      </c>
      <c r="T194" s="27">
        <f t="shared" si="277"/>
        <v>104.57</v>
      </c>
      <c r="U194" s="24">
        <f t="shared" si="278"/>
        <v>9.74</v>
      </c>
      <c r="V194" s="27">
        <f t="shared" si="279"/>
        <v>89.5</v>
      </c>
      <c r="W194" s="27">
        <f t="shared" si="280"/>
        <v>0</v>
      </c>
      <c r="X194" s="24">
        <f t="shared" si="281"/>
        <v>463.44</v>
      </c>
      <c r="Y194" s="24">
        <f t="shared" si="282"/>
        <v>1571.609</v>
      </c>
      <c r="Z194" s="39"/>
      <c r="AA194" s="125" t="s">
        <v>23</v>
      </c>
      <c r="AB194" s="126">
        <f t="shared" ref="AB194:AH194" si="285">K194+R194</f>
        <v>58.4172</v>
      </c>
      <c r="AC194" s="126">
        <f t="shared" si="285"/>
        <v>778.894</v>
      </c>
      <c r="AD194" s="126">
        <f t="shared" si="285"/>
        <v>522.84</v>
      </c>
      <c r="AE194" s="126">
        <f t="shared" si="285"/>
        <v>32.4578</v>
      </c>
      <c r="AF194" s="126">
        <f t="shared" si="285"/>
        <v>179</v>
      </c>
      <c r="AG194" s="126">
        <f t="shared" si="285"/>
        <v>0</v>
      </c>
      <c r="AH194" s="126">
        <f t="shared" si="285"/>
        <v>1571.609</v>
      </c>
      <c r="AI194" s="125" t="s">
        <v>1111</v>
      </c>
    </row>
    <row r="195" s="9" customFormat="1" ht="20" customHeight="1" spans="1:35">
      <c r="A195" s="23">
        <f t="shared" si="266"/>
        <v>192</v>
      </c>
      <c r="B195" s="24" t="s">
        <v>476</v>
      </c>
      <c r="C195" s="25" t="s">
        <v>517</v>
      </c>
      <c r="D195" s="24" t="s">
        <v>518</v>
      </c>
      <c r="E195" s="24">
        <v>3245.4</v>
      </c>
      <c r="F195" s="24">
        <f>VLOOKUP(C195,'[1]9月'!$B:$Q,16,0)</f>
        <v>3245.4</v>
      </c>
      <c r="G195" s="27">
        <v>5228.42</v>
      </c>
      <c r="H195" s="24">
        <v>3245.4</v>
      </c>
      <c r="I195" s="27">
        <v>1790</v>
      </c>
      <c r="J195" s="27"/>
      <c r="K195" s="34">
        <f t="shared" si="268"/>
        <v>58.4172</v>
      </c>
      <c r="L195" s="35">
        <f t="shared" si="269"/>
        <v>519.264</v>
      </c>
      <c r="M195" s="27">
        <f t="shared" si="270"/>
        <v>418.27</v>
      </c>
      <c r="N195" s="24">
        <f t="shared" si="271"/>
        <v>22.7178</v>
      </c>
      <c r="O195" s="27">
        <f t="shared" si="272"/>
        <v>89.5</v>
      </c>
      <c r="P195" s="27">
        <f t="shared" si="273"/>
        <v>0</v>
      </c>
      <c r="Q195" s="27">
        <f t="shared" si="274"/>
        <v>1108.169</v>
      </c>
      <c r="R195" s="24">
        <f t="shared" si="275"/>
        <v>0</v>
      </c>
      <c r="S195" s="24">
        <f t="shared" si="276"/>
        <v>259.63</v>
      </c>
      <c r="T195" s="27">
        <f t="shared" si="277"/>
        <v>104.57</v>
      </c>
      <c r="U195" s="24">
        <f t="shared" si="278"/>
        <v>9.74</v>
      </c>
      <c r="V195" s="27">
        <f t="shared" si="279"/>
        <v>89.5</v>
      </c>
      <c r="W195" s="27">
        <f t="shared" si="280"/>
        <v>0</v>
      </c>
      <c r="X195" s="24">
        <f t="shared" si="281"/>
        <v>463.44</v>
      </c>
      <c r="Y195" s="24">
        <f t="shared" si="282"/>
        <v>1571.609</v>
      </c>
      <c r="Z195" s="39"/>
      <c r="AA195" s="125" t="s">
        <v>23</v>
      </c>
      <c r="AB195" s="126">
        <f t="shared" ref="AB195:AH195" si="286">K195+R195</f>
        <v>58.4172</v>
      </c>
      <c r="AC195" s="126">
        <f t="shared" si="286"/>
        <v>778.894</v>
      </c>
      <c r="AD195" s="126">
        <f t="shared" si="286"/>
        <v>522.84</v>
      </c>
      <c r="AE195" s="126">
        <f t="shared" si="286"/>
        <v>32.4578</v>
      </c>
      <c r="AF195" s="126">
        <f t="shared" si="286"/>
        <v>179</v>
      </c>
      <c r="AG195" s="126">
        <f t="shared" si="286"/>
        <v>0</v>
      </c>
      <c r="AH195" s="126">
        <f t="shared" si="286"/>
        <v>1571.609</v>
      </c>
      <c r="AI195" s="125" t="s">
        <v>1111</v>
      </c>
    </row>
    <row r="196" s="9" customFormat="1" ht="20" customHeight="1" spans="1:35">
      <c r="A196" s="23">
        <f t="shared" si="266"/>
        <v>193</v>
      </c>
      <c r="B196" s="24" t="s">
        <v>476</v>
      </c>
      <c r="C196" s="25" t="s">
        <v>519</v>
      </c>
      <c r="D196" s="24" t="s">
        <v>520</v>
      </c>
      <c r="E196" s="24">
        <v>3245.4</v>
      </c>
      <c r="F196" s="24">
        <f>VLOOKUP(C196,'[1]9月'!$B:$Q,16,0)</f>
        <v>3245.4</v>
      </c>
      <c r="G196" s="27">
        <v>5228.42</v>
      </c>
      <c r="H196" s="24">
        <v>3245.4</v>
      </c>
      <c r="I196" s="27">
        <v>1790</v>
      </c>
      <c r="J196" s="27"/>
      <c r="K196" s="34">
        <f t="shared" si="268"/>
        <v>58.4172</v>
      </c>
      <c r="L196" s="35">
        <f t="shared" si="269"/>
        <v>519.264</v>
      </c>
      <c r="M196" s="27">
        <f t="shared" si="270"/>
        <v>418.27</v>
      </c>
      <c r="N196" s="24">
        <f t="shared" si="271"/>
        <v>22.7178</v>
      </c>
      <c r="O196" s="27">
        <f t="shared" si="272"/>
        <v>89.5</v>
      </c>
      <c r="P196" s="27">
        <f t="shared" si="273"/>
        <v>0</v>
      </c>
      <c r="Q196" s="27">
        <f t="shared" si="274"/>
        <v>1108.169</v>
      </c>
      <c r="R196" s="24">
        <f t="shared" si="275"/>
        <v>0</v>
      </c>
      <c r="S196" s="24">
        <f t="shared" si="276"/>
        <v>259.63</v>
      </c>
      <c r="T196" s="27">
        <f t="shared" si="277"/>
        <v>104.57</v>
      </c>
      <c r="U196" s="24">
        <f t="shared" si="278"/>
        <v>9.74</v>
      </c>
      <c r="V196" s="27">
        <f t="shared" si="279"/>
        <v>89.5</v>
      </c>
      <c r="W196" s="27">
        <f t="shared" si="280"/>
        <v>0</v>
      </c>
      <c r="X196" s="24">
        <f t="shared" si="281"/>
        <v>463.44</v>
      </c>
      <c r="Y196" s="24">
        <f t="shared" si="282"/>
        <v>1571.609</v>
      </c>
      <c r="Z196" s="39"/>
      <c r="AA196" s="125" t="s">
        <v>23</v>
      </c>
      <c r="AB196" s="126">
        <f t="shared" ref="AB196:AH196" si="287">K196+R196</f>
        <v>58.4172</v>
      </c>
      <c r="AC196" s="126">
        <f t="shared" si="287"/>
        <v>778.894</v>
      </c>
      <c r="AD196" s="126">
        <f t="shared" si="287"/>
        <v>522.84</v>
      </c>
      <c r="AE196" s="126">
        <f t="shared" si="287"/>
        <v>32.4578</v>
      </c>
      <c r="AF196" s="126">
        <f t="shared" si="287"/>
        <v>179</v>
      </c>
      <c r="AG196" s="126">
        <f t="shared" si="287"/>
        <v>0</v>
      </c>
      <c r="AH196" s="126">
        <f t="shared" si="287"/>
        <v>1571.609</v>
      </c>
      <c r="AI196" s="125" t="s">
        <v>1111</v>
      </c>
    </row>
    <row r="197" s="9" customFormat="1" ht="20" customHeight="1" spans="1:35">
      <c r="A197" s="23">
        <f t="shared" si="266"/>
        <v>194</v>
      </c>
      <c r="B197" s="24" t="s">
        <v>476</v>
      </c>
      <c r="C197" s="25" t="s">
        <v>523</v>
      </c>
      <c r="D197" s="24" t="s">
        <v>524</v>
      </c>
      <c r="E197" s="24">
        <v>3245.4</v>
      </c>
      <c r="F197" s="24">
        <f>VLOOKUP(C197,'[1]9月'!$B:$Q,16,0)</f>
        <v>3245.4</v>
      </c>
      <c r="G197" s="27">
        <v>5228.42</v>
      </c>
      <c r="H197" s="24">
        <v>3245.4</v>
      </c>
      <c r="I197" s="27">
        <v>1790</v>
      </c>
      <c r="J197" s="27"/>
      <c r="K197" s="34">
        <f t="shared" si="268"/>
        <v>58.4172</v>
      </c>
      <c r="L197" s="35">
        <f t="shared" si="269"/>
        <v>519.264</v>
      </c>
      <c r="M197" s="27">
        <f t="shared" si="270"/>
        <v>418.27</v>
      </c>
      <c r="N197" s="24">
        <f t="shared" si="271"/>
        <v>22.7178</v>
      </c>
      <c r="O197" s="27">
        <f t="shared" si="272"/>
        <v>89.5</v>
      </c>
      <c r="P197" s="27">
        <f t="shared" si="273"/>
        <v>0</v>
      </c>
      <c r="Q197" s="27">
        <f t="shared" si="274"/>
        <v>1108.169</v>
      </c>
      <c r="R197" s="24">
        <f t="shared" si="275"/>
        <v>0</v>
      </c>
      <c r="S197" s="24">
        <f t="shared" si="276"/>
        <v>259.63</v>
      </c>
      <c r="T197" s="27">
        <f t="shared" si="277"/>
        <v>104.57</v>
      </c>
      <c r="U197" s="24">
        <f t="shared" si="278"/>
        <v>9.74</v>
      </c>
      <c r="V197" s="27">
        <f t="shared" si="279"/>
        <v>89.5</v>
      </c>
      <c r="W197" s="27">
        <f t="shared" si="280"/>
        <v>0</v>
      </c>
      <c r="X197" s="24">
        <f t="shared" si="281"/>
        <v>463.44</v>
      </c>
      <c r="Y197" s="24">
        <f t="shared" si="282"/>
        <v>1571.609</v>
      </c>
      <c r="Z197" s="39"/>
      <c r="AA197" s="125" t="s">
        <v>23</v>
      </c>
      <c r="AB197" s="126">
        <f t="shared" ref="AB197:AH197" si="288">K197+R197</f>
        <v>58.4172</v>
      </c>
      <c r="AC197" s="126">
        <f t="shared" si="288"/>
        <v>778.894</v>
      </c>
      <c r="AD197" s="126">
        <f t="shared" si="288"/>
        <v>522.84</v>
      </c>
      <c r="AE197" s="126">
        <f t="shared" si="288"/>
        <v>32.4578</v>
      </c>
      <c r="AF197" s="126">
        <f t="shared" si="288"/>
        <v>179</v>
      </c>
      <c r="AG197" s="126">
        <f t="shared" si="288"/>
        <v>0</v>
      </c>
      <c r="AH197" s="126">
        <f t="shared" si="288"/>
        <v>1571.609</v>
      </c>
      <c r="AI197" s="125" t="s">
        <v>1111</v>
      </c>
    </row>
    <row r="198" s="9" customFormat="1" ht="20" customHeight="1" spans="1:35">
      <c r="A198" s="23">
        <f t="shared" si="266"/>
        <v>195</v>
      </c>
      <c r="B198" s="24" t="s">
        <v>476</v>
      </c>
      <c r="C198" s="29" t="s">
        <v>525</v>
      </c>
      <c r="D198" s="28" t="s">
        <v>526</v>
      </c>
      <c r="E198" s="24">
        <v>3245.4</v>
      </c>
      <c r="F198" s="24">
        <f>VLOOKUP(C198,'[1]9月'!$B:$Q,16,0)</f>
        <v>3245.4</v>
      </c>
      <c r="G198" s="27">
        <v>5228.42</v>
      </c>
      <c r="H198" s="24">
        <v>3245.4</v>
      </c>
      <c r="I198" s="27">
        <v>1790</v>
      </c>
      <c r="J198" s="27"/>
      <c r="K198" s="34">
        <f t="shared" si="268"/>
        <v>58.4172</v>
      </c>
      <c r="L198" s="35">
        <f t="shared" si="269"/>
        <v>519.264</v>
      </c>
      <c r="M198" s="27">
        <f t="shared" si="270"/>
        <v>418.27</v>
      </c>
      <c r="N198" s="24">
        <f t="shared" si="271"/>
        <v>22.7178</v>
      </c>
      <c r="O198" s="27">
        <f t="shared" si="272"/>
        <v>89.5</v>
      </c>
      <c r="P198" s="27">
        <f t="shared" si="273"/>
        <v>0</v>
      </c>
      <c r="Q198" s="27">
        <f t="shared" si="274"/>
        <v>1108.169</v>
      </c>
      <c r="R198" s="24">
        <f t="shared" si="275"/>
        <v>0</v>
      </c>
      <c r="S198" s="24">
        <f t="shared" si="276"/>
        <v>259.63</v>
      </c>
      <c r="T198" s="27">
        <f t="shared" si="277"/>
        <v>104.57</v>
      </c>
      <c r="U198" s="24">
        <f t="shared" si="278"/>
        <v>9.74</v>
      </c>
      <c r="V198" s="27">
        <f t="shared" si="279"/>
        <v>89.5</v>
      </c>
      <c r="W198" s="27">
        <f t="shared" si="280"/>
        <v>0</v>
      </c>
      <c r="X198" s="24">
        <f t="shared" si="281"/>
        <v>463.44</v>
      </c>
      <c r="Y198" s="24">
        <f t="shared" si="282"/>
        <v>1571.609</v>
      </c>
      <c r="Z198" s="39"/>
      <c r="AA198" s="125" t="s">
        <v>23</v>
      </c>
      <c r="AB198" s="126">
        <f t="shared" ref="AB198:AH198" si="289">K198+R198</f>
        <v>58.4172</v>
      </c>
      <c r="AC198" s="126">
        <f t="shared" si="289"/>
        <v>778.894</v>
      </c>
      <c r="AD198" s="126">
        <f t="shared" si="289"/>
        <v>522.84</v>
      </c>
      <c r="AE198" s="126">
        <f t="shared" si="289"/>
        <v>32.4578</v>
      </c>
      <c r="AF198" s="126">
        <f t="shared" si="289"/>
        <v>179</v>
      </c>
      <c r="AG198" s="126">
        <f t="shared" si="289"/>
        <v>0</v>
      </c>
      <c r="AH198" s="126">
        <f t="shared" si="289"/>
        <v>1571.609</v>
      </c>
      <c r="AI198" s="125" t="s">
        <v>1111</v>
      </c>
    </row>
    <row r="199" s="9" customFormat="1" ht="20" customHeight="1" spans="1:35">
      <c r="A199" s="23">
        <f t="shared" si="266"/>
        <v>196</v>
      </c>
      <c r="B199" s="24" t="s">
        <v>143</v>
      </c>
      <c r="C199" s="25" t="s">
        <v>527</v>
      </c>
      <c r="D199" s="24" t="s">
        <v>528</v>
      </c>
      <c r="E199" s="24">
        <v>3245.4</v>
      </c>
      <c r="F199" s="24">
        <f>VLOOKUP(C199,'[1]9月'!$B:$Q,16,0)</f>
        <v>3245.4</v>
      </c>
      <c r="G199" s="27">
        <v>5228.42</v>
      </c>
      <c r="H199" s="24">
        <v>3245.4</v>
      </c>
      <c r="I199" s="27">
        <v>1790</v>
      </c>
      <c r="J199" s="27"/>
      <c r="K199" s="34">
        <f t="shared" si="268"/>
        <v>58.4172</v>
      </c>
      <c r="L199" s="35">
        <f t="shared" si="269"/>
        <v>519.264</v>
      </c>
      <c r="M199" s="27">
        <f t="shared" si="270"/>
        <v>418.27</v>
      </c>
      <c r="N199" s="24">
        <f t="shared" si="271"/>
        <v>22.7178</v>
      </c>
      <c r="O199" s="27">
        <f t="shared" si="272"/>
        <v>89.5</v>
      </c>
      <c r="P199" s="27">
        <f t="shared" si="273"/>
        <v>0</v>
      </c>
      <c r="Q199" s="27">
        <f t="shared" si="274"/>
        <v>1108.169</v>
      </c>
      <c r="R199" s="24">
        <f t="shared" si="275"/>
        <v>0</v>
      </c>
      <c r="S199" s="24">
        <f t="shared" si="276"/>
        <v>259.63</v>
      </c>
      <c r="T199" s="27">
        <f t="shared" si="277"/>
        <v>104.57</v>
      </c>
      <c r="U199" s="24">
        <f t="shared" si="278"/>
        <v>9.74</v>
      </c>
      <c r="V199" s="27">
        <f t="shared" si="279"/>
        <v>89.5</v>
      </c>
      <c r="W199" s="27">
        <f t="shared" si="280"/>
        <v>0</v>
      </c>
      <c r="X199" s="24">
        <f t="shared" si="281"/>
        <v>463.44</v>
      </c>
      <c r="Y199" s="24">
        <f t="shared" si="282"/>
        <v>1571.609</v>
      </c>
      <c r="Z199" s="39"/>
      <c r="AA199" s="125" t="s">
        <v>29</v>
      </c>
      <c r="AB199" s="126">
        <f t="shared" ref="AB199:AH199" si="290">K199+R199</f>
        <v>58.4172</v>
      </c>
      <c r="AC199" s="126">
        <f t="shared" si="290"/>
        <v>778.894</v>
      </c>
      <c r="AD199" s="126">
        <f t="shared" si="290"/>
        <v>522.84</v>
      </c>
      <c r="AE199" s="126">
        <f t="shared" si="290"/>
        <v>32.4578</v>
      </c>
      <c r="AF199" s="126">
        <f t="shared" si="290"/>
        <v>179</v>
      </c>
      <c r="AG199" s="126">
        <f t="shared" si="290"/>
        <v>0</v>
      </c>
      <c r="AH199" s="126">
        <f t="shared" si="290"/>
        <v>1571.609</v>
      </c>
      <c r="AI199" s="125" t="s">
        <v>1111</v>
      </c>
    </row>
    <row r="200" s="9" customFormat="1" ht="20" customHeight="1" spans="1:35">
      <c r="A200" s="23">
        <f t="shared" si="266"/>
        <v>197</v>
      </c>
      <c r="B200" s="24" t="s">
        <v>143</v>
      </c>
      <c r="C200" s="25" t="s">
        <v>529</v>
      </c>
      <c r="D200" s="24" t="s">
        <v>530</v>
      </c>
      <c r="E200" s="24">
        <v>3245.4</v>
      </c>
      <c r="F200" s="24">
        <f>VLOOKUP(C200,'[1]9月'!$B:$Q,16,0)</f>
        <v>3245.4</v>
      </c>
      <c r="G200" s="27">
        <v>5228.42</v>
      </c>
      <c r="H200" s="24">
        <v>3245.4</v>
      </c>
      <c r="I200" s="27">
        <v>1790</v>
      </c>
      <c r="J200" s="27"/>
      <c r="K200" s="34">
        <f t="shared" si="268"/>
        <v>58.4172</v>
      </c>
      <c r="L200" s="35">
        <f t="shared" si="269"/>
        <v>519.264</v>
      </c>
      <c r="M200" s="27">
        <f t="shared" si="270"/>
        <v>418.27</v>
      </c>
      <c r="N200" s="24">
        <f t="shared" si="271"/>
        <v>22.7178</v>
      </c>
      <c r="O200" s="27">
        <f t="shared" si="272"/>
        <v>89.5</v>
      </c>
      <c r="P200" s="27">
        <f t="shared" si="273"/>
        <v>0</v>
      </c>
      <c r="Q200" s="27">
        <f t="shared" si="274"/>
        <v>1108.169</v>
      </c>
      <c r="R200" s="24">
        <f t="shared" si="275"/>
        <v>0</v>
      </c>
      <c r="S200" s="24">
        <f t="shared" si="276"/>
        <v>259.63</v>
      </c>
      <c r="T200" s="27">
        <f t="shared" si="277"/>
        <v>104.57</v>
      </c>
      <c r="U200" s="24">
        <f t="shared" si="278"/>
        <v>9.74</v>
      </c>
      <c r="V200" s="27">
        <f t="shared" si="279"/>
        <v>89.5</v>
      </c>
      <c r="W200" s="27">
        <f t="shared" si="280"/>
        <v>0</v>
      </c>
      <c r="X200" s="24">
        <f t="shared" si="281"/>
        <v>463.44</v>
      </c>
      <c r="Y200" s="24">
        <f t="shared" si="282"/>
        <v>1571.609</v>
      </c>
      <c r="Z200" s="39"/>
      <c r="AA200" s="125" t="s">
        <v>29</v>
      </c>
      <c r="AB200" s="126">
        <f t="shared" ref="AB200:AH200" si="291">K200+R200</f>
        <v>58.4172</v>
      </c>
      <c r="AC200" s="126">
        <f t="shared" si="291"/>
        <v>778.894</v>
      </c>
      <c r="AD200" s="126">
        <f t="shared" si="291"/>
        <v>522.84</v>
      </c>
      <c r="AE200" s="126">
        <f t="shared" si="291"/>
        <v>32.4578</v>
      </c>
      <c r="AF200" s="126">
        <f t="shared" si="291"/>
        <v>179</v>
      </c>
      <c r="AG200" s="126">
        <f t="shared" si="291"/>
        <v>0</v>
      </c>
      <c r="AH200" s="126">
        <f t="shared" si="291"/>
        <v>1571.609</v>
      </c>
      <c r="AI200" s="125" t="s">
        <v>1111</v>
      </c>
    </row>
    <row r="201" s="9" customFormat="1" ht="20" customHeight="1" spans="1:35">
      <c r="A201" s="23">
        <f t="shared" ref="A201:A210" si="292">ROW()-3</f>
        <v>198</v>
      </c>
      <c r="B201" s="24" t="s">
        <v>143</v>
      </c>
      <c r="C201" s="25" t="s">
        <v>531</v>
      </c>
      <c r="D201" s="24" t="s">
        <v>532</v>
      </c>
      <c r="E201" s="24">
        <v>3245.4</v>
      </c>
      <c r="F201" s="24">
        <f>VLOOKUP(C201,'[1]9月'!$B:$Q,16,0)</f>
        <v>3245.4</v>
      </c>
      <c r="G201" s="27">
        <v>5228.42</v>
      </c>
      <c r="H201" s="24">
        <v>3245.4</v>
      </c>
      <c r="I201" s="27">
        <v>1790</v>
      </c>
      <c r="J201" s="27"/>
      <c r="K201" s="34">
        <f t="shared" si="268"/>
        <v>58.4172</v>
      </c>
      <c r="L201" s="35">
        <f t="shared" si="269"/>
        <v>519.264</v>
      </c>
      <c r="M201" s="27">
        <f t="shared" si="270"/>
        <v>418.27</v>
      </c>
      <c r="N201" s="24">
        <f t="shared" si="271"/>
        <v>22.7178</v>
      </c>
      <c r="O201" s="27">
        <f t="shared" si="272"/>
        <v>89.5</v>
      </c>
      <c r="P201" s="27">
        <f t="shared" si="273"/>
        <v>0</v>
      </c>
      <c r="Q201" s="27">
        <f t="shared" si="274"/>
        <v>1108.169</v>
      </c>
      <c r="R201" s="24">
        <f t="shared" si="275"/>
        <v>0</v>
      </c>
      <c r="S201" s="24">
        <f t="shared" si="276"/>
        <v>259.63</v>
      </c>
      <c r="T201" s="27">
        <f t="shared" si="277"/>
        <v>104.57</v>
      </c>
      <c r="U201" s="24">
        <f t="shared" si="278"/>
        <v>9.74</v>
      </c>
      <c r="V201" s="27">
        <f t="shared" si="279"/>
        <v>89.5</v>
      </c>
      <c r="W201" s="27">
        <f t="shared" si="280"/>
        <v>0</v>
      </c>
      <c r="X201" s="24">
        <f t="shared" si="281"/>
        <v>463.44</v>
      </c>
      <c r="Y201" s="24">
        <f t="shared" si="282"/>
        <v>1571.609</v>
      </c>
      <c r="Z201" s="39"/>
      <c r="AA201" s="125" t="s">
        <v>29</v>
      </c>
      <c r="AB201" s="126">
        <f t="shared" ref="AB201:AH201" si="293">K201+R201</f>
        <v>58.4172</v>
      </c>
      <c r="AC201" s="126">
        <f t="shared" si="293"/>
        <v>778.894</v>
      </c>
      <c r="AD201" s="126">
        <f t="shared" si="293"/>
        <v>522.84</v>
      </c>
      <c r="AE201" s="126">
        <f t="shared" si="293"/>
        <v>32.4578</v>
      </c>
      <c r="AF201" s="126">
        <f t="shared" si="293"/>
        <v>179</v>
      </c>
      <c r="AG201" s="126">
        <f t="shared" si="293"/>
        <v>0</v>
      </c>
      <c r="AH201" s="126">
        <f t="shared" si="293"/>
        <v>1571.609</v>
      </c>
      <c r="AI201" s="125" t="s">
        <v>1111</v>
      </c>
    </row>
    <row r="202" s="9" customFormat="1" ht="20" customHeight="1" spans="1:35">
      <c r="A202" s="23">
        <f t="shared" si="292"/>
        <v>199</v>
      </c>
      <c r="B202" s="24" t="s">
        <v>143</v>
      </c>
      <c r="C202" s="25" t="s">
        <v>533</v>
      </c>
      <c r="D202" s="24" t="s">
        <v>534</v>
      </c>
      <c r="E202" s="24">
        <v>3245.4</v>
      </c>
      <c r="F202" s="24">
        <f>VLOOKUP(C202,'[1]9月'!$B:$Q,16,0)</f>
        <v>3245.4</v>
      </c>
      <c r="G202" s="27">
        <v>5228.42</v>
      </c>
      <c r="H202" s="24">
        <v>3245.4</v>
      </c>
      <c r="I202" s="27">
        <v>4180</v>
      </c>
      <c r="J202" s="27"/>
      <c r="K202" s="34">
        <f t="shared" si="268"/>
        <v>58.4172</v>
      </c>
      <c r="L202" s="35">
        <f t="shared" si="269"/>
        <v>519.264</v>
      </c>
      <c r="M202" s="27">
        <f t="shared" si="270"/>
        <v>418.27</v>
      </c>
      <c r="N202" s="24">
        <f t="shared" si="271"/>
        <v>22.7178</v>
      </c>
      <c r="O202" s="27">
        <f t="shared" si="272"/>
        <v>209</v>
      </c>
      <c r="P202" s="27">
        <f t="shared" si="273"/>
        <v>0</v>
      </c>
      <c r="Q202" s="27">
        <f t="shared" si="274"/>
        <v>1227.669</v>
      </c>
      <c r="R202" s="24">
        <f t="shared" si="275"/>
        <v>0</v>
      </c>
      <c r="S202" s="24">
        <f t="shared" si="276"/>
        <v>259.63</v>
      </c>
      <c r="T202" s="27">
        <f t="shared" si="277"/>
        <v>104.57</v>
      </c>
      <c r="U202" s="24">
        <f t="shared" si="278"/>
        <v>9.74</v>
      </c>
      <c r="V202" s="27">
        <f t="shared" si="279"/>
        <v>209</v>
      </c>
      <c r="W202" s="27">
        <f t="shared" si="280"/>
        <v>0</v>
      </c>
      <c r="X202" s="24">
        <f t="shared" si="281"/>
        <v>582.94</v>
      </c>
      <c r="Y202" s="24">
        <f t="shared" si="282"/>
        <v>1810.609</v>
      </c>
      <c r="Z202" s="39"/>
      <c r="AA202" s="125" t="s">
        <v>29</v>
      </c>
      <c r="AB202" s="126">
        <f t="shared" ref="AB202:AH202" si="294">K202+R202</f>
        <v>58.4172</v>
      </c>
      <c r="AC202" s="126">
        <f t="shared" si="294"/>
        <v>778.894</v>
      </c>
      <c r="AD202" s="126">
        <f t="shared" si="294"/>
        <v>522.84</v>
      </c>
      <c r="AE202" s="126">
        <f t="shared" si="294"/>
        <v>32.4578</v>
      </c>
      <c r="AF202" s="126">
        <f t="shared" si="294"/>
        <v>418</v>
      </c>
      <c r="AG202" s="126">
        <f t="shared" si="294"/>
        <v>0</v>
      </c>
      <c r="AH202" s="126">
        <f t="shared" si="294"/>
        <v>1810.609</v>
      </c>
      <c r="AI202" s="125" t="s">
        <v>1111</v>
      </c>
    </row>
    <row r="203" s="9" customFormat="1" ht="20" customHeight="1" spans="1:35">
      <c r="A203" s="23">
        <f t="shared" si="292"/>
        <v>200</v>
      </c>
      <c r="B203" s="24" t="s">
        <v>143</v>
      </c>
      <c r="C203" s="25" t="s">
        <v>535</v>
      </c>
      <c r="D203" s="24" t="s">
        <v>536</v>
      </c>
      <c r="E203" s="24">
        <v>3245.4</v>
      </c>
      <c r="F203" s="24">
        <f>VLOOKUP(C203,'[1]9月'!$B:$Q,16,0)</f>
        <v>3245.4</v>
      </c>
      <c r="G203" s="27">
        <v>5228.42</v>
      </c>
      <c r="H203" s="24">
        <v>3245.4</v>
      </c>
      <c r="I203" s="27">
        <v>4180</v>
      </c>
      <c r="J203" s="27"/>
      <c r="K203" s="34">
        <f t="shared" si="268"/>
        <v>58.4172</v>
      </c>
      <c r="L203" s="35">
        <f t="shared" si="269"/>
        <v>519.264</v>
      </c>
      <c r="M203" s="27">
        <f t="shared" si="270"/>
        <v>418.27</v>
      </c>
      <c r="N203" s="24">
        <f t="shared" si="271"/>
        <v>22.7178</v>
      </c>
      <c r="O203" s="27">
        <f t="shared" si="272"/>
        <v>209</v>
      </c>
      <c r="P203" s="27">
        <f t="shared" si="273"/>
        <v>0</v>
      </c>
      <c r="Q203" s="27">
        <f t="shared" si="274"/>
        <v>1227.669</v>
      </c>
      <c r="R203" s="24">
        <f t="shared" si="275"/>
        <v>0</v>
      </c>
      <c r="S203" s="24">
        <f t="shared" si="276"/>
        <v>259.63</v>
      </c>
      <c r="T203" s="27">
        <f t="shared" si="277"/>
        <v>104.57</v>
      </c>
      <c r="U203" s="24">
        <f t="shared" si="278"/>
        <v>9.74</v>
      </c>
      <c r="V203" s="27">
        <f t="shared" si="279"/>
        <v>209</v>
      </c>
      <c r="W203" s="27">
        <f t="shared" si="280"/>
        <v>0</v>
      </c>
      <c r="X203" s="24">
        <f t="shared" si="281"/>
        <v>582.94</v>
      </c>
      <c r="Y203" s="24">
        <f t="shared" si="282"/>
        <v>1810.609</v>
      </c>
      <c r="Z203" s="39"/>
      <c r="AA203" s="125" t="s">
        <v>29</v>
      </c>
      <c r="AB203" s="126">
        <f t="shared" ref="AB203:AH203" si="295">K203+R203</f>
        <v>58.4172</v>
      </c>
      <c r="AC203" s="126">
        <f t="shared" si="295"/>
        <v>778.894</v>
      </c>
      <c r="AD203" s="126">
        <f t="shared" si="295"/>
        <v>522.84</v>
      </c>
      <c r="AE203" s="126">
        <f t="shared" si="295"/>
        <v>32.4578</v>
      </c>
      <c r="AF203" s="126">
        <f t="shared" si="295"/>
        <v>418</v>
      </c>
      <c r="AG203" s="126">
        <f t="shared" si="295"/>
        <v>0</v>
      </c>
      <c r="AH203" s="126">
        <f t="shared" si="295"/>
        <v>1810.609</v>
      </c>
      <c r="AI203" s="125" t="s">
        <v>1111</v>
      </c>
    </row>
    <row r="204" s="9" customFormat="1" ht="20" customHeight="1" spans="1:35">
      <c r="A204" s="23">
        <f t="shared" si="292"/>
        <v>201</v>
      </c>
      <c r="B204" s="24" t="s">
        <v>143</v>
      </c>
      <c r="C204" s="25" t="s">
        <v>537</v>
      </c>
      <c r="D204" s="24" t="s">
        <v>538</v>
      </c>
      <c r="E204" s="24">
        <v>3245.4</v>
      </c>
      <c r="F204" s="24">
        <f>VLOOKUP(C204,'[1]9月'!$B:$Q,16,0)</f>
        <v>3245.4</v>
      </c>
      <c r="G204" s="27">
        <v>5228.42</v>
      </c>
      <c r="H204" s="24">
        <v>3245.4</v>
      </c>
      <c r="I204" s="27">
        <v>4180</v>
      </c>
      <c r="J204" s="27"/>
      <c r="K204" s="34">
        <f t="shared" si="268"/>
        <v>58.4172</v>
      </c>
      <c r="L204" s="35">
        <f t="shared" si="269"/>
        <v>519.264</v>
      </c>
      <c r="M204" s="27">
        <f t="shared" si="270"/>
        <v>418.27</v>
      </c>
      <c r="N204" s="24">
        <f t="shared" si="271"/>
        <v>22.7178</v>
      </c>
      <c r="O204" s="27">
        <f t="shared" si="272"/>
        <v>209</v>
      </c>
      <c r="P204" s="27">
        <f t="shared" si="273"/>
        <v>0</v>
      </c>
      <c r="Q204" s="27">
        <f t="shared" si="274"/>
        <v>1227.669</v>
      </c>
      <c r="R204" s="24">
        <f t="shared" si="275"/>
        <v>0</v>
      </c>
      <c r="S204" s="24">
        <f t="shared" si="276"/>
        <v>259.63</v>
      </c>
      <c r="T204" s="27">
        <f t="shared" si="277"/>
        <v>104.57</v>
      </c>
      <c r="U204" s="24">
        <f t="shared" si="278"/>
        <v>9.74</v>
      </c>
      <c r="V204" s="27">
        <f t="shared" si="279"/>
        <v>209</v>
      </c>
      <c r="W204" s="27">
        <f t="shared" si="280"/>
        <v>0</v>
      </c>
      <c r="X204" s="24">
        <f t="shared" si="281"/>
        <v>582.94</v>
      </c>
      <c r="Y204" s="24">
        <f t="shared" si="282"/>
        <v>1810.609</v>
      </c>
      <c r="Z204" s="39"/>
      <c r="AA204" s="125" t="s">
        <v>29</v>
      </c>
      <c r="AB204" s="126">
        <f t="shared" ref="AB204:AH204" si="296">K204+R204</f>
        <v>58.4172</v>
      </c>
      <c r="AC204" s="126">
        <f t="shared" si="296"/>
        <v>778.894</v>
      </c>
      <c r="AD204" s="126">
        <f t="shared" si="296"/>
        <v>522.84</v>
      </c>
      <c r="AE204" s="126">
        <f t="shared" si="296"/>
        <v>32.4578</v>
      </c>
      <c r="AF204" s="126">
        <f t="shared" si="296"/>
        <v>418</v>
      </c>
      <c r="AG204" s="126">
        <f t="shared" si="296"/>
        <v>0</v>
      </c>
      <c r="AH204" s="126">
        <f t="shared" si="296"/>
        <v>1810.609</v>
      </c>
      <c r="AI204" s="125" t="s">
        <v>1111</v>
      </c>
    </row>
    <row r="205" s="9" customFormat="1" ht="20" customHeight="1" spans="1:35">
      <c r="A205" s="23">
        <f t="shared" si="292"/>
        <v>202</v>
      </c>
      <c r="B205" s="24" t="s">
        <v>146</v>
      </c>
      <c r="C205" s="25" t="s">
        <v>539</v>
      </c>
      <c r="D205" s="24" t="s">
        <v>540</v>
      </c>
      <c r="E205" s="24">
        <v>3245.4</v>
      </c>
      <c r="F205" s="24">
        <f>VLOOKUP(C205,'[1]9月'!$B:$Q,16,0)</f>
        <v>3245.4</v>
      </c>
      <c r="G205" s="27">
        <v>5228.42</v>
      </c>
      <c r="H205" s="24">
        <v>3245.4</v>
      </c>
      <c r="I205" s="27">
        <v>4180</v>
      </c>
      <c r="J205" s="27"/>
      <c r="K205" s="34">
        <f t="shared" si="268"/>
        <v>58.4172</v>
      </c>
      <c r="L205" s="35">
        <f t="shared" si="269"/>
        <v>519.264</v>
      </c>
      <c r="M205" s="27">
        <f t="shared" si="270"/>
        <v>418.27</v>
      </c>
      <c r="N205" s="24">
        <f t="shared" si="271"/>
        <v>22.7178</v>
      </c>
      <c r="O205" s="27">
        <f t="shared" si="272"/>
        <v>209</v>
      </c>
      <c r="P205" s="27">
        <f t="shared" si="273"/>
        <v>0</v>
      </c>
      <c r="Q205" s="27">
        <f t="shared" si="274"/>
        <v>1227.669</v>
      </c>
      <c r="R205" s="24">
        <f t="shared" si="275"/>
        <v>0</v>
      </c>
      <c r="S205" s="24">
        <f t="shared" si="276"/>
        <v>259.63</v>
      </c>
      <c r="T205" s="27">
        <f t="shared" si="277"/>
        <v>104.57</v>
      </c>
      <c r="U205" s="24">
        <f t="shared" si="278"/>
        <v>9.74</v>
      </c>
      <c r="V205" s="27">
        <f t="shared" si="279"/>
        <v>209</v>
      </c>
      <c r="W205" s="27">
        <f t="shared" si="280"/>
        <v>0</v>
      </c>
      <c r="X205" s="24">
        <f t="shared" si="281"/>
        <v>582.94</v>
      </c>
      <c r="Y205" s="24">
        <f t="shared" si="282"/>
        <v>1810.609</v>
      </c>
      <c r="Z205" s="39"/>
      <c r="AA205" s="125" t="s">
        <v>30</v>
      </c>
      <c r="AB205" s="126">
        <f t="shared" ref="AB205:AH205" si="297">K205+R205</f>
        <v>58.4172</v>
      </c>
      <c r="AC205" s="126">
        <f t="shared" si="297"/>
        <v>778.894</v>
      </c>
      <c r="AD205" s="126">
        <f t="shared" si="297"/>
        <v>522.84</v>
      </c>
      <c r="AE205" s="126">
        <f t="shared" si="297"/>
        <v>32.4578</v>
      </c>
      <c r="AF205" s="126">
        <f t="shared" si="297"/>
        <v>418</v>
      </c>
      <c r="AG205" s="126">
        <f t="shared" si="297"/>
        <v>0</v>
      </c>
      <c r="AH205" s="126">
        <f t="shared" si="297"/>
        <v>1810.609</v>
      </c>
      <c r="AI205" s="125" t="s">
        <v>1110</v>
      </c>
    </row>
    <row r="206" s="9" customFormat="1" ht="20" customHeight="1" spans="1:35">
      <c r="A206" s="23">
        <f t="shared" si="292"/>
        <v>203</v>
      </c>
      <c r="B206" s="24" t="s">
        <v>143</v>
      </c>
      <c r="C206" s="25" t="s">
        <v>541</v>
      </c>
      <c r="D206" s="24" t="s">
        <v>542</v>
      </c>
      <c r="E206" s="24">
        <v>3245.4</v>
      </c>
      <c r="F206" s="24">
        <f>VLOOKUP(C206,'[1]9月'!$B:$Q,16,0)</f>
        <v>3245.4</v>
      </c>
      <c r="G206" s="27">
        <v>5228.42</v>
      </c>
      <c r="H206" s="24">
        <v>3245.4</v>
      </c>
      <c r="I206" s="27">
        <v>4180</v>
      </c>
      <c r="J206" s="27"/>
      <c r="K206" s="34">
        <f t="shared" si="268"/>
        <v>58.4172</v>
      </c>
      <c r="L206" s="35">
        <f t="shared" si="269"/>
        <v>519.264</v>
      </c>
      <c r="M206" s="27">
        <f t="shared" si="270"/>
        <v>418.27</v>
      </c>
      <c r="N206" s="24">
        <f t="shared" si="271"/>
        <v>22.7178</v>
      </c>
      <c r="O206" s="27">
        <f t="shared" si="272"/>
        <v>209</v>
      </c>
      <c r="P206" s="27">
        <f t="shared" si="273"/>
        <v>0</v>
      </c>
      <c r="Q206" s="27">
        <f t="shared" si="274"/>
        <v>1227.669</v>
      </c>
      <c r="R206" s="24">
        <f t="shared" si="275"/>
        <v>0</v>
      </c>
      <c r="S206" s="24">
        <f t="shared" si="276"/>
        <v>259.63</v>
      </c>
      <c r="T206" s="27">
        <f t="shared" si="277"/>
        <v>104.57</v>
      </c>
      <c r="U206" s="24">
        <f t="shared" si="278"/>
        <v>9.74</v>
      </c>
      <c r="V206" s="27">
        <f t="shared" si="279"/>
        <v>209</v>
      </c>
      <c r="W206" s="27">
        <f t="shared" si="280"/>
        <v>0</v>
      </c>
      <c r="X206" s="24">
        <f t="shared" si="281"/>
        <v>582.94</v>
      </c>
      <c r="Y206" s="24">
        <f t="shared" si="282"/>
        <v>1810.609</v>
      </c>
      <c r="Z206" s="39"/>
      <c r="AA206" s="125" t="s">
        <v>29</v>
      </c>
      <c r="AB206" s="126">
        <f t="shared" ref="AB206:AH206" si="298">K206+R206</f>
        <v>58.4172</v>
      </c>
      <c r="AC206" s="126">
        <f t="shared" si="298"/>
        <v>778.894</v>
      </c>
      <c r="AD206" s="126">
        <f t="shared" si="298"/>
        <v>522.84</v>
      </c>
      <c r="AE206" s="126">
        <f t="shared" si="298"/>
        <v>32.4578</v>
      </c>
      <c r="AF206" s="126">
        <f t="shared" si="298"/>
        <v>418</v>
      </c>
      <c r="AG206" s="126">
        <f t="shared" si="298"/>
        <v>0</v>
      </c>
      <c r="AH206" s="126">
        <f t="shared" si="298"/>
        <v>1810.609</v>
      </c>
      <c r="AI206" s="125" t="s">
        <v>1111</v>
      </c>
    </row>
    <row r="207" s="9" customFormat="1" ht="20" customHeight="1" spans="1:35">
      <c r="A207" s="23">
        <f t="shared" si="292"/>
        <v>204</v>
      </c>
      <c r="B207" s="24" t="s">
        <v>143</v>
      </c>
      <c r="C207" s="25" t="s">
        <v>543</v>
      </c>
      <c r="D207" s="24" t="s">
        <v>544</v>
      </c>
      <c r="E207" s="24">
        <v>3245.4</v>
      </c>
      <c r="F207" s="24">
        <f>VLOOKUP(C207,'[1]9月'!$B:$Q,16,0)</f>
        <v>3245.4</v>
      </c>
      <c r="G207" s="27">
        <v>5228.42</v>
      </c>
      <c r="H207" s="24">
        <v>3245.4</v>
      </c>
      <c r="I207" s="27">
        <v>4180</v>
      </c>
      <c r="J207" s="27"/>
      <c r="K207" s="34">
        <f t="shared" si="268"/>
        <v>58.4172</v>
      </c>
      <c r="L207" s="35">
        <f t="shared" si="269"/>
        <v>519.264</v>
      </c>
      <c r="M207" s="27">
        <f t="shared" si="270"/>
        <v>418.27</v>
      </c>
      <c r="N207" s="24">
        <f t="shared" si="271"/>
        <v>22.7178</v>
      </c>
      <c r="O207" s="27">
        <f t="shared" si="272"/>
        <v>209</v>
      </c>
      <c r="P207" s="27">
        <f t="shared" si="273"/>
        <v>0</v>
      </c>
      <c r="Q207" s="27">
        <f t="shared" si="274"/>
        <v>1227.669</v>
      </c>
      <c r="R207" s="24">
        <f t="shared" si="275"/>
        <v>0</v>
      </c>
      <c r="S207" s="24">
        <f t="shared" si="276"/>
        <v>259.63</v>
      </c>
      <c r="T207" s="27">
        <f t="shared" si="277"/>
        <v>104.57</v>
      </c>
      <c r="U207" s="24">
        <f t="shared" si="278"/>
        <v>9.74</v>
      </c>
      <c r="V207" s="27">
        <f t="shared" si="279"/>
        <v>209</v>
      </c>
      <c r="W207" s="27">
        <f t="shared" si="280"/>
        <v>0</v>
      </c>
      <c r="X207" s="24">
        <f t="shared" si="281"/>
        <v>582.94</v>
      </c>
      <c r="Y207" s="24">
        <f t="shared" si="282"/>
        <v>1810.609</v>
      </c>
      <c r="Z207" s="39"/>
      <c r="AA207" s="125" t="s">
        <v>29</v>
      </c>
      <c r="AB207" s="126">
        <f t="shared" ref="AB207:AH207" si="299">K207+R207</f>
        <v>58.4172</v>
      </c>
      <c r="AC207" s="126">
        <f t="shared" si="299"/>
        <v>778.894</v>
      </c>
      <c r="AD207" s="126">
        <f t="shared" si="299"/>
        <v>522.84</v>
      </c>
      <c r="AE207" s="126">
        <f t="shared" si="299"/>
        <v>32.4578</v>
      </c>
      <c r="AF207" s="126">
        <f t="shared" si="299"/>
        <v>418</v>
      </c>
      <c r="AG207" s="126">
        <f t="shared" si="299"/>
        <v>0</v>
      </c>
      <c r="AH207" s="126">
        <f t="shared" si="299"/>
        <v>1810.609</v>
      </c>
      <c r="AI207" s="125" t="s">
        <v>1111</v>
      </c>
    </row>
    <row r="208" s="9" customFormat="1" ht="20" customHeight="1" spans="1:35">
      <c r="A208" s="23">
        <f t="shared" si="292"/>
        <v>205</v>
      </c>
      <c r="B208" s="24" t="s">
        <v>143</v>
      </c>
      <c r="C208" s="25" t="s">
        <v>545</v>
      </c>
      <c r="D208" s="24" t="s">
        <v>546</v>
      </c>
      <c r="E208" s="24">
        <v>3245.4</v>
      </c>
      <c r="F208" s="24">
        <f>VLOOKUP(C208,'[1]9月'!$B:$Q,16,0)</f>
        <v>3245.4</v>
      </c>
      <c r="G208" s="27">
        <v>5228.42</v>
      </c>
      <c r="H208" s="24">
        <v>3245.4</v>
      </c>
      <c r="I208" s="27">
        <v>1790</v>
      </c>
      <c r="J208" s="27"/>
      <c r="K208" s="34">
        <f t="shared" si="268"/>
        <v>58.4172</v>
      </c>
      <c r="L208" s="35">
        <f t="shared" si="269"/>
        <v>519.264</v>
      </c>
      <c r="M208" s="27">
        <f t="shared" si="270"/>
        <v>418.27</v>
      </c>
      <c r="N208" s="24">
        <f t="shared" si="271"/>
        <v>22.7178</v>
      </c>
      <c r="O208" s="27">
        <f t="shared" si="272"/>
        <v>89.5</v>
      </c>
      <c r="P208" s="27">
        <f t="shared" si="273"/>
        <v>0</v>
      </c>
      <c r="Q208" s="27">
        <f t="shared" si="274"/>
        <v>1108.169</v>
      </c>
      <c r="R208" s="24">
        <f t="shared" si="275"/>
        <v>0</v>
      </c>
      <c r="S208" s="24">
        <f t="shared" si="276"/>
        <v>259.63</v>
      </c>
      <c r="T208" s="27">
        <f t="shared" si="277"/>
        <v>104.57</v>
      </c>
      <c r="U208" s="24">
        <f t="shared" si="278"/>
        <v>9.74</v>
      </c>
      <c r="V208" s="27">
        <f t="shared" si="279"/>
        <v>89.5</v>
      </c>
      <c r="W208" s="27">
        <f t="shared" si="280"/>
        <v>0</v>
      </c>
      <c r="X208" s="24">
        <f t="shared" si="281"/>
        <v>463.44</v>
      </c>
      <c r="Y208" s="24">
        <f t="shared" si="282"/>
        <v>1571.609</v>
      </c>
      <c r="Z208" s="39"/>
      <c r="AA208" s="125" t="s">
        <v>29</v>
      </c>
      <c r="AB208" s="126">
        <f t="shared" ref="AB208:AH208" si="300">K208+R208</f>
        <v>58.4172</v>
      </c>
      <c r="AC208" s="126">
        <f t="shared" si="300"/>
        <v>778.894</v>
      </c>
      <c r="AD208" s="126">
        <f t="shared" si="300"/>
        <v>522.84</v>
      </c>
      <c r="AE208" s="126">
        <f t="shared" si="300"/>
        <v>32.4578</v>
      </c>
      <c r="AF208" s="126">
        <f t="shared" si="300"/>
        <v>179</v>
      </c>
      <c r="AG208" s="126">
        <f t="shared" si="300"/>
        <v>0</v>
      </c>
      <c r="AH208" s="126">
        <f t="shared" si="300"/>
        <v>1571.609</v>
      </c>
      <c r="AI208" s="125" t="s">
        <v>1111</v>
      </c>
    </row>
    <row r="209" s="9" customFormat="1" ht="20" customHeight="1" spans="1:35">
      <c r="A209" s="23">
        <f t="shared" si="292"/>
        <v>206</v>
      </c>
      <c r="B209" s="24" t="s">
        <v>140</v>
      </c>
      <c r="C209" s="25" t="s">
        <v>547</v>
      </c>
      <c r="D209" s="24" t="s">
        <v>548</v>
      </c>
      <c r="E209" s="24">
        <v>3245.4</v>
      </c>
      <c r="F209" s="24">
        <f>VLOOKUP(C209,'[1]9月'!$B:$Q,16,0)</f>
        <v>3245.4</v>
      </c>
      <c r="G209" s="27">
        <v>5228.42</v>
      </c>
      <c r="H209" s="24">
        <v>3245.4</v>
      </c>
      <c r="I209" s="27">
        <v>1790</v>
      </c>
      <c r="J209" s="27"/>
      <c r="K209" s="34">
        <f t="shared" si="268"/>
        <v>58.4172</v>
      </c>
      <c r="L209" s="35">
        <f t="shared" si="269"/>
        <v>519.264</v>
      </c>
      <c r="M209" s="27">
        <f t="shared" si="270"/>
        <v>418.27</v>
      </c>
      <c r="N209" s="24">
        <f t="shared" si="271"/>
        <v>22.7178</v>
      </c>
      <c r="O209" s="27">
        <f t="shared" si="272"/>
        <v>89.5</v>
      </c>
      <c r="P209" s="27">
        <f t="shared" si="273"/>
        <v>0</v>
      </c>
      <c r="Q209" s="27">
        <f t="shared" si="274"/>
        <v>1108.169</v>
      </c>
      <c r="R209" s="24">
        <f t="shared" si="275"/>
        <v>0</v>
      </c>
      <c r="S209" s="24">
        <f t="shared" si="276"/>
        <v>259.63</v>
      </c>
      <c r="T209" s="27">
        <f t="shared" si="277"/>
        <v>104.57</v>
      </c>
      <c r="U209" s="24">
        <f t="shared" si="278"/>
        <v>9.74</v>
      </c>
      <c r="V209" s="27">
        <f t="shared" si="279"/>
        <v>89.5</v>
      </c>
      <c r="W209" s="27">
        <f t="shared" si="280"/>
        <v>0</v>
      </c>
      <c r="X209" s="24">
        <f t="shared" si="281"/>
        <v>463.44</v>
      </c>
      <c r="Y209" s="24">
        <f t="shared" si="282"/>
        <v>1571.609</v>
      </c>
      <c r="Z209" s="39"/>
      <c r="AA209" s="125" t="s">
        <v>29</v>
      </c>
      <c r="AB209" s="126">
        <f t="shared" ref="AB209:AH209" si="301">K209+R209</f>
        <v>58.4172</v>
      </c>
      <c r="AC209" s="126">
        <f t="shared" si="301"/>
        <v>778.894</v>
      </c>
      <c r="AD209" s="126">
        <f t="shared" si="301"/>
        <v>522.84</v>
      </c>
      <c r="AE209" s="126">
        <f t="shared" si="301"/>
        <v>32.4578</v>
      </c>
      <c r="AF209" s="126">
        <f t="shared" si="301"/>
        <v>179</v>
      </c>
      <c r="AG209" s="126">
        <f t="shared" si="301"/>
        <v>0</v>
      </c>
      <c r="AH209" s="126">
        <f t="shared" si="301"/>
        <v>1571.609</v>
      </c>
      <c r="AI209" s="125" t="s">
        <v>1111</v>
      </c>
    </row>
    <row r="210" s="9" customFormat="1" ht="20" customHeight="1" spans="1:35">
      <c r="A210" s="23">
        <f t="shared" si="292"/>
        <v>207</v>
      </c>
      <c r="B210" s="24" t="s">
        <v>143</v>
      </c>
      <c r="C210" s="25" t="s">
        <v>549</v>
      </c>
      <c r="D210" s="266" t="s">
        <v>550</v>
      </c>
      <c r="E210" s="24">
        <v>3245.4</v>
      </c>
      <c r="F210" s="24">
        <f>VLOOKUP(C210,'[1]9月'!$B:$Q,16,0)</f>
        <v>3245.4</v>
      </c>
      <c r="G210" s="27">
        <v>5228.42</v>
      </c>
      <c r="H210" s="24">
        <v>3245.4</v>
      </c>
      <c r="I210" s="27">
        <v>1790</v>
      </c>
      <c r="J210" s="27"/>
      <c r="K210" s="34">
        <f t="shared" si="268"/>
        <v>58.4172</v>
      </c>
      <c r="L210" s="35">
        <f t="shared" si="269"/>
        <v>519.264</v>
      </c>
      <c r="M210" s="27">
        <f t="shared" si="270"/>
        <v>418.27</v>
      </c>
      <c r="N210" s="24">
        <f t="shared" si="271"/>
        <v>22.7178</v>
      </c>
      <c r="O210" s="27">
        <f t="shared" si="272"/>
        <v>89.5</v>
      </c>
      <c r="P210" s="27">
        <f t="shared" si="273"/>
        <v>0</v>
      </c>
      <c r="Q210" s="27">
        <f t="shared" si="274"/>
        <v>1108.169</v>
      </c>
      <c r="R210" s="24">
        <f t="shared" si="275"/>
        <v>0</v>
      </c>
      <c r="S210" s="24">
        <f t="shared" si="276"/>
        <v>259.63</v>
      </c>
      <c r="T210" s="27">
        <f t="shared" si="277"/>
        <v>104.57</v>
      </c>
      <c r="U210" s="24">
        <f t="shared" si="278"/>
        <v>9.74</v>
      </c>
      <c r="V210" s="27">
        <f t="shared" si="279"/>
        <v>89.5</v>
      </c>
      <c r="W210" s="27">
        <f t="shared" si="280"/>
        <v>0</v>
      </c>
      <c r="X210" s="24">
        <f t="shared" si="281"/>
        <v>463.44</v>
      </c>
      <c r="Y210" s="24">
        <f t="shared" si="282"/>
        <v>1571.609</v>
      </c>
      <c r="Z210" s="39"/>
      <c r="AA210" s="125" t="s">
        <v>29</v>
      </c>
      <c r="AB210" s="126">
        <f t="shared" ref="AB210:AH210" si="302">K210+R210</f>
        <v>58.4172</v>
      </c>
      <c r="AC210" s="126">
        <f t="shared" si="302"/>
        <v>778.894</v>
      </c>
      <c r="AD210" s="126">
        <f t="shared" si="302"/>
        <v>522.84</v>
      </c>
      <c r="AE210" s="126">
        <f t="shared" si="302"/>
        <v>32.4578</v>
      </c>
      <c r="AF210" s="126">
        <f t="shared" si="302"/>
        <v>179</v>
      </c>
      <c r="AG210" s="126">
        <f t="shared" si="302"/>
        <v>0</v>
      </c>
      <c r="AH210" s="126">
        <f t="shared" si="302"/>
        <v>1571.609</v>
      </c>
      <c r="AI210" s="125" t="s">
        <v>1111</v>
      </c>
    </row>
    <row r="211" s="9" customFormat="1" ht="20" customHeight="1" spans="1:35">
      <c r="A211" s="23">
        <f t="shared" ref="A211:A220" si="303">ROW()-3</f>
        <v>208</v>
      </c>
      <c r="B211" s="24" t="s">
        <v>143</v>
      </c>
      <c r="C211" s="25" t="s">
        <v>553</v>
      </c>
      <c r="D211" s="24" t="s">
        <v>554</v>
      </c>
      <c r="E211" s="24">
        <v>3245.4</v>
      </c>
      <c r="F211" s="24">
        <f>VLOOKUP(C211,'[1]9月'!$B:$Q,16,0)</f>
        <v>3245.4</v>
      </c>
      <c r="G211" s="27">
        <v>5228.42</v>
      </c>
      <c r="H211" s="24">
        <v>3245.4</v>
      </c>
      <c r="I211" s="27">
        <v>1790</v>
      </c>
      <c r="J211" s="27"/>
      <c r="K211" s="34">
        <f t="shared" si="268"/>
        <v>58.4172</v>
      </c>
      <c r="L211" s="35">
        <f t="shared" si="269"/>
        <v>519.264</v>
      </c>
      <c r="M211" s="27">
        <f t="shared" si="270"/>
        <v>418.27</v>
      </c>
      <c r="N211" s="24">
        <f t="shared" si="271"/>
        <v>22.7178</v>
      </c>
      <c r="O211" s="27">
        <f t="shared" si="272"/>
        <v>89.5</v>
      </c>
      <c r="P211" s="27">
        <f t="shared" si="273"/>
        <v>0</v>
      </c>
      <c r="Q211" s="27">
        <f t="shared" si="274"/>
        <v>1108.169</v>
      </c>
      <c r="R211" s="24">
        <f t="shared" si="275"/>
        <v>0</v>
      </c>
      <c r="S211" s="24">
        <f t="shared" si="276"/>
        <v>259.63</v>
      </c>
      <c r="T211" s="27">
        <f t="shared" si="277"/>
        <v>104.57</v>
      </c>
      <c r="U211" s="24">
        <f t="shared" si="278"/>
        <v>9.74</v>
      </c>
      <c r="V211" s="27">
        <f t="shared" si="279"/>
        <v>89.5</v>
      </c>
      <c r="W211" s="27">
        <f t="shared" si="280"/>
        <v>0</v>
      </c>
      <c r="X211" s="24">
        <f t="shared" si="281"/>
        <v>463.44</v>
      </c>
      <c r="Y211" s="24">
        <f t="shared" si="282"/>
        <v>1571.609</v>
      </c>
      <c r="Z211" s="39"/>
      <c r="AA211" s="125" t="s">
        <v>29</v>
      </c>
      <c r="AB211" s="126">
        <f t="shared" ref="AB211:AH211" si="304">K211+R211</f>
        <v>58.4172</v>
      </c>
      <c r="AC211" s="126">
        <f t="shared" si="304"/>
        <v>778.894</v>
      </c>
      <c r="AD211" s="126">
        <f t="shared" si="304"/>
        <v>522.84</v>
      </c>
      <c r="AE211" s="126">
        <f t="shared" si="304"/>
        <v>32.4578</v>
      </c>
      <c r="AF211" s="126">
        <f t="shared" si="304"/>
        <v>179</v>
      </c>
      <c r="AG211" s="126">
        <f t="shared" si="304"/>
        <v>0</v>
      </c>
      <c r="AH211" s="126">
        <f t="shared" si="304"/>
        <v>1571.609</v>
      </c>
      <c r="AI211" s="125" t="s">
        <v>1111</v>
      </c>
    </row>
    <row r="212" s="9" customFormat="1" ht="20" customHeight="1" spans="1:35">
      <c r="A212" s="23">
        <f t="shared" si="303"/>
        <v>209</v>
      </c>
      <c r="B212" s="24" t="s">
        <v>143</v>
      </c>
      <c r="C212" s="25" t="s">
        <v>559</v>
      </c>
      <c r="D212" s="270" t="s">
        <v>560</v>
      </c>
      <c r="E212" s="24">
        <v>3245.4</v>
      </c>
      <c r="F212" s="24">
        <f>VLOOKUP(C212,'[1]9月'!$B:$Q,16,0)</f>
        <v>3245.4</v>
      </c>
      <c r="G212" s="27">
        <v>5228.42</v>
      </c>
      <c r="H212" s="24">
        <v>3245.4</v>
      </c>
      <c r="I212" s="27">
        <v>1790</v>
      </c>
      <c r="J212" s="27"/>
      <c r="K212" s="34">
        <f t="shared" si="268"/>
        <v>58.4172</v>
      </c>
      <c r="L212" s="35">
        <f t="shared" si="269"/>
        <v>519.264</v>
      </c>
      <c r="M212" s="27">
        <f t="shared" si="270"/>
        <v>418.27</v>
      </c>
      <c r="N212" s="24">
        <f t="shared" si="271"/>
        <v>22.7178</v>
      </c>
      <c r="O212" s="27">
        <f t="shared" si="272"/>
        <v>89.5</v>
      </c>
      <c r="P212" s="27">
        <f t="shared" si="273"/>
        <v>0</v>
      </c>
      <c r="Q212" s="27">
        <f t="shared" si="274"/>
        <v>1108.169</v>
      </c>
      <c r="R212" s="24">
        <f t="shared" si="275"/>
        <v>0</v>
      </c>
      <c r="S212" s="24">
        <f t="shared" si="276"/>
        <v>259.63</v>
      </c>
      <c r="T212" s="27">
        <f t="shared" si="277"/>
        <v>104.57</v>
      </c>
      <c r="U212" s="24">
        <f t="shared" si="278"/>
        <v>9.74</v>
      </c>
      <c r="V212" s="27">
        <f t="shared" si="279"/>
        <v>89.5</v>
      </c>
      <c r="W212" s="27">
        <f t="shared" si="280"/>
        <v>0</v>
      </c>
      <c r="X212" s="24">
        <f t="shared" si="281"/>
        <v>463.44</v>
      </c>
      <c r="Y212" s="24">
        <f t="shared" si="282"/>
        <v>1571.609</v>
      </c>
      <c r="Z212" s="39"/>
      <c r="AA212" s="125" t="s">
        <v>29</v>
      </c>
      <c r="AB212" s="126">
        <f t="shared" ref="AB212:AH212" si="305">K212+R212</f>
        <v>58.4172</v>
      </c>
      <c r="AC212" s="126">
        <f t="shared" si="305"/>
        <v>778.894</v>
      </c>
      <c r="AD212" s="126">
        <f t="shared" si="305"/>
        <v>522.84</v>
      </c>
      <c r="AE212" s="126">
        <f t="shared" si="305"/>
        <v>32.4578</v>
      </c>
      <c r="AF212" s="126">
        <f t="shared" si="305"/>
        <v>179</v>
      </c>
      <c r="AG212" s="126">
        <f t="shared" si="305"/>
        <v>0</v>
      </c>
      <c r="AH212" s="126">
        <f t="shared" si="305"/>
        <v>1571.609</v>
      </c>
      <c r="AI212" s="125" t="s">
        <v>1111</v>
      </c>
    </row>
    <row r="213" s="9" customFormat="1" ht="20" customHeight="1" spans="1:35">
      <c r="A213" s="23">
        <f t="shared" si="303"/>
        <v>210</v>
      </c>
      <c r="B213" s="24" t="s">
        <v>143</v>
      </c>
      <c r="C213" s="29" t="s">
        <v>563</v>
      </c>
      <c r="D213" s="30" t="s">
        <v>564</v>
      </c>
      <c r="E213" s="24">
        <v>3245.4</v>
      </c>
      <c r="F213" s="24">
        <f>VLOOKUP(C213,'[1]9月'!$B:$Q,16,0)</f>
        <v>3245.4</v>
      </c>
      <c r="G213" s="27">
        <v>5228.42</v>
      </c>
      <c r="H213" s="24">
        <v>3245.4</v>
      </c>
      <c r="I213" s="27">
        <v>0</v>
      </c>
      <c r="J213" s="27"/>
      <c r="K213" s="34">
        <f t="shared" si="268"/>
        <v>58.4172</v>
      </c>
      <c r="L213" s="35">
        <f t="shared" si="269"/>
        <v>519.264</v>
      </c>
      <c r="M213" s="27">
        <f t="shared" si="270"/>
        <v>418.27</v>
      </c>
      <c r="N213" s="24">
        <f t="shared" si="271"/>
        <v>22.7178</v>
      </c>
      <c r="O213" s="27">
        <f t="shared" si="272"/>
        <v>0</v>
      </c>
      <c r="P213" s="27">
        <f t="shared" si="273"/>
        <v>0</v>
      </c>
      <c r="Q213" s="27">
        <f t="shared" si="274"/>
        <v>1018.669</v>
      </c>
      <c r="R213" s="24">
        <f t="shared" si="275"/>
        <v>0</v>
      </c>
      <c r="S213" s="24">
        <f t="shared" si="276"/>
        <v>259.63</v>
      </c>
      <c r="T213" s="27">
        <f t="shared" si="277"/>
        <v>104.57</v>
      </c>
      <c r="U213" s="24">
        <f t="shared" si="278"/>
        <v>9.74</v>
      </c>
      <c r="V213" s="27">
        <f t="shared" si="279"/>
        <v>0</v>
      </c>
      <c r="W213" s="27">
        <f t="shared" si="280"/>
        <v>0</v>
      </c>
      <c r="X213" s="24">
        <f t="shared" si="281"/>
        <v>373.94</v>
      </c>
      <c r="Y213" s="24">
        <f t="shared" si="282"/>
        <v>1392.609</v>
      </c>
      <c r="Z213" s="39"/>
      <c r="AA213" s="125" t="s">
        <v>29</v>
      </c>
      <c r="AB213" s="126">
        <f t="shared" ref="AB213:AH213" si="306">K213+R213</f>
        <v>58.4172</v>
      </c>
      <c r="AC213" s="126">
        <f t="shared" si="306"/>
        <v>778.894</v>
      </c>
      <c r="AD213" s="126">
        <f t="shared" si="306"/>
        <v>522.84</v>
      </c>
      <c r="AE213" s="126">
        <f t="shared" si="306"/>
        <v>32.4578</v>
      </c>
      <c r="AF213" s="126">
        <f t="shared" si="306"/>
        <v>0</v>
      </c>
      <c r="AG213" s="126">
        <f t="shared" si="306"/>
        <v>0</v>
      </c>
      <c r="AH213" s="126">
        <f t="shared" si="306"/>
        <v>1392.609</v>
      </c>
      <c r="AI213" s="125" t="s">
        <v>1111</v>
      </c>
    </row>
    <row r="214" s="9" customFormat="1" ht="20" customHeight="1" spans="1:35">
      <c r="A214" s="23">
        <f t="shared" si="303"/>
        <v>211</v>
      </c>
      <c r="B214" s="24" t="s">
        <v>143</v>
      </c>
      <c r="C214" s="29" t="s">
        <v>567</v>
      </c>
      <c r="D214" s="30" t="s">
        <v>568</v>
      </c>
      <c r="E214" s="24">
        <v>3245.4</v>
      </c>
      <c r="F214" s="24">
        <f>VLOOKUP(C214,'[1]9月'!$B:$Q,16,0)</f>
        <v>3245.4</v>
      </c>
      <c r="G214" s="27">
        <v>5228.42</v>
      </c>
      <c r="H214" s="24">
        <v>3245.4</v>
      </c>
      <c r="I214" s="27">
        <v>1790</v>
      </c>
      <c r="J214" s="27"/>
      <c r="K214" s="34">
        <f t="shared" si="268"/>
        <v>58.4172</v>
      </c>
      <c r="L214" s="35">
        <f t="shared" si="269"/>
        <v>519.264</v>
      </c>
      <c r="M214" s="27">
        <f t="shared" si="270"/>
        <v>418.27</v>
      </c>
      <c r="N214" s="24">
        <f t="shared" si="271"/>
        <v>22.7178</v>
      </c>
      <c r="O214" s="27">
        <f t="shared" si="272"/>
        <v>89.5</v>
      </c>
      <c r="P214" s="27">
        <f t="shared" si="273"/>
        <v>0</v>
      </c>
      <c r="Q214" s="27">
        <f t="shared" si="274"/>
        <v>1108.169</v>
      </c>
      <c r="R214" s="24">
        <f t="shared" si="275"/>
        <v>0</v>
      </c>
      <c r="S214" s="24">
        <f t="shared" si="276"/>
        <v>259.63</v>
      </c>
      <c r="T214" s="27">
        <f t="shared" si="277"/>
        <v>104.57</v>
      </c>
      <c r="U214" s="24">
        <f t="shared" si="278"/>
        <v>9.74</v>
      </c>
      <c r="V214" s="27">
        <f t="shared" si="279"/>
        <v>89.5</v>
      </c>
      <c r="W214" s="27">
        <f t="shared" si="280"/>
        <v>0</v>
      </c>
      <c r="X214" s="24">
        <f t="shared" si="281"/>
        <v>463.44</v>
      </c>
      <c r="Y214" s="24">
        <f t="shared" si="282"/>
        <v>1571.609</v>
      </c>
      <c r="Z214" s="39"/>
      <c r="AA214" s="125" t="s">
        <v>29</v>
      </c>
      <c r="AB214" s="126">
        <f t="shared" ref="AB214:AH214" si="307">K214+R214</f>
        <v>58.4172</v>
      </c>
      <c r="AC214" s="126">
        <f t="shared" si="307"/>
        <v>778.894</v>
      </c>
      <c r="AD214" s="126">
        <f t="shared" si="307"/>
        <v>522.84</v>
      </c>
      <c r="AE214" s="126">
        <f t="shared" si="307"/>
        <v>32.4578</v>
      </c>
      <c r="AF214" s="126">
        <f t="shared" si="307"/>
        <v>179</v>
      </c>
      <c r="AG214" s="126">
        <f t="shared" si="307"/>
        <v>0</v>
      </c>
      <c r="AH214" s="126">
        <f t="shared" si="307"/>
        <v>1571.609</v>
      </c>
      <c r="AI214" s="125" t="s">
        <v>1111</v>
      </c>
    </row>
    <row r="215" s="9" customFormat="1" ht="20" customHeight="1" spans="1:35">
      <c r="A215" s="23">
        <f t="shared" si="303"/>
        <v>212</v>
      </c>
      <c r="B215" s="24" t="s">
        <v>143</v>
      </c>
      <c r="C215" s="29" t="s">
        <v>569</v>
      </c>
      <c r="D215" s="30" t="s">
        <v>570</v>
      </c>
      <c r="E215" s="24">
        <v>3245.4</v>
      </c>
      <c r="F215" s="24">
        <f>VLOOKUP(C215,'[1]9月'!$B:$Q,16,0)</f>
        <v>3245.4</v>
      </c>
      <c r="G215" s="27">
        <v>5228.42</v>
      </c>
      <c r="H215" s="24">
        <v>3245.4</v>
      </c>
      <c r="I215" s="27">
        <v>1790</v>
      </c>
      <c r="J215" s="27"/>
      <c r="K215" s="34">
        <f t="shared" si="268"/>
        <v>58.4172</v>
      </c>
      <c r="L215" s="35">
        <f t="shared" si="269"/>
        <v>519.264</v>
      </c>
      <c r="M215" s="27">
        <f t="shared" si="270"/>
        <v>418.27</v>
      </c>
      <c r="N215" s="24">
        <f t="shared" si="271"/>
        <v>22.7178</v>
      </c>
      <c r="O215" s="27">
        <f t="shared" si="272"/>
        <v>89.5</v>
      </c>
      <c r="P215" s="27">
        <f t="shared" si="273"/>
        <v>0</v>
      </c>
      <c r="Q215" s="27">
        <f t="shared" si="274"/>
        <v>1108.169</v>
      </c>
      <c r="R215" s="24">
        <f t="shared" si="275"/>
        <v>0</v>
      </c>
      <c r="S215" s="24">
        <f t="shared" si="276"/>
        <v>259.63</v>
      </c>
      <c r="T215" s="27">
        <f t="shared" si="277"/>
        <v>104.57</v>
      </c>
      <c r="U215" s="24">
        <f t="shared" si="278"/>
        <v>9.74</v>
      </c>
      <c r="V215" s="27">
        <f t="shared" si="279"/>
        <v>89.5</v>
      </c>
      <c r="W215" s="27">
        <f t="shared" si="280"/>
        <v>0</v>
      </c>
      <c r="X215" s="24">
        <f t="shared" si="281"/>
        <v>463.44</v>
      </c>
      <c r="Y215" s="24">
        <f t="shared" si="282"/>
        <v>1571.609</v>
      </c>
      <c r="Z215" s="39"/>
      <c r="AA215" s="125" t="s">
        <v>29</v>
      </c>
      <c r="AB215" s="126">
        <f t="shared" ref="AB215:AH215" si="308">K215+R215</f>
        <v>58.4172</v>
      </c>
      <c r="AC215" s="126">
        <f t="shared" si="308"/>
        <v>778.894</v>
      </c>
      <c r="AD215" s="126">
        <f t="shared" si="308"/>
        <v>522.84</v>
      </c>
      <c r="AE215" s="126">
        <f t="shared" si="308"/>
        <v>32.4578</v>
      </c>
      <c r="AF215" s="126">
        <f t="shared" si="308"/>
        <v>179</v>
      </c>
      <c r="AG215" s="126">
        <f t="shared" si="308"/>
        <v>0</v>
      </c>
      <c r="AH215" s="126">
        <f t="shared" si="308"/>
        <v>1571.609</v>
      </c>
      <c r="AI215" s="125" t="s">
        <v>1111</v>
      </c>
    </row>
    <row r="216" s="9" customFormat="1" ht="20" customHeight="1" spans="1:35">
      <c r="A216" s="23">
        <f t="shared" si="303"/>
        <v>213</v>
      </c>
      <c r="B216" s="24" t="s">
        <v>143</v>
      </c>
      <c r="C216" s="29" t="s">
        <v>571</v>
      </c>
      <c r="D216" s="30" t="s">
        <v>572</v>
      </c>
      <c r="E216" s="24">
        <v>3245.4</v>
      </c>
      <c r="F216" s="24">
        <v>3245.4</v>
      </c>
      <c r="G216" s="27">
        <v>5228.42</v>
      </c>
      <c r="H216" s="24">
        <v>3245.4</v>
      </c>
      <c r="I216" s="27">
        <v>1790</v>
      </c>
      <c r="J216" s="27"/>
      <c r="K216" s="34">
        <f t="shared" si="268"/>
        <v>58.4172</v>
      </c>
      <c r="L216" s="35">
        <f t="shared" si="269"/>
        <v>519.264</v>
      </c>
      <c r="M216" s="27">
        <f t="shared" si="270"/>
        <v>418.27</v>
      </c>
      <c r="N216" s="24">
        <f t="shared" si="271"/>
        <v>22.7178</v>
      </c>
      <c r="O216" s="27">
        <f t="shared" si="272"/>
        <v>89.5</v>
      </c>
      <c r="P216" s="27">
        <f t="shared" si="273"/>
        <v>0</v>
      </c>
      <c r="Q216" s="27">
        <f t="shared" si="274"/>
        <v>1108.169</v>
      </c>
      <c r="R216" s="24">
        <f t="shared" si="275"/>
        <v>0</v>
      </c>
      <c r="S216" s="24">
        <f t="shared" si="276"/>
        <v>259.63</v>
      </c>
      <c r="T216" s="27">
        <f t="shared" si="277"/>
        <v>104.57</v>
      </c>
      <c r="U216" s="24">
        <f t="shared" si="278"/>
        <v>9.74</v>
      </c>
      <c r="V216" s="27">
        <f t="shared" si="279"/>
        <v>89.5</v>
      </c>
      <c r="W216" s="27">
        <f t="shared" si="280"/>
        <v>0</v>
      </c>
      <c r="X216" s="24">
        <f t="shared" si="281"/>
        <v>463.44</v>
      </c>
      <c r="Y216" s="24">
        <f t="shared" si="282"/>
        <v>1571.609</v>
      </c>
      <c r="Z216" s="39"/>
      <c r="AA216" s="125" t="s">
        <v>29</v>
      </c>
      <c r="AB216" s="126">
        <f t="shared" ref="AB216:AH216" si="309">K216+R216</f>
        <v>58.4172</v>
      </c>
      <c r="AC216" s="126">
        <f t="shared" si="309"/>
        <v>778.894</v>
      </c>
      <c r="AD216" s="126">
        <f t="shared" si="309"/>
        <v>522.84</v>
      </c>
      <c r="AE216" s="126">
        <f t="shared" si="309"/>
        <v>32.4578</v>
      </c>
      <c r="AF216" s="126">
        <f t="shared" si="309"/>
        <v>179</v>
      </c>
      <c r="AG216" s="126">
        <f t="shared" si="309"/>
        <v>0</v>
      </c>
      <c r="AH216" s="126">
        <f t="shared" si="309"/>
        <v>1571.609</v>
      </c>
      <c r="AI216" s="125" t="s">
        <v>1111</v>
      </c>
    </row>
    <row r="217" s="9" customFormat="1" ht="20" customHeight="1" spans="1:35">
      <c r="A217" s="23">
        <f t="shared" si="303"/>
        <v>214</v>
      </c>
      <c r="B217" s="24" t="s">
        <v>143</v>
      </c>
      <c r="C217" s="29" t="s">
        <v>573</v>
      </c>
      <c r="D217" s="30" t="s">
        <v>574</v>
      </c>
      <c r="E217" s="24">
        <v>3245.4</v>
      </c>
      <c r="F217" s="24">
        <f>VLOOKUP(C217,'[1]9月'!$B:$Q,16,0)</f>
        <v>3245.4</v>
      </c>
      <c r="G217" s="27">
        <v>5228.42</v>
      </c>
      <c r="H217" s="24">
        <v>3245.4</v>
      </c>
      <c r="I217" s="27">
        <v>1790</v>
      </c>
      <c r="J217" s="59"/>
      <c r="K217" s="34">
        <f t="shared" si="268"/>
        <v>58.4172</v>
      </c>
      <c r="L217" s="35">
        <f t="shared" si="269"/>
        <v>519.264</v>
      </c>
      <c r="M217" s="27">
        <f t="shared" si="270"/>
        <v>418.27</v>
      </c>
      <c r="N217" s="24">
        <f t="shared" si="271"/>
        <v>22.7178</v>
      </c>
      <c r="O217" s="27">
        <f t="shared" si="272"/>
        <v>89.5</v>
      </c>
      <c r="P217" s="27">
        <f t="shared" si="273"/>
        <v>0</v>
      </c>
      <c r="Q217" s="27">
        <f t="shared" si="274"/>
        <v>1108.169</v>
      </c>
      <c r="R217" s="24">
        <f t="shared" si="275"/>
        <v>0</v>
      </c>
      <c r="S217" s="24">
        <f t="shared" si="276"/>
        <v>259.63</v>
      </c>
      <c r="T217" s="27">
        <f t="shared" si="277"/>
        <v>104.57</v>
      </c>
      <c r="U217" s="24">
        <f t="shared" si="278"/>
        <v>9.74</v>
      </c>
      <c r="V217" s="27">
        <f t="shared" si="279"/>
        <v>89.5</v>
      </c>
      <c r="W217" s="27">
        <f t="shared" si="280"/>
        <v>0</v>
      </c>
      <c r="X217" s="24">
        <f t="shared" si="281"/>
        <v>463.44</v>
      </c>
      <c r="Y217" s="24">
        <f t="shared" si="282"/>
        <v>1571.609</v>
      </c>
      <c r="Z217" s="39"/>
      <c r="AA217" s="125" t="s">
        <v>29</v>
      </c>
      <c r="AB217" s="126">
        <f t="shared" ref="AB217:AH217" si="310">K217+R217</f>
        <v>58.4172</v>
      </c>
      <c r="AC217" s="126">
        <f t="shared" si="310"/>
        <v>778.894</v>
      </c>
      <c r="AD217" s="126">
        <f t="shared" si="310"/>
        <v>522.84</v>
      </c>
      <c r="AE217" s="126">
        <f t="shared" si="310"/>
        <v>32.4578</v>
      </c>
      <c r="AF217" s="126">
        <f t="shared" si="310"/>
        <v>179</v>
      </c>
      <c r="AG217" s="126">
        <f t="shared" si="310"/>
        <v>0</v>
      </c>
      <c r="AH217" s="126">
        <f t="shared" si="310"/>
        <v>1571.609</v>
      </c>
      <c r="AI217" s="125" t="s">
        <v>1111</v>
      </c>
    </row>
    <row r="218" s="9" customFormat="1" ht="18" customHeight="1" spans="1:35">
      <c r="A218" s="23">
        <f t="shared" si="303"/>
        <v>215</v>
      </c>
      <c r="B218" s="24" t="s">
        <v>143</v>
      </c>
      <c r="C218" s="29" t="s">
        <v>575</v>
      </c>
      <c r="D218" s="30" t="s">
        <v>576</v>
      </c>
      <c r="E218" s="24">
        <v>3245.4</v>
      </c>
      <c r="F218" s="24">
        <f>VLOOKUP(C218,'[1]9月'!$B:$Q,16,0)</f>
        <v>3245.4</v>
      </c>
      <c r="G218" s="27">
        <v>5228.42</v>
      </c>
      <c r="H218" s="24">
        <v>3245.4</v>
      </c>
      <c r="I218" s="27">
        <v>1790</v>
      </c>
      <c r="J218" s="60"/>
      <c r="K218" s="61">
        <f t="shared" si="268"/>
        <v>58.4172</v>
      </c>
      <c r="L218" s="62">
        <f t="shared" si="269"/>
        <v>519.264</v>
      </c>
      <c r="M218" s="60">
        <f t="shared" si="270"/>
        <v>418.27</v>
      </c>
      <c r="N218" s="63">
        <f t="shared" si="271"/>
        <v>22.7178</v>
      </c>
      <c r="O218" s="60">
        <f t="shared" si="272"/>
        <v>89.5</v>
      </c>
      <c r="P218" s="60">
        <f t="shared" si="273"/>
        <v>0</v>
      </c>
      <c r="Q218" s="27">
        <f t="shared" si="274"/>
        <v>1108.169</v>
      </c>
      <c r="R218" s="63">
        <f t="shared" si="275"/>
        <v>0</v>
      </c>
      <c r="S218" s="63">
        <f t="shared" si="276"/>
        <v>259.63</v>
      </c>
      <c r="T218" s="60">
        <f t="shared" si="277"/>
        <v>104.57</v>
      </c>
      <c r="U218" s="63">
        <f t="shared" si="278"/>
        <v>9.74</v>
      </c>
      <c r="V218" s="60">
        <f t="shared" si="279"/>
        <v>89.5</v>
      </c>
      <c r="W218" s="60">
        <f t="shared" si="280"/>
        <v>0</v>
      </c>
      <c r="X218" s="24">
        <f t="shared" si="281"/>
        <v>463.44</v>
      </c>
      <c r="Y218" s="63">
        <f t="shared" si="282"/>
        <v>1571.609</v>
      </c>
      <c r="Z218" s="63"/>
      <c r="AA218" s="125" t="s">
        <v>29</v>
      </c>
      <c r="AB218" s="126">
        <f t="shared" ref="AB218:AH218" si="311">K218+R218</f>
        <v>58.4172</v>
      </c>
      <c r="AC218" s="126">
        <f t="shared" si="311"/>
        <v>778.894</v>
      </c>
      <c r="AD218" s="126">
        <f t="shared" si="311"/>
        <v>522.84</v>
      </c>
      <c r="AE218" s="126">
        <f t="shared" si="311"/>
        <v>32.4578</v>
      </c>
      <c r="AF218" s="126">
        <f t="shared" si="311"/>
        <v>179</v>
      </c>
      <c r="AG218" s="126">
        <f t="shared" si="311"/>
        <v>0</v>
      </c>
      <c r="AH218" s="126">
        <f t="shared" si="311"/>
        <v>1571.609</v>
      </c>
      <c r="AI218" s="125" t="s">
        <v>1111</v>
      </c>
    </row>
    <row r="219" s="9" customFormat="1" ht="20" customHeight="1" spans="1:35">
      <c r="A219" s="23">
        <f t="shared" si="303"/>
        <v>216</v>
      </c>
      <c r="B219" s="24" t="s">
        <v>143</v>
      </c>
      <c r="C219" s="29" t="s">
        <v>577</v>
      </c>
      <c r="D219" s="30" t="s">
        <v>578</v>
      </c>
      <c r="E219" s="24">
        <v>3245.4</v>
      </c>
      <c r="F219" s="24">
        <f>VLOOKUP(C219,'[1]9月'!$B:$Q,16,0)</f>
        <v>3245.4</v>
      </c>
      <c r="G219" s="27">
        <v>5228.42</v>
      </c>
      <c r="H219" s="24">
        <v>3245.4</v>
      </c>
      <c r="I219" s="27">
        <v>1790</v>
      </c>
      <c r="J219" s="59"/>
      <c r="K219" s="34">
        <f t="shared" si="268"/>
        <v>58.4172</v>
      </c>
      <c r="L219" s="35">
        <f t="shared" si="269"/>
        <v>519.264</v>
      </c>
      <c r="M219" s="27">
        <f t="shared" si="270"/>
        <v>418.27</v>
      </c>
      <c r="N219" s="24">
        <f t="shared" si="271"/>
        <v>22.7178</v>
      </c>
      <c r="O219" s="27">
        <f t="shared" si="272"/>
        <v>89.5</v>
      </c>
      <c r="P219" s="27">
        <f t="shared" si="273"/>
        <v>0</v>
      </c>
      <c r="Q219" s="27">
        <f t="shared" si="274"/>
        <v>1108.169</v>
      </c>
      <c r="R219" s="24">
        <f t="shared" si="275"/>
        <v>0</v>
      </c>
      <c r="S219" s="24">
        <f t="shared" si="276"/>
        <v>259.63</v>
      </c>
      <c r="T219" s="27">
        <f t="shared" si="277"/>
        <v>104.57</v>
      </c>
      <c r="U219" s="24">
        <f t="shared" si="278"/>
        <v>9.74</v>
      </c>
      <c r="V219" s="27">
        <f t="shared" si="279"/>
        <v>89.5</v>
      </c>
      <c r="W219" s="27">
        <f t="shared" si="280"/>
        <v>0</v>
      </c>
      <c r="X219" s="24">
        <f t="shared" si="281"/>
        <v>463.44</v>
      </c>
      <c r="Y219" s="24">
        <f t="shared" si="282"/>
        <v>1571.609</v>
      </c>
      <c r="Z219" s="39"/>
      <c r="AA219" s="125" t="s">
        <v>29</v>
      </c>
      <c r="AB219" s="126">
        <f t="shared" ref="AB219:AH219" si="312">K219+R219</f>
        <v>58.4172</v>
      </c>
      <c r="AC219" s="126">
        <f t="shared" si="312"/>
        <v>778.894</v>
      </c>
      <c r="AD219" s="126">
        <f t="shared" si="312"/>
        <v>522.84</v>
      </c>
      <c r="AE219" s="126">
        <f t="shared" si="312"/>
        <v>32.4578</v>
      </c>
      <c r="AF219" s="126">
        <f t="shared" si="312"/>
        <v>179</v>
      </c>
      <c r="AG219" s="126">
        <f t="shared" si="312"/>
        <v>0</v>
      </c>
      <c r="AH219" s="126">
        <f t="shared" si="312"/>
        <v>1571.609</v>
      </c>
      <c r="AI219" s="125" t="s">
        <v>1111</v>
      </c>
    </row>
    <row r="220" s="9" customFormat="1" ht="20" customHeight="1" spans="1:35">
      <c r="A220" s="23">
        <f t="shared" si="303"/>
        <v>217</v>
      </c>
      <c r="B220" s="24" t="s">
        <v>143</v>
      </c>
      <c r="C220" s="29" t="s">
        <v>579</v>
      </c>
      <c r="D220" s="28" t="s">
        <v>580</v>
      </c>
      <c r="E220" s="24">
        <v>3245.4</v>
      </c>
      <c r="F220" s="24">
        <f>VLOOKUP(C220,'[1]9月'!$B:$Q,16,0)</f>
        <v>3245.4</v>
      </c>
      <c r="G220" s="27">
        <v>5228.42</v>
      </c>
      <c r="H220" s="24">
        <v>3245.4</v>
      </c>
      <c r="I220" s="27">
        <v>1790</v>
      </c>
      <c r="J220" s="59"/>
      <c r="K220" s="34">
        <f t="shared" si="268"/>
        <v>58.4172</v>
      </c>
      <c r="L220" s="35">
        <f t="shared" si="269"/>
        <v>519.264</v>
      </c>
      <c r="M220" s="27">
        <f t="shared" si="270"/>
        <v>418.27</v>
      </c>
      <c r="N220" s="24">
        <f t="shared" si="271"/>
        <v>22.7178</v>
      </c>
      <c r="O220" s="27">
        <f t="shared" si="272"/>
        <v>89.5</v>
      </c>
      <c r="P220" s="27">
        <f t="shared" si="273"/>
        <v>0</v>
      </c>
      <c r="Q220" s="27">
        <f t="shared" si="274"/>
        <v>1108.169</v>
      </c>
      <c r="R220" s="24">
        <f t="shared" si="275"/>
        <v>0</v>
      </c>
      <c r="S220" s="24">
        <f t="shared" si="276"/>
        <v>259.63</v>
      </c>
      <c r="T220" s="27">
        <f t="shared" si="277"/>
        <v>104.57</v>
      </c>
      <c r="U220" s="24">
        <f t="shared" si="278"/>
        <v>9.74</v>
      </c>
      <c r="V220" s="27">
        <f t="shared" si="279"/>
        <v>89.5</v>
      </c>
      <c r="W220" s="27">
        <f t="shared" si="280"/>
        <v>0</v>
      </c>
      <c r="X220" s="24">
        <f t="shared" si="281"/>
        <v>463.44</v>
      </c>
      <c r="Y220" s="24">
        <f t="shared" si="282"/>
        <v>1571.609</v>
      </c>
      <c r="Z220" s="39"/>
      <c r="AA220" s="125" t="s">
        <v>29</v>
      </c>
      <c r="AB220" s="126">
        <f t="shared" ref="AB220:AH220" si="313">K220+R220</f>
        <v>58.4172</v>
      </c>
      <c r="AC220" s="126">
        <f t="shared" si="313"/>
        <v>778.894</v>
      </c>
      <c r="AD220" s="126">
        <f t="shared" si="313"/>
        <v>522.84</v>
      </c>
      <c r="AE220" s="126">
        <f t="shared" si="313"/>
        <v>32.4578</v>
      </c>
      <c r="AF220" s="126">
        <f t="shared" si="313"/>
        <v>179</v>
      </c>
      <c r="AG220" s="126">
        <f t="shared" si="313"/>
        <v>0</v>
      </c>
      <c r="AH220" s="126">
        <f t="shared" si="313"/>
        <v>1571.609</v>
      </c>
      <c r="AI220" s="125" t="s">
        <v>1111</v>
      </c>
    </row>
    <row r="221" s="9" customFormat="1" ht="20" customHeight="1" spans="1:35">
      <c r="A221" s="23">
        <f t="shared" ref="A221:A230" si="314">ROW()-3</f>
        <v>218</v>
      </c>
      <c r="B221" s="24" t="s">
        <v>143</v>
      </c>
      <c r="C221" s="29" t="s">
        <v>583</v>
      </c>
      <c r="D221" s="28" t="s">
        <v>584</v>
      </c>
      <c r="E221" s="24">
        <v>3245.4</v>
      </c>
      <c r="F221" s="24">
        <f>VLOOKUP(C221,'[1]9月'!$B:$Q,16,0)</f>
        <v>3245.4</v>
      </c>
      <c r="G221" s="27">
        <v>5228.42</v>
      </c>
      <c r="H221" s="24">
        <v>3245.4</v>
      </c>
      <c r="I221" s="27">
        <v>0</v>
      </c>
      <c r="J221" s="59"/>
      <c r="K221" s="34">
        <f t="shared" si="268"/>
        <v>58.4172</v>
      </c>
      <c r="L221" s="35">
        <f t="shared" si="269"/>
        <v>519.264</v>
      </c>
      <c r="M221" s="27">
        <f t="shared" si="270"/>
        <v>418.27</v>
      </c>
      <c r="N221" s="24">
        <f t="shared" si="271"/>
        <v>22.7178</v>
      </c>
      <c r="O221" s="27">
        <f t="shared" si="272"/>
        <v>0</v>
      </c>
      <c r="P221" s="27">
        <f t="shared" si="273"/>
        <v>0</v>
      </c>
      <c r="Q221" s="27">
        <f t="shared" si="274"/>
        <v>1018.669</v>
      </c>
      <c r="R221" s="24">
        <f t="shared" si="275"/>
        <v>0</v>
      </c>
      <c r="S221" s="24">
        <f t="shared" si="276"/>
        <v>259.63</v>
      </c>
      <c r="T221" s="27">
        <f t="shared" si="277"/>
        <v>104.57</v>
      </c>
      <c r="U221" s="24">
        <f t="shared" si="278"/>
        <v>9.74</v>
      </c>
      <c r="V221" s="27">
        <f t="shared" si="279"/>
        <v>0</v>
      </c>
      <c r="W221" s="27">
        <f t="shared" si="280"/>
        <v>0</v>
      </c>
      <c r="X221" s="24">
        <f t="shared" si="281"/>
        <v>373.94</v>
      </c>
      <c r="Y221" s="24">
        <f t="shared" si="282"/>
        <v>1392.609</v>
      </c>
      <c r="Z221" s="39"/>
      <c r="AA221" s="125" t="s">
        <v>29</v>
      </c>
      <c r="AB221" s="126">
        <f t="shared" ref="AB221:AH221" si="315">K221+R221</f>
        <v>58.4172</v>
      </c>
      <c r="AC221" s="126">
        <f t="shared" si="315"/>
        <v>778.894</v>
      </c>
      <c r="AD221" s="126">
        <f t="shared" si="315"/>
        <v>522.84</v>
      </c>
      <c r="AE221" s="126">
        <f t="shared" si="315"/>
        <v>32.4578</v>
      </c>
      <c r="AF221" s="126">
        <f t="shared" si="315"/>
        <v>0</v>
      </c>
      <c r="AG221" s="126">
        <f t="shared" si="315"/>
        <v>0</v>
      </c>
      <c r="AH221" s="126">
        <f t="shared" si="315"/>
        <v>1392.609</v>
      </c>
      <c r="AI221" s="125" t="s">
        <v>1111</v>
      </c>
    </row>
    <row r="222" s="9" customFormat="1" ht="20" customHeight="1" spans="1:35">
      <c r="A222" s="23">
        <f t="shared" si="314"/>
        <v>219</v>
      </c>
      <c r="B222" s="24" t="s">
        <v>143</v>
      </c>
      <c r="C222" s="29" t="s">
        <v>585</v>
      </c>
      <c r="D222" s="28" t="s">
        <v>586</v>
      </c>
      <c r="E222" s="24">
        <v>3245.4</v>
      </c>
      <c r="F222" s="24">
        <f>VLOOKUP(C222,'[1]9月'!$B:$Q,16,0)</f>
        <v>3245.4</v>
      </c>
      <c r="G222" s="27">
        <v>5228.42</v>
      </c>
      <c r="H222" s="24">
        <v>3245.4</v>
      </c>
      <c r="I222" s="27">
        <v>1790</v>
      </c>
      <c r="J222" s="59"/>
      <c r="K222" s="34">
        <f t="shared" si="268"/>
        <v>58.4172</v>
      </c>
      <c r="L222" s="35">
        <f t="shared" si="269"/>
        <v>519.264</v>
      </c>
      <c r="M222" s="27">
        <f t="shared" si="270"/>
        <v>418.27</v>
      </c>
      <c r="N222" s="24">
        <f t="shared" si="271"/>
        <v>22.7178</v>
      </c>
      <c r="O222" s="27">
        <f t="shared" si="272"/>
        <v>89.5</v>
      </c>
      <c r="P222" s="27">
        <f t="shared" si="273"/>
        <v>0</v>
      </c>
      <c r="Q222" s="27">
        <f t="shared" si="274"/>
        <v>1108.169</v>
      </c>
      <c r="R222" s="24">
        <f t="shared" si="275"/>
        <v>0</v>
      </c>
      <c r="S222" s="24">
        <f t="shared" si="276"/>
        <v>259.63</v>
      </c>
      <c r="T222" s="27">
        <f t="shared" si="277"/>
        <v>104.57</v>
      </c>
      <c r="U222" s="24">
        <f t="shared" si="278"/>
        <v>9.74</v>
      </c>
      <c r="V222" s="27">
        <f t="shared" si="279"/>
        <v>89.5</v>
      </c>
      <c r="W222" s="27">
        <f t="shared" si="280"/>
        <v>0</v>
      </c>
      <c r="X222" s="24">
        <f t="shared" si="281"/>
        <v>463.44</v>
      </c>
      <c r="Y222" s="24">
        <f t="shared" si="282"/>
        <v>1571.609</v>
      </c>
      <c r="Z222" s="39"/>
      <c r="AA222" s="125" t="s">
        <v>29</v>
      </c>
      <c r="AB222" s="126">
        <f t="shared" ref="AB222:AH222" si="316">K222+R222</f>
        <v>58.4172</v>
      </c>
      <c r="AC222" s="126">
        <f t="shared" si="316"/>
        <v>778.894</v>
      </c>
      <c r="AD222" s="126">
        <f t="shared" si="316"/>
        <v>522.84</v>
      </c>
      <c r="AE222" s="126">
        <f t="shared" si="316"/>
        <v>32.4578</v>
      </c>
      <c r="AF222" s="126">
        <f t="shared" si="316"/>
        <v>179</v>
      </c>
      <c r="AG222" s="126">
        <f t="shared" si="316"/>
        <v>0</v>
      </c>
      <c r="AH222" s="126">
        <f t="shared" si="316"/>
        <v>1571.609</v>
      </c>
      <c r="AI222" s="125" t="s">
        <v>1111</v>
      </c>
    </row>
    <row r="223" s="9" customFormat="1" ht="20" customHeight="1" spans="1:35">
      <c r="A223" s="23">
        <f t="shared" si="314"/>
        <v>220</v>
      </c>
      <c r="B223" s="24" t="s">
        <v>76</v>
      </c>
      <c r="C223" s="29" t="s">
        <v>589</v>
      </c>
      <c r="D223" s="28" t="s">
        <v>590</v>
      </c>
      <c r="E223" s="24">
        <v>3245.4</v>
      </c>
      <c r="F223" s="24">
        <v>3245.4</v>
      </c>
      <c r="G223" s="27">
        <v>5228.42</v>
      </c>
      <c r="H223" s="24">
        <v>3245.4</v>
      </c>
      <c r="I223" s="27">
        <v>3180</v>
      </c>
      <c r="J223" s="59"/>
      <c r="K223" s="34">
        <f t="shared" si="268"/>
        <v>58.4172</v>
      </c>
      <c r="L223" s="35">
        <f t="shared" si="269"/>
        <v>519.264</v>
      </c>
      <c r="M223" s="27">
        <f t="shared" si="270"/>
        <v>418.27</v>
      </c>
      <c r="N223" s="24">
        <f t="shared" si="271"/>
        <v>22.7178</v>
      </c>
      <c r="O223" s="27">
        <f t="shared" si="272"/>
        <v>159</v>
      </c>
      <c r="P223" s="27">
        <f t="shared" si="273"/>
        <v>0</v>
      </c>
      <c r="Q223" s="27">
        <f t="shared" si="274"/>
        <v>1177.669</v>
      </c>
      <c r="R223" s="24">
        <f t="shared" si="275"/>
        <v>0</v>
      </c>
      <c r="S223" s="24">
        <f t="shared" si="276"/>
        <v>259.63</v>
      </c>
      <c r="T223" s="27">
        <f t="shared" si="277"/>
        <v>104.57</v>
      </c>
      <c r="U223" s="24">
        <f t="shared" si="278"/>
        <v>9.74</v>
      </c>
      <c r="V223" s="27">
        <f t="shared" si="279"/>
        <v>159</v>
      </c>
      <c r="W223" s="27">
        <f t="shared" si="280"/>
        <v>0</v>
      </c>
      <c r="X223" s="24">
        <f t="shared" si="281"/>
        <v>532.94</v>
      </c>
      <c r="Y223" s="24">
        <f t="shared" si="282"/>
        <v>1710.609</v>
      </c>
      <c r="Z223" s="39"/>
      <c r="AA223" s="125" t="s">
        <v>31</v>
      </c>
      <c r="AB223" s="126">
        <f t="shared" ref="AB223:AH223" si="317">K223+R223</f>
        <v>58.4172</v>
      </c>
      <c r="AC223" s="126">
        <f t="shared" si="317"/>
        <v>778.894</v>
      </c>
      <c r="AD223" s="126">
        <f t="shared" si="317"/>
        <v>522.84</v>
      </c>
      <c r="AE223" s="126">
        <f t="shared" si="317"/>
        <v>32.4578</v>
      </c>
      <c r="AF223" s="126">
        <f t="shared" si="317"/>
        <v>318</v>
      </c>
      <c r="AG223" s="126">
        <f t="shared" si="317"/>
        <v>0</v>
      </c>
      <c r="AH223" s="126">
        <f t="shared" si="317"/>
        <v>1710.609</v>
      </c>
      <c r="AI223" s="125" t="s">
        <v>1108</v>
      </c>
    </row>
    <row r="224" s="9" customFormat="1" ht="20" customHeight="1" spans="1:35">
      <c r="A224" s="23">
        <f t="shared" si="314"/>
        <v>221</v>
      </c>
      <c r="B224" s="24" t="s">
        <v>146</v>
      </c>
      <c r="C224" s="29" t="s">
        <v>593</v>
      </c>
      <c r="D224" s="267" t="s">
        <v>594</v>
      </c>
      <c r="E224" s="24">
        <v>3245.4</v>
      </c>
      <c r="F224" s="24">
        <v>3245.4</v>
      </c>
      <c r="G224" s="27">
        <v>5228.42</v>
      </c>
      <c r="H224" s="24">
        <v>3245.4</v>
      </c>
      <c r="I224" s="27">
        <v>3180</v>
      </c>
      <c r="J224" s="59"/>
      <c r="K224" s="34">
        <f t="shared" si="268"/>
        <v>58.4172</v>
      </c>
      <c r="L224" s="35">
        <f t="shared" si="269"/>
        <v>519.264</v>
      </c>
      <c r="M224" s="27">
        <f t="shared" si="270"/>
        <v>418.27</v>
      </c>
      <c r="N224" s="24">
        <f t="shared" si="271"/>
        <v>22.7178</v>
      </c>
      <c r="O224" s="27">
        <f t="shared" si="272"/>
        <v>159</v>
      </c>
      <c r="P224" s="27">
        <f t="shared" si="273"/>
        <v>0</v>
      </c>
      <c r="Q224" s="27">
        <f t="shared" si="274"/>
        <v>1177.669</v>
      </c>
      <c r="R224" s="24">
        <f t="shared" si="275"/>
        <v>0</v>
      </c>
      <c r="S224" s="24">
        <f t="shared" si="276"/>
        <v>259.63</v>
      </c>
      <c r="T224" s="27">
        <f t="shared" si="277"/>
        <v>104.57</v>
      </c>
      <c r="U224" s="24">
        <f t="shared" si="278"/>
        <v>9.74</v>
      </c>
      <c r="V224" s="27">
        <f t="shared" si="279"/>
        <v>159</v>
      </c>
      <c r="W224" s="27">
        <f t="shared" si="280"/>
        <v>0</v>
      </c>
      <c r="X224" s="24">
        <f t="shared" si="281"/>
        <v>532.94</v>
      </c>
      <c r="Y224" s="24">
        <f t="shared" si="282"/>
        <v>1710.609</v>
      </c>
      <c r="Z224" s="39"/>
      <c r="AA224" s="125" t="s">
        <v>30</v>
      </c>
      <c r="AB224" s="126">
        <f t="shared" ref="AB224:AH224" si="318">K224+R224</f>
        <v>58.4172</v>
      </c>
      <c r="AC224" s="126">
        <f t="shared" si="318"/>
        <v>778.894</v>
      </c>
      <c r="AD224" s="126">
        <f t="shared" si="318"/>
        <v>522.84</v>
      </c>
      <c r="AE224" s="126">
        <f t="shared" si="318"/>
        <v>32.4578</v>
      </c>
      <c r="AF224" s="126">
        <f t="shared" si="318"/>
        <v>318</v>
      </c>
      <c r="AG224" s="126">
        <f t="shared" si="318"/>
        <v>0</v>
      </c>
      <c r="AH224" s="126">
        <f t="shared" si="318"/>
        <v>1710.609</v>
      </c>
      <c r="AI224" s="125" t="s">
        <v>1110</v>
      </c>
    </row>
    <row r="225" s="9" customFormat="1" ht="20" customHeight="1" spans="1:35">
      <c r="A225" s="23">
        <f t="shared" si="314"/>
        <v>222</v>
      </c>
      <c r="B225" s="24" t="s">
        <v>76</v>
      </c>
      <c r="C225" s="29" t="s">
        <v>595</v>
      </c>
      <c r="D225" s="47" t="s">
        <v>596</v>
      </c>
      <c r="E225" s="24">
        <v>3245.4</v>
      </c>
      <c r="F225" s="24">
        <v>3245.4</v>
      </c>
      <c r="G225" s="27">
        <v>5228.42</v>
      </c>
      <c r="H225" s="24">
        <v>3245.4</v>
      </c>
      <c r="I225" s="27">
        <v>3180</v>
      </c>
      <c r="J225" s="59"/>
      <c r="K225" s="34">
        <f t="shared" si="268"/>
        <v>58.4172</v>
      </c>
      <c r="L225" s="35">
        <f t="shared" si="269"/>
        <v>519.264</v>
      </c>
      <c r="M225" s="27">
        <f t="shared" si="270"/>
        <v>418.27</v>
      </c>
      <c r="N225" s="24">
        <f t="shared" si="271"/>
        <v>22.7178</v>
      </c>
      <c r="O225" s="27">
        <f t="shared" si="272"/>
        <v>159</v>
      </c>
      <c r="P225" s="27">
        <f t="shared" si="273"/>
        <v>0</v>
      </c>
      <c r="Q225" s="27">
        <f t="shared" si="274"/>
        <v>1177.669</v>
      </c>
      <c r="R225" s="24">
        <f t="shared" si="275"/>
        <v>0</v>
      </c>
      <c r="S225" s="24">
        <f t="shared" si="276"/>
        <v>259.63</v>
      </c>
      <c r="T225" s="27">
        <f t="shared" si="277"/>
        <v>104.57</v>
      </c>
      <c r="U225" s="24">
        <f t="shared" si="278"/>
        <v>9.74</v>
      </c>
      <c r="V225" s="27">
        <f t="shared" si="279"/>
        <v>159</v>
      </c>
      <c r="W225" s="27">
        <f t="shared" si="280"/>
        <v>0</v>
      </c>
      <c r="X225" s="24">
        <f t="shared" si="281"/>
        <v>532.94</v>
      </c>
      <c r="Y225" s="24">
        <f t="shared" si="282"/>
        <v>1710.609</v>
      </c>
      <c r="Z225" s="39"/>
      <c r="AA225" s="125" t="s">
        <v>31</v>
      </c>
      <c r="AB225" s="126">
        <f t="shared" ref="AB225:AH225" si="319">K225+R225</f>
        <v>58.4172</v>
      </c>
      <c r="AC225" s="126">
        <f t="shared" si="319"/>
        <v>778.894</v>
      </c>
      <c r="AD225" s="126">
        <f t="shared" si="319"/>
        <v>522.84</v>
      </c>
      <c r="AE225" s="126">
        <f t="shared" si="319"/>
        <v>32.4578</v>
      </c>
      <c r="AF225" s="126">
        <f t="shared" si="319"/>
        <v>318</v>
      </c>
      <c r="AG225" s="126">
        <f t="shared" si="319"/>
        <v>0</v>
      </c>
      <c r="AH225" s="126">
        <f t="shared" si="319"/>
        <v>1710.609</v>
      </c>
      <c r="AI225" s="125" t="s">
        <v>1108</v>
      </c>
    </row>
    <row r="226" s="9" customFormat="1" ht="20" customHeight="1" spans="1:35">
      <c r="A226" s="23">
        <f t="shared" si="314"/>
        <v>223</v>
      </c>
      <c r="B226" s="24" t="s">
        <v>293</v>
      </c>
      <c r="C226" s="29" t="s">
        <v>599</v>
      </c>
      <c r="D226" s="28" t="s">
        <v>600</v>
      </c>
      <c r="E226" s="24">
        <v>3245.4</v>
      </c>
      <c r="F226" s="24">
        <v>3245.4</v>
      </c>
      <c r="G226" s="27">
        <v>5228.42</v>
      </c>
      <c r="H226" s="24">
        <v>3245.4</v>
      </c>
      <c r="I226" s="27">
        <v>1790</v>
      </c>
      <c r="J226" s="27"/>
      <c r="K226" s="34">
        <f t="shared" si="268"/>
        <v>58.4172</v>
      </c>
      <c r="L226" s="35">
        <f t="shared" si="269"/>
        <v>519.264</v>
      </c>
      <c r="M226" s="27">
        <f t="shared" si="270"/>
        <v>418.27</v>
      </c>
      <c r="N226" s="24">
        <f t="shared" si="271"/>
        <v>22.7178</v>
      </c>
      <c r="O226" s="27">
        <f t="shared" si="272"/>
        <v>89.5</v>
      </c>
      <c r="P226" s="27">
        <f t="shared" si="273"/>
        <v>0</v>
      </c>
      <c r="Q226" s="27">
        <f t="shared" si="274"/>
        <v>1108.169</v>
      </c>
      <c r="R226" s="24">
        <f t="shared" si="275"/>
        <v>0</v>
      </c>
      <c r="S226" s="24">
        <f t="shared" si="276"/>
        <v>259.63</v>
      </c>
      <c r="T226" s="27">
        <f t="shared" si="277"/>
        <v>104.57</v>
      </c>
      <c r="U226" s="24">
        <f t="shared" si="278"/>
        <v>9.74</v>
      </c>
      <c r="V226" s="27">
        <f t="shared" si="279"/>
        <v>89.5</v>
      </c>
      <c r="W226" s="27">
        <f t="shared" si="280"/>
        <v>0</v>
      </c>
      <c r="X226" s="24">
        <f t="shared" si="281"/>
        <v>463.44</v>
      </c>
      <c r="Y226" s="24">
        <f t="shared" si="282"/>
        <v>1571.609</v>
      </c>
      <c r="Z226" s="39"/>
      <c r="AA226" s="125" t="s">
        <v>26</v>
      </c>
      <c r="AB226" s="126">
        <f t="shared" ref="AB226:AH226" si="320">K226+R226</f>
        <v>58.4172</v>
      </c>
      <c r="AC226" s="126">
        <f t="shared" si="320"/>
        <v>778.894</v>
      </c>
      <c r="AD226" s="126">
        <f t="shared" si="320"/>
        <v>522.84</v>
      </c>
      <c r="AE226" s="126">
        <f t="shared" si="320"/>
        <v>32.4578</v>
      </c>
      <c r="AF226" s="126">
        <f t="shared" si="320"/>
        <v>179</v>
      </c>
      <c r="AG226" s="126">
        <f t="shared" si="320"/>
        <v>0</v>
      </c>
      <c r="AH226" s="126">
        <f t="shared" si="320"/>
        <v>1571.609</v>
      </c>
      <c r="AI226" s="125" t="s">
        <v>1111</v>
      </c>
    </row>
    <row r="227" s="9" customFormat="1" ht="20" customHeight="1" spans="1:35">
      <c r="A227" s="23">
        <f t="shared" si="314"/>
        <v>224</v>
      </c>
      <c r="B227" s="24" t="s">
        <v>143</v>
      </c>
      <c r="C227" s="29" t="s">
        <v>601</v>
      </c>
      <c r="D227" s="28" t="s">
        <v>602</v>
      </c>
      <c r="E227" s="24">
        <v>3245.4</v>
      </c>
      <c r="F227" s="24">
        <v>3245.4</v>
      </c>
      <c r="G227" s="27">
        <v>5228.42</v>
      </c>
      <c r="H227" s="24">
        <v>3245.4</v>
      </c>
      <c r="I227" s="27">
        <v>1790</v>
      </c>
      <c r="J227" s="27"/>
      <c r="K227" s="34">
        <f t="shared" si="268"/>
        <v>58.4172</v>
      </c>
      <c r="L227" s="35">
        <f t="shared" si="269"/>
        <v>519.264</v>
      </c>
      <c r="M227" s="27">
        <f t="shared" si="270"/>
        <v>418.27</v>
      </c>
      <c r="N227" s="24">
        <f t="shared" si="271"/>
        <v>22.7178</v>
      </c>
      <c r="O227" s="27">
        <f t="shared" si="272"/>
        <v>89.5</v>
      </c>
      <c r="P227" s="27">
        <f t="shared" si="273"/>
        <v>0</v>
      </c>
      <c r="Q227" s="27">
        <f t="shared" si="274"/>
        <v>1108.169</v>
      </c>
      <c r="R227" s="24">
        <f t="shared" si="275"/>
        <v>0</v>
      </c>
      <c r="S227" s="24">
        <f t="shared" si="276"/>
        <v>259.63</v>
      </c>
      <c r="T227" s="27">
        <f t="shared" si="277"/>
        <v>104.57</v>
      </c>
      <c r="U227" s="24">
        <f t="shared" si="278"/>
        <v>9.74</v>
      </c>
      <c r="V227" s="27">
        <f t="shared" si="279"/>
        <v>89.5</v>
      </c>
      <c r="W227" s="27">
        <f t="shared" si="280"/>
        <v>0</v>
      </c>
      <c r="X227" s="24">
        <f t="shared" si="281"/>
        <v>463.44</v>
      </c>
      <c r="Y227" s="24">
        <f t="shared" si="282"/>
        <v>1571.609</v>
      </c>
      <c r="Z227" s="39"/>
      <c r="AA227" s="125" t="s">
        <v>29</v>
      </c>
      <c r="AB227" s="126">
        <f t="shared" ref="AB227:AH227" si="321">K227+R227</f>
        <v>58.4172</v>
      </c>
      <c r="AC227" s="126">
        <f t="shared" si="321"/>
        <v>778.894</v>
      </c>
      <c r="AD227" s="126">
        <f t="shared" si="321"/>
        <v>522.84</v>
      </c>
      <c r="AE227" s="126">
        <f t="shared" si="321"/>
        <v>32.4578</v>
      </c>
      <c r="AF227" s="126">
        <f t="shared" si="321"/>
        <v>179</v>
      </c>
      <c r="AG227" s="126">
        <f t="shared" si="321"/>
        <v>0</v>
      </c>
      <c r="AH227" s="126">
        <f t="shared" si="321"/>
        <v>1571.609</v>
      </c>
      <c r="AI227" s="125" t="s">
        <v>1111</v>
      </c>
    </row>
    <row r="228" s="9" customFormat="1" ht="20" customHeight="1" spans="1:35">
      <c r="A228" s="23">
        <f t="shared" si="314"/>
        <v>225</v>
      </c>
      <c r="B228" s="24" t="s">
        <v>190</v>
      </c>
      <c r="C228" s="54" t="s">
        <v>609</v>
      </c>
      <c r="D228" s="55" t="s">
        <v>610</v>
      </c>
      <c r="E228" s="27">
        <v>3820</v>
      </c>
      <c r="F228" s="27">
        <v>3820</v>
      </c>
      <c r="G228" s="27">
        <v>5228.42</v>
      </c>
      <c r="H228" s="27">
        <v>3820</v>
      </c>
      <c r="I228" s="27">
        <v>4180</v>
      </c>
      <c r="J228" s="27"/>
      <c r="K228" s="64">
        <f t="shared" si="268"/>
        <v>68.76</v>
      </c>
      <c r="L228" s="65">
        <f t="shared" si="269"/>
        <v>611.2</v>
      </c>
      <c r="M228" s="27">
        <f t="shared" si="270"/>
        <v>418.27</v>
      </c>
      <c r="N228" s="27">
        <f t="shared" si="271"/>
        <v>26.74</v>
      </c>
      <c r="O228" s="27">
        <f t="shared" si="272"/>
        <v>209</v>
      </c>
      <c r="P228" s="27">
        <f t="shared" si="273"/>
        <v>0</v>
      </c>
      <c r="Q228" s="27">
        <f t="shared" si="274"/>
        <v>1333.97</v>
      </c>
      <c r="R228" s="24">
        <f t="shared" si="275"/>
        <v>0</v>
      </c>
      <c r="S228" s="27">
        <f t="shared" si="276"/>
        <v>305.6</v>
      </c>
      <c r="T228" s="27">
        <f t="shared" si="277"/>
        <v>104.57</v>
      </c>
      <c r="U228" s="27">
        <f t="shared" si="278"/>
        <v>11.46</v>
      </c>
      <c r="V228" s="27">
        <f t="shared" si="279"/>
        <v>209</v>
      </c>
      <c r="W228" s="27">
        <f t="shared" si="280"/>
        <v>0</v>
      </c>
      <c r="X228" s="24">
        <f t="shared" si="281"/>
        <v>630.63</v>
      </c>
      <c r="Y228" s="27">
        <f t="shared" si="282"/>
        <v>1964.6</v>
      </c>
      <c r="Z228" s="68"/>
      <c r="AA228" s="125" t="s">
        <v>40</v>
      </c>
      <c r="AB228" s="126">
        <f t="shared" ref="AB228:AH228" si="322">K228+R228</f>
        <v>68.76</v>
      </c>
      <c r="AC228" s="126">
        <f t="shared" si="322"/>
        <v>916.8</v>
      </c>
      <c r="AD228" s="126">
        <f t="shared" si="322"/>
        <v>522.84</v>
      </c>
      <c r="AE228" s="126">
        <f t="shared" si="322"/>
        <v>38.2</v>
      </c>
      <c r="AF228" s="126">
        <f t="shared" si="322"/>
        <v>418</v>
      </c>
      <c r="AG228" s="126">
        <f t="shared" si="322"/>
        <v>0</v>
      </c>
      <c r="AH228" s="126">
        <f t="shared" si="322"/>
        <v>1964.6</v>
      </c>
      <c r="AI228" s="125" t="s">
        <v>1112</v>
      </c>
    </row>
    <row r="229" s="9" customFormat="1" ht="20" customHeight="1" spans="1:35">
      <c r="A229" s="23">
        <f t="shared" si="314"/>
        <v>226</v>
      </c>
      <c r="B229" s="24" t="s">
        <v>416</v>
      </c>
      <c r="C229" s="54" t="s">
        <v>611</v>
      </c>
      <c r="D229" s="56" t="s">
        <v>612</v>
      </c>
      <c r="E229" s="27">
        <v>3245.4</v>
      </c>
      <c r="F229" s="27">
        <v>3245.5</v>
      </c>
      <c r="G229" s="27">
        <v>5228.42</v>
      </c>
      <c r="H229" s="27">
        <v>3245.4</v>
      </c>
      <c r="I229" s="27">
        <v>1790</v>
      </c>
      <c r="J229" s="27"/>
      <c r="K229" s="64">
        <f t="shared" si="268"/>
        <v>58.4172</v>
      </c>
      <c r="L229" s="65">
        <f t="shared" si="269"/>
        <v>519.28</v>
      </c>
      <c r="M229" s="27">
        <f t="shared" si="270"/>
        <v>418.27</v>
      </c>
      <c r="N229" s="27">
        <f t="shared" si="271"/>
        <v>22.7178</v>
      </c>
      <c r="O229" s="27">
        <f t="shared" si="272"/>
        <v>89.5</v>
      </c>
      <c r="P229" s="27">
        <f t="shared" si="273"/>
        <v>0</v>
      </c>
      <c r="Q229" s="27">
        <f t="shared" si="274"/>
        <v>1108.185</v>
      </c>
      <c r="R229" s="24">
        <f t="shared" si="275"/>
        <v>0</v>
      </c>
      <c r="S229" s="27">
        <f t="shared" si="276"/>
        <v>259.64</v>
      </c>
      <c r="T229" s="27">
        <f t="shared" si="277"/>
        <v>104.57</v>
      </c>
      <c r="U229" s="27">
        <f t="shared" si="278"/>
        <v>9.74</v>
      </c>
      <c r="V229" s="27">
        <f t="shared" si="279"/>
        <v>89.5</v>
      </c>
      <c r="W229" s="27">
        <f t="shared" si="280"/>
        <v>0</v>
      </c>
      <c r="X229" s="24">
        <f t="shared" si="281"/>
        <v>463.45</v>
      </c>
      <c r="Y229" s="27">
        <f t="shared" si="282"/>
        <v>1571.635</v>
      </c>
      <c r="Z229" s="68"/>
      <c r="AA229" s="125" t="s">
        <v>20</v>
      </c>
      <c r="AB229" s="126">
        <f t="shared" ref="AB229:AH229" si="323">K229+R229</f>
        <v>58.4172</v>
      </c>
      <c r="AC229" s="126">
        <f t="shared" si="323"/>
        <v>778.92</v>
      </c>
      <c r="AD229" s="126">
        <f t="shared" si="323"/>
        <v>522.84</v>
      </c>
      <c r="AE229" s="126">
        <f t="shared" si="323"/>
        <v>32.4578</v>
      </c>
      <c r="AF229" s="126">
        <f t="shared" si="323"/>
        <v>179</v>
      </c>
      <c r="AG229" s="126">
        <f t="shared" si="323"/>
        <v>0</v>
      </c>
      <c r="AH229" s="126">
        <f t="shared" si="323"/>
        <v>1571.635</v>
      </c>
      <c r="AI229" s="125" t="s">
        <v>1111</v>
      </c>
    </row>
    <row r="230" s="9" customFormat="1" ht="20" customHeight="1" spans="1:35">
      <c r="A230" s="23">
        <f t="shared" si="314"/>
        <v>227</v>
      </c>
      <c r="B230" s="24" t="s">
        <v>211</v>
      </c>
      <c r="C230" s="54" t="s">
        <v>617</v>
      </c>
      <c r="D230" s="56" t="s">
        <v>618</v>
      </c>
      <c r="E230" s="27">
        <v>3245.4</v>
      </c>
      <c r="F230" s="27">
        <v>3245.5</v>
      </c>
      <c r="G230" s="27">
        <v>5228.42</v>
      </c>
      <c r="H230" s="27">
        <v>3245.4</v>
      </c>
      <c r="I230" s="27">
        <v>1790</v>
      </c>
      <c r="J230" s="27"/>
      <c r="K230" s="64">
        <f t="shared" si="268"/>
        <v>58.4172</v>
      </c>
      <c r="L230" s="65">
        <f t="shared" si="269"/>
        <v>519.28</v>
      </c>
      <c r="M230" s="27">
        <f t="shared" si="270"/>
        <v>418.27</v>
      </c>
      <c r="N230" s="27">
        <f t="shared" si="271"/>
        <v>22.7178</v>
      </c>
      <c r="O230" s="27">
        <f t="shared" si="272"/>
        <v>89.5</v>
      </c>
      <c r="P230" s="27">
        <f t="shared" si="273"/>
        <v>0</v>
      </c>
      <c r="Q230" s="27">
        <f t="shared" si="274"/>
        <v>1108.185</v>
      </c>
      <c r="R230" s="24">
        <f t="shared" si="275"/>
        <v>0</v>
      </c>
      <c r="S230" s="27">
        <f t="shared" si="276"/>
        <v>259.64</v>
      </c>
      <c r="T230" s="27">
        <f t="shared" si="277"/>
        <v>104.57</v>
      </c>
      <c r="U230" s="27">
        <f t="shared" si="278"/>
        <v>9.74</v>
      </c>
      <c r="V230" s="27">
        <f t="shared" si="279"/>
        <v>89.5</v>
      </c>
      <c r="W230" s="27">
        <f t="shared" si="280"/>
        <v>0</v>
      </c>
      <c r="X230" s="24">
        <f t="shared" si="281"/>
        <v>463.45</v>
      </c>
      <c r="Y230" s="27">
        <f t="shared" si="282"/>
        <v>1571.635</v>
      </c>
      <c r="Z230" s="68"/>
      <c r="AA230" s="125" t="s">
        <v>22</v>
      </c>
      <c r="AB230" s="126">
        <f t="shared" ref="AB230:AH230" si="324">K230+R230</f>
        <v>58.4172</v>
      </c>
      <c r="AC230" s="126">
        <f t="shared" si="324"/>
        <v>778.92</v>
      </c>
      <c r="AD230" s="126">
        <f t="shared" si="324"/>
        <v>522.84</v>
      </c>
      <c r="AE230" s="126">
        <f t="shared" si="324"/>
        <v>32.4578</v>
      </c>
      <c r="AF230" s="126">
        <f t="shared" si="324"/>
        <v>179</v>
      </c>
      <c r="AG230" s="126">
        <f t="shared" si="324"/>
        <v>0</v>
      </c>
      <c r="AH230" s="126">
        <f t="shared" si="324"/>
        <v>1571.635</v>
      </c>
      <c r="AI230" s="125" t="s">
        <v>1111</v>
      </c>
    </row>
    <row r="231" s="9" customFormat="1" ht="21" customHeight="1" spans="1:35">
      <c r="A231" s="23">
        <f t="shared" ref="A231:A240" si="325">ROW()-3</f>
        <v>228</v>
      </c>
      <c r="B231" s="24" t="s">
        <v>293</v>
      </c>
      <c r="C231" s="54" t="s">
        <v>623</v>
      </c>
      <c r="D231" s="55" t="s">
        <v>624</v>
      </c>
      <c r="E231" s="27">
        <v>3245.4</v>
      </c>
      <c r="F231" s="27">
        <v>3245.5</v>
      </c>
      <c r="G231" s="27">
        <v>5228.42</v>
      </c>
      <c r="H231" s="27">
        <v>3245.4</v>
      </c>
      <c r="I231" s="27">
        <v>1790</v>
      </c>
      <c r="J231" s="60"/>
      <c r="K231" s="66">
        <f t="shared" si="268"/>
        <v>58.4172</v>
      </c>
      <c r="L231" s="67">
        <f t="shared" si="269"/>
        <v>519.28</v>
      </c>
      <c r="M231" s="60">
        <f t="shared" si="270"/>
        <v>418.27</v>
      </c>
      <c r="N231" s="60">
        <f t="shared" si="271"/>
        <v>22.7178</v>
      </c>
      <c r="O231" s="60">
        <f t="shared" si="272"/>
        <v>89.5</v>
      </c>
      <c r="P231" s="60">
        <f t="shared" si="273"/>
        <v>0</v>
      </c>
      <c r="Q231" s="27">
        <f t="shared" si="274"/>
        <v>1108.185</v>
      </c>
      <c r="R231" s="63">
        <f t="shared" si="275"/>
        <v>0</v>
      </c>
      <c r="S231" s="60">
        <f t="shared" si="276"/>
        <v>259.64</v>
      </c>
      <c r="T231" s="60">
        <f t="shared" si="277"/>
        <v>104.57</v>
      </c>
      <c r="U231" s="60">
        <f t="shared" si="278"/>
        <v>9.74</v>
      </c>
      <c r="V231" s="60">
        <f t="shared" si="279"/>
        <v>89.5</v>
      </c>
      <c r="W231" s="60">
        <f t="shared" si="280"/>
        <v>0</v>
      </c>
      <c r="X231" s="24">
        <f t="shared" si="281"/>
        <v>463.45</v>
      </c>
      <c r="Y231" s="60">
        <f t="shared" si="282"/>
        <v>1571.635</v>
      </c>
      <c r="Z231" s="60"/>
      <c r="AA231" s="125" t="s">
        <v>26</v>
      </c>
      <c r="AB231" s="126">
        <f t="shared" ref="AB231:AH231" si="326">K231+R231</f>
        <v>58.4172</v>
      </c>
      <c r="AC231" s="126">
        <f t="shared" si="326"/>
        <v>778.92</v>
      </c>
      <c r="AD231" s="126">
        <f t="shared" si="326"/>
        <v>522.84</v>
      </c>
      <c r="AE231" s="126">
        <f t="shared" si="326"/>
        <v>32.4578</v>
      </c>
      <c r="AF231" s="126">
        <f t="shared" si="326"/>
        <v>179</v>
      </c>
      <c r="AG231" s="126">
        <f t="shared" si="326"/>
        <v>0</v>
      </c>
      <c r="AH231" s="126">
        <f t="shared" si="326"/>
        <v>1571.635</v>
      </c>
      <c r="AI231" s="125" t="s">
        <v>1111</v>
      </c>
    </row>
    <row r="232" s="9" customFormat="1" ht="20" customHeight="1" spans="1:35">
      <c r="A232" s="23">
        <f t="shared" si="325"/>
        <v>229</v>
      </c>
      <c r="B232" s="24" t="s">
        <v>293</v>
      </c>
      <c r="C232" s="54" t="s">
        <v>625</v>
      </c>
      <c r="D232" s="55" t="s">
        <v>626</v>
      </c>
      <c r="E232" s="27">
        <v>3245.4</v>
      </c>
      <c r="F232" s="27">
        <v>3245.5</v>
      </c>
      <c r="G232" s="27">
        <v>5228.42</v>
      </c>
      <c r="H232" s="27">
        <v>3245.4</v>
      </c>
      <c r="I232" s="27">
        <v>1790</v>
      </c>
      <c r="J232" s="59"/>
      <c r="K232" s="64">
        <f t="shared" si="268"/>
        <v>58.4172</v>
      </c>
      <c r="L232" s="65">
        <f t="shared" si="269"/>
        <v>519.28</v>
      </c>
      <c r="M232" s="27">
        <f t="shared" si="270"/>
        <v>418.27</v>
      </c>
      <c r="N232" s="27">
        <f t="shared" si="271"/>
        <v>22.7178</v>
      </c>
      <c r="O232" s="27">
        <f t="shared" si="272"/>
        <v>89.5</v>
      </c>
      <c r="P232" s="27">
        <f t="shared" si="273"/>
        <v>0</v>
      </c>
      <c r="Q232" s="27">
        <f t="shared" si="274"/>
        <v>1108.185</v>
      </c>
      <c r="R232" s="24">
        <f t="shared" si="275"/>
        <v>0</v>
      </c>
      <c r="S232" s="27">
        <f t="shared" si="276"/>
        <v>259.64</v>
      </c>
      <c r="T232" s="27">
        <f t="shared" si="277"/>
        <v>104.57</v>
      </c>
      <c r="U232" s="27">
        <f t="shared" si="278"/>
        <v>9.74</v>
      </c>
      <c r="V232" s="27">
        <f t="shared" si="279"/>
        <v>89.5</v>
      </c>
      <c r="W232" s="27">
        <f t="shared" si="280"/>
        <v>0</v>
      </c>
      <c r="X232" s="24">
        <f t="shared" si="281"/>
        <v>463.45</v>
      </c>
      <c r="Y232" s="27">
        <f t="shared" si="282"/>
        <v>1571.635</v>
      </c>
      <c r="Z232" s="68"/>
      <c r="AA232" s="125" t="s">
        <v>26</v>
      </c>
      <c r="AB232" s="126">
        <f t="shared" ref="AB232:AH232" si="327">K232+R232</f>
        <v>58.4172</v>
      </c>
      <c r="AC232" s="126">
        <f t="shared" si="327"/>
        <v>778.92</v>
      </c>
      <c r="AD232" s="126">
        <f t="shared" si="327"/>
        <v>522.84</v>
      </c>
      <c r="AE232" s="126">
        <f t="shared" si="327"/>
        <v>32.4578</v>
      </c>
      <c r="AF232" s="126">
        <f t="shared" si="327"/>
        <v>179</v>
      </c>
      <c r="AG232" s="126">
        <f t="shared" si="327"/>
        <v>0</v>
      </c>
      <c r="AH232" s="126">
        <f t="shared" si="327"/>
        <v>1571.635</v>
      </c>
      <c r="AI232" s="125" t="s">
        <v>1111</v>
      </c>
    </row>
    <row r="233" s="9" customFormat="1" ht="20" customHeight="1" spans="1:35">
      <c r="A233" s="23">
        <f t="shared" si="325"/>
        <v>230</v>
      </c>
      <c r="B233" s="24" t="s">
        <v>293</v>
      </c>
      <c r="C233" s="54" t="s">
        <v>629</v>
      </c>
      <c r="D233" s="55" t="s">
        <v>630</v>
      </c>
      <c r="E233" s="27">
        <v>3245.4</v>
      </c>
      <c r="F233" s="27">
        <v>3245.5</v>
      </c>
      <c r="G233" s="27">
        <v>5228.42</v>
      </c>
      <c r="H233" s="27">
        <v>3245.4</v>
      </c>
      <c r="I233" s="27">
        <v>1790</v>
      </c>
      <c r="J233" s="59"/>
      <c r="K233" s="64">
        <f t="shared" si="268"/>
        <v>58.4172</v>
      </c>
      <c r="L233" s="65">
        <f t="shared" si="269"/>
        <v>519.28</v>
      </c>
      <c r="M233" s="27">
        <f t="shared" si="270"/>
        <v>418.27</v>
      </c>
      <c r="N233" s="27">
        <f t="shared" si="271"/>
        <v>22.7178</v>
      </c>
      <c r="O233" s="27">
        <f t="shared" si="272"/>
        <v>89.5</v>
      </c>
      <c r="P233" s="27">
        <f t="shared" si="273"/>
        <v>0</v>
      </c>
      <c r="Q233" s="27">
        <f t="shared" si="274"/>
        <v>1108.185</v>
      </c>
      <c r="R233" s="24">
        <f t="shared" si="275"/>
        <v>0</v>
      </c>
      <c r="S233" s="27">
        <f t="shared" si="276"/>
        <v>259.64</v>
      </c>
      <c r="T233" s="27">
        <f t="shared" si="277"/>
        <v>104.57</v>
      </c>
      <c r="U233" s="27">
        <f t="shared" si="278"/>
        <v>9.74</v>
      </c>
      <c r="V233" s="27">
        <f t="shared" si="279"/>
        <v>89.5</v>
      </c>
      <c r="W233" s="27">
        <f t="shared" si="280"/>
        <v>0</v>
      </c>
      <c r="X233" s="24">
        <f t="shared" si="281"/>
        <v>463.45</v>
      </c>
      <c r="Y233" s="27">
        <f t="shared" si="282"/>
        <v>1571.635</v>
      </c>
      <c r="Z233" s="68"/>
      <c r="AA233" s="125" t="s">
        <v>26</v>
      </c>
      <c r="AB233" s="126">
        <f t="shared" ref="AB233:AH233" si="328">K233+R233</f>
        <v>58.4172</v>
      </c>
      <c r="AC233" s="126">
        <f t="shared" si="328"/>
        <v>778.92</v>
      </c>
      <c r="AD233" s="126">
        <f t="shared" si="328"/>
        <v>522.84</v>
      </c>
      <c r="AE233" s="126">
        <f t="shared" si="328"/>
        <v>32.4578</v>
      </c>
      <c r="AF233" s="126">
        <f t="shared" si="328"/>
        <v>179</v>
      </c>
      <c r="AG233" s="126">
        <f t="shared" si="328"/>
        <v>0</v>
      </c>
      <c r="AH233" s="126">
        <f t="shared" si="328"/>
        <v>1571.635</v>
      </c>
      <c r="AI233" s="125" t="s">
        <v>1111</v>
      </c>
    </row>
    <row r="234" s="9" customFormat="1" ht="21" customHeight="1" spans="1:35">
      <c r="A234" s="23">
        <f t="shared" si="325"/>
        <v>231</v>
      </c>
      <c r="B234" s="24" t="s">
        <v>143</v>
      </c>
      <c r="C234" s="54" t="s">
        <v>631</v>
      </c>
      <c r="D234" s="55" t="s">
        <v>632</v>
      </c>
      <c r="E234" s="27">
        <v>3245.4</v>
      </c>
      <c r="F234" s="27">
        <v>3245.5</v>
      </c>
      <c r="G234" s="27">
        <v>5228.42</v>
      </c>
      <c r="H234" s="27">
        <v>3245.4</v>
      </c>
      <c r="I234" s="27">
        <v>1790</v>
      </c>
      <c r="J234" s="60"/>
      <c r="K234" s="66">
        <f t="shared" si="268"/>
        <v>58.4172</v>
      </c>
      <c r="L234" s="67">
        <f t="shared" si="269"/>
        <v>519.28</v>
      </c>
      <c r="M234" s="60">
        <f t="shared" si="270"/>
        <v>418.27</v>
      </c>
      <c r="N234" s="60">
        <f t="shared" si="271"/>
        <v>22.7178</v>
      </c>
      <c r="O234" s="60">
        <f t="shared" si="272"/>
        <v>89.5</v>
      </c>
      <c r="P234" s="60">
        <f t="shared" si="273"/>
        <v>0</v>
      </c>
      <c r="Q234" s="27">
        <f t="shared" si="274"/>
        <v>1108.185</v>
      </c>
      <c r="R234" s="63">
        <f t="shared" si="275"/>
        <v>0</v>
      </c>
      <c r="S234" s="60">
        <f t="shared" si="276"/>
        <v>259.64</v>
      </c>
      <c r="T234" s="60">
        <f t="shared" si="277"/>
        <v>104.57</v>
      </c>
      <c r="U234" s="60">
        <f t="shared" si="278"/>
        <v>9.74</v>
      </c>
      <c r="V234" s="60">
        <f t="shared" si="279"/>
        <v>89.5</v>
      </c>
      <c r="W234" s="60">
        <f t="shared" si="280"/>
        <v>0</v>
      </c>
      <c r="X234" s="24">
        <f t="shared" si="281"/>
        <v>463.45</v>
      </c>
      <c r="Y234" s="60">
        <f t="shared" si="282"/>
        <v>1571.635</v>
      </c>
      <c r="Z234" s="60"/>
      <c r="AA234" s="125" t="s">
        <v>29</v>
      </c>
      <c r="AB234" s="126">
        <f t="shared" ref="AB234:AH234" si="329">K234+R234</f>
        <v>58.4172</v>
      </c>
      <c r="AC234" s="126">
        <f t="shared" si="329"/>
        <v>778.92</v>
      </c>
      <c r="AD234" s="126">
        <f t="shared" si="329"/>
        <v>522.84</v>
      </c>
      <c r="AE234" s="126">
        <f t="shared" si="329"/>
        <v>32.4578</v>
      </c>
      <c r="AF234" s="126">
        <f t="shared" si="329"/>
        <v>179</v>
      </c>
      <c r="AG234" s="126">
        <f t="shared" si="329"/>
        <v>0</v>
      </c>
      <c r="AH234" s="126">
        <f t="shared" si="329"/>
        <v>1571.635</v>
      </c>
      <c r="AI234" s="125" t="s">
        <v>1111</v>
      </c>
    </row>
    <row r="235" s="11" customFormat="1" ht="20" customHeight="1" spans="1:35">
      <c r="A235" s="23">
        <f t="shared" si="325"/>
        <v>232</v>
      </c>
      <c r="B235" s="24" t="s">
        <v>143</v>
      </c>
      <c r="C235" s="54" t="s">
        <v>637</v>
      </c>
      <c r="D235" s="55" t="s">
        <v>638</v>
      </c>
      <c r="E235" s="27">
        <v>3245.4</v>
      </c>
      <c r="F235" s="27">
        <v>3245.5</v>
      </c>
      <c r="G235" s="27">
        <v>5228.42</v>
      </c>
      <c r="H235" s="27">
        <v>3245.4</v>
      </c>
      <c r="I235" s="27">
        <v>1790</v>
      </c>
      <c r="J235" s="59"/>
      <c r="K235" s="64">
        <f t="shared" si="268"/>
        <v>58.4172</v>
      </c>
      <c r="L235" s="65">
        <f t="shared" si="269"/>
        <v>519.28</v>
      </c>
      <c r="M235" s="27">
        <f t="shared" si="270"/>
        <v>418.27</v>
      </c>
      <c r="N235" s="27">
        <f t="shared" si="271"/>
        <v>22.7178</v>
      </c>
      <c r="O235" s="27">
        <f t="shared" si="272"/>
        <v>89.5</v>
      </c>
      <c r="P235" s="27">
        <f t="shared" si="273"/>
        <v>0</v>
      </c>
      <c r="Q235" s="27">
        <f t="shared" si="274"/>
        <v>1108.185</v>
      </c>
      <c r="R235" s="24">
        <f t="shared" si="275"/>
        <v>0</v>
      </c>
      <c r="S235" s="27">
        <f t="shared" si="276"/>
        <v>259.64</v>
      </c>
      <c r="T235" s="27">
        <f t="shared" si="277"/>
        <v>104.57</v>
      </c>
      <c r="U235" s="27">
        <f t="shared" si="278"/>
        <v>9.74</v>
      </c>
      <c r="V235" s="27">
        <f t="shared" si="279"/>
        <v>89.5</v>
      </c>
      <c r="W235" s="27">
        <f t="shared" si="280"/>
        <v>0</v>
      </c>
      <c r="X235" s="24">
        <f t="shared" si="281"/>
        <v>463.45</v>
      </c>
      <c r="Y235" s="27">
        <f t="shared" si="282"/>
        <v>1571.635</v>
      </c>
      <c r="Z235" s="68"/>
      <c r="AA235" s="125" t="s">
        <v>30</v>
      </c>
      <c r="AB235" s="126">
        <f t="shared" ref="AB235:AH235" si="330">K235+R235</f>
        <v>58.4172</v>
      </c>
      <c r="AC235" s="126">
        <f t="shared" si="330"/>
        <v>778.92</v>
      </c>
      <c r="AD235" s="126">
        <f t="shared" si="330"/>
        <v>522.84</v>
      </c>
      <c r="AE235" s="126">
        <f t="shared" si="330"/>
        <v>32.4578</v>
      </c>
      <c r="AF235" s="126">
        <f t="shared" si="330"/>
        <v>179</v>
      </c>
      <c r="AG235" s="126">
        <f t="shared" si="330"/>
        <v>0</v>
      </c>
      <c r="AH235" s="126">
        <f t="shared" si="330"/>
        <v>1571.635</v>
      </c>
      <c r="AI235" s="125" t="s">
        <v>1110</v>
      </c>
    </row>
    <row r="236" s="11" customFormat="1" ht="20" customHeight="1" spans="1:35">
      <c r="A236" s="23">
        <f t="shared" si="325"/>
        <v>233</v>
      </c>
      <c r="B236" s="24" t="s">
        <v>1203</v>
      </c>
      <c r="C236" s="54" t="s">
        <v>639</v>
      </c>
      <c r="D236" s="55" t="s">
        <v>640</v>
      </c>
      <c r="E236" s="27">
        <v>3245.4</v>
      </c>
      <c r="F236" s="27">
        <v>3245.5</v>
      </c>
      <c r="G236" s="27">
        <v>5228.42</v>
      </c>
      <c r="H236" s="27">
        <v>3245.4</v>
      </c>
      <c r="I236" s="27">
        <v>3180</v>
      </c>
      <c r="J236" s="59"/>
      <c r="K236" s="64">
        <f t="shared" si="268"/>
        <v>58.4172</v>
      </c>
      <c r="L236" s="65">
        <f t="shared" si="269"/>
        <v>519.28</v>
      </c>
      <c r="M236" s="27">
        <f t="shared" si="270"/>
        <v>418.27</v>
      </c>
      <c r="N236" s="27">
        <f t="shared" si="271"/>
        <v>22.7178</v>
      </c>
      <c r="O236" s="27">
        <f t="shared" si="272"/>
        <v>159</v>
      </c>
      <c r="P236" s="27">
        <f t="shared" si="273"/>
        <v>0</v>
      </c>
      <c r="Q236" s="27">
        <f t="shared" si="274"/>
        <v>1177.685</v>
      </c>
      <c r="R236" s="24">
        <f t="shared" si="275"/>
        <v>0</v>
      </c>
      <c r="S236" s="27">
        <f t="shared" si="276"/>
        <v>259.64</v>
      </c>
      <c r="T236" s="27">
        <f t="shared" si="277"/>
        <v>104.57</v>
      </c>
      <c r="U236" s="27">
        <f t="shared" si="278"/>
        <v>9.74</v>
      </c>
      <c r="V236" s="27">
        <f t="shared" si="279"/>
        <v>159</v>
      </c>
      <c r="W236" s="27">
        <f t="shared" si="280"/>
        <v>0</v>
      </c>
      <c r="X236" s="24">
        <f t="shared" si="281"/>
        <v>532.95</v>
      </c>
      <c r="Y236" s="27">
        <f t="shared" si="282"/>
        <v>1710.635</v>
      </c>
      <c r="Z236" s="68"/>
      <c r="AA236" s="125" t="s">
        <v>30</v>
      </c>
      <c r="AB236" s="126">
        <f t="shared" ref="AB236:AH236" si="331">K236+R236</f>
        <v>58.4172</v>
      </c>
      <c r="AC236" s="126">
        <f t="shared" si="331"/>
        <v>778.92</v>
      </c>
      <c r="AD236" s="126">
        <f t="shared" si="331"/>
        <v>522.84</v>
      </c>
      <c r="AE236" s="126">
        <f t="shared" si="331"/>
        <v>32.4578</v>
      </c>
      <c r="AF236" s="126">
        <f t="shared" si="331"/>
        <v>318</v>
      </c>
      <c r="AG236" s="126">
        <f t="shared" si="331"/>
        <v>0</v>
      </c>
      <c r="AH236" s="126">
        <f t="shared" si="331"/>
        <v>1710.635</v>
      </c>
      <c r="AI236" s="125" t="s">
        <v>1110</v>
      </c>
    </row>
    <row r="237" s="9" customFormat="1" ht="23" customHeight="1" spans="1:35">
      <c r="A237" s="23">
        <f t="shared" si="325"/>
        <v>234</v>
      </c>
      <c r="B237" s="24" t="s">
        <v>1203</v>
      </c>
      <c r="C237" s="54" t="s">
        <v>641</v>
      </c>
      <c r="D237" s="285" t="s">
        <v>642</v>
      </c>
      <c r="E237" s="27">
        <v>3245.4</v>
      </c>
      <c r="F237" s="27">
        <v>3245.5</v>
      </c>
      <c r="G237" s="27">
        <v>5228.42</v>
      </c>
      <c r="H237" s="27">
        <v>3245.4</v>
      </c>
      <c r="I237" s="27">
        <v>1790</v>
      </c>
      <c r="J237" s="60"/>
      <c r="K237" s="66">
        <f t="shared" si="268"/>
        <v>58.4172</v>
      </c>
      <c r="L237" s="67">
        <f t="shared" si="269"/>
        <v>519.28</v>
      </c>
      <c r="M237" s="60">
        <f t="shared" si="270"/>
        <v>418.27</v>
      </c>
      <c r="N237" s="60">
        <f t="shared" si="271"/>
        <v>22.7178</v>
      </c>
      <c r="O237" s="60">
        <f t="shared" si="272"/>
        <v>89.5</v>
      </c>
      <c r="P237" s="60">
        <f t="shared" si="273"/>
        <v>0</v>
      </c>
      <c r="Q237" s="27">
        <f t="shared" si="274"/>
        <v>1108.185</v>
      </c>
      <c r="R237" s="63">
        <f t="shared" si="275"/>
        <v>0</v>
      </c>
      <c r="S237" s="60">
        <f t="shared" si="276"/>
        <v>259.64</v>
      </c>
      <c r="T237" s="60">
        <f t="shared" si="277"/>
        <v>104.57</v>
      </c>
      <c r="U237" s="60">
        <f t="shared" si="278"/>
        <v>9.74</v>
      </c>
      <c r="V237" s="60">
        <f t="shared" si="279"/>
        <v>89.5</v>
      </c>
      <c r="W237" s="60">
        <f t="shared" si="280"/>
        <v>0</v>
      </c>
      <c r="X237" s="24">
        <f t="shared" si="281"/>
        <v>463.45</v>
      </c>
      <c r="Y237" s="60">
        <f t="shared" si="282"/>
        <v>1571.635</v>
      </c>
      <c r="Z237" s="60"/>
      <c r="AA237" s="125" t="s">
        <v>30</v>
      </c>
      <c r="AB237" s="126">
        <f t="shared" ref="AB237:AH237" si="332">K237+R237</f>
        <v>58.4172</v>
      </c>
      <c r="AC237" s="126">
        <f t="shared" si="332"/>
        <v>778.92</v>
      </c>
      <c r="AD237" s="126">
        <f t="shared" si="332"/>
        <v>522.84</v>
      </c>
      <c r="AE237" s="126">
        <f t="shared" si="332"/>
        <v>32.4578</v>
      </c>
      <c r="AF237" s="126">
        <f t="shared" si="332"/>
        <v>179</v>
      </c>
      <c r="AG237" s="126">
        <f t="shared" si="332"/>
        <v>0</v>
      </c>
      <c r="AH237" s="126">
        <f t="shared" si="332"/>
        <v>1571.635</v>
      </c>
      <c r="AI237" s="125" t="s">
        <v>1110</v>
      </c>
    </row>
    <row r="238" s="11" customFormat="1" ht="20" customHeight="1" spans="1:35">
      <c r="A238" s="23">
        <f t="shared" si="325"/>
        <v>235</v>
      </c>
      <c r="B238" s="24" t="s">
        <v>258</v>
      </c>
      <c r="C238" s="54" t="s">
        <v>645</v>
      </c>
      <c r="D238" s="55" t="s">
        <v>646</v>
      </c>
      <c r="E238" s="27">
        <v>3820</v>
      </c>
      <c r="F238" s="27">
        <v>3820</v>
      </c>
      <c r="G238" s="27">
        <v>5228.42</v>
      </c>
      <c r="H238" s="27">
        <v>3820</v>
      </c>
      <c r="I238" s="27">
        <v>4180</v>
      </c>
      <c r="J238" s="59"/>
      <c r="K238" s="64">
        <f t="shared" si="268"/>
        <v>68.76</v>
      </c>
      <c r="L238" s="65">
        <f t="shared" si="269"/>
        <v>611.2</v>
      </c>
      <c r="M238" s="27">
        <f t="shared" si="270"/>
        <v>418.27</v>
      </c>
      <c r="N238" s="27">
        <f t="shared" si="271"/>
        <v>26.74</v>
      </c>
      <c r="O238" s="27">
        <f t="shared" si="272"/>
        <v>209</v>
      </c>
      <c r="P238" s="27">
        <f t="shared" si="273"/>
        <v>0</v>
      </c>
      <c r="Q238" s="27">
        <f t="shared" si="274"/>
        <v>1333.97</v>
      </c>
      <c r="R238" s="24">
        <f t="shared" si="275"/>
        <v>0</v>
      </c>
      <c r="S238" s="27">
        <f t="shared" si="276"/>
        <v>305.6</v>
      </c>
      <c r="T238" s="27">
        <f t="shared" si="277"/>
        <v>104.57</v>
      </c>
      <c r="U238" s="27">
        <f t="shared" si="278"/>
        <v>11.46</v>
      </c>
      <c r="V238" s="27">
        <f t="shared" si="279"/>
        <v>209</v>
      </c>
      <c r="W238" s="27">
        <f t="shared" si="280"/>
        <v>0</v>
      </c>
      <c r="X238" s="24">
        <f t="shared" si="281"/>
        <v>630.63</v>
      </c>
      <c r="Y238" s="27">
        <f t="shared" si="282"/>
        <v>1964.6</v>
      </c>
      <c r="Z238" s="68"/>
      <c r="AA238" s="125" t="s">
        <v>40</v>
      </c>
      <c r="AB238" s="126">
        <f t="shared" ref="AB238:AH238" si="333">K238+R238</f>
        <v>68.76</v>
      </c>
      <c r="AC238" s="126">
        <f t="shared" si="333"/>
        <v>916.8</v>
      </c>
      <c r="AD238" s="126">
        <f t="shared" si="333"/>
        <v>522.84</v>
      </c>
      <c r="AE238" s="126">
        <f t="shared" si="333"/>
        <v>38.2</v>
      </c>
      <c r="AF238" s="126">
        <f t="shared" si="333"/>
        <v>418</v>
      </c>
      <c r="AG238" s="126">
        <f t="shared" si="333"/>
        <v>0</v>
      </c>
      <c r="AH238" s="126">
        <f t="shared" si="333"/>
        <v>1964.6</v>
      </c>
      <c r="AI238" s="125" t="s">
        <v>1112</v>
      </c>
    </row>
    <row r="239" s="11" customFormat="1" ht="20" customHeight="1" spans="1:35">
      <c r="A239" s="23">
        <f t="shared" si="325"/>
        <v>236</v>
      </c>
      <c r="B239" s="24" t="s">
        <v>157</v>
      </c>
      <c r="C239" s="58" t="s">
        <v>649</v>
      </c>
      <c r="D239" s="24" t="s">
        <v>650</v>
      </c>
      <c r="E239" s="24">
        <v>3245.4</v>
      </c>
      <c r="F239" s="24">
        <f>VLOOKUP(C239,'[1]9月'!$B:$Q,16,0)</f>
        <v>3245.4</v>
      </c>
      <c r="G239" s="27">
        <v>5228.42</v>
      </c>
      <c r="H239" s="24">
        <v>3245.4</v>
      </c>
      <c r="I239" s="27">
        <v>3180</v>
      </c>
      <c r="J239" s="59"/>
      <c r="K239" s="34">
        <f t="shared" si="268"/>
        <v>58.4172</v>
      </c>
      <c r="L239" s="35">
        <f t="shared" si="269"/>
        <v>519.264</v>
      </c>
      <c r="M239" s="27">
        <f t="shared" si="270"/>
        <v>418.27</v>
      </c>
      <c r="N239" s="24">
        <f t="shared" si="271"/>
        <v>22.7178</v>
      </c>
      <c r="O239" s="27">
        <f t="shared" si="272"/>
        <v>159</v>
      </c>
      <c r="P239" s="27">
        <f t="shared" si="273"/>
        <v>0</v>
      </c>
      <c r="Q239" s="27">
        <f t="shared" si="274"/>
        <v>1177.669</v>
      </c>
      <c r="R239" s="24">
        <f t="shared" si="275"/>
        <v>0</v>
      </c>
      <c r="S239" s="24">
        <f t="shared" si="276"/>
        <v>259.63</v>
      </c>
      <c r="T239" s="27">
        <f t="shared" si="277"/>
        <v>104.57</v>
      </c>
      <c r="U239" s="24">
        <f t="shared" si="278"/>
        <v>9.74</v>
      </c>
      <c r="V239" s="27">
        <f t="shared" si="279"/>
        <v>159</v>
      </c>
      <c r="W239" s="27">
        <f t="shared" si="280"/>
        <v>0</v>
      </c>
      <c r="X239" s="24">
        <f t="shared" si="281"/>
        <v>532.94</v>
      </c>
      <c r="Y239" s="24">
        <f t="shared" si="282"/>
        <v>1710.609</v>
      </c>
      <c r="Z239" s="39"/>
      <c r="AA239" s="125" t="s">
        <v>16</v>
      </c>
      <c r="AB239" s="126">
        <f t="shared" ref="AB239:AH239" si="334">K239+R239</f>
        <v>58.4172</v>
      </c>
      <c r="AC239" s="126">
        <f t="shared" si="334"/>
        <v>778.894</v>
      </c>
      <c r="AD239" s="126">
        <f t="shared" si="334"/>
        <v>522.84</v>
      </c>
      <c r="AE239" s="126">
        <f t="shared" si="334"/>
        <v>32.4578</v>
      </c>
      <c r="AF239" s="126">
        <f t="shared" si="334"/>
        <v>318</v>
      </c>
      <c r="AG239" s="126">
        <f t="shared" si="334"/>
        <v>0</v>
      </c>
      <c r="AH239" s="126">
        <f t="shared" si="334"/>
        <v>1710.609</v>
      </c>
      <c r="AI239" s="125" t="s">
        <v>1107</v>
      </c>
    </row>
    <row r="240" s="11" customFormat="1" ht="20" customHeight="1" spans="1:35">
      <c r="A240" s="23">
        <f t="shared" si="325"/>
        <v>237</v>
      </c>
      <c r="B240" s="24" t="s">
        <v>118</v>
      </c>
      <c r="C240" s="58" t="s">
        <v>651</v>
      </c>
      <c r="D240" s="24" t="s">
        <v>652</v>
      </c>
      <c r="E240" s="24">
        <v>3245.4</v>
      </c>
      <c r="F240" s="24">
        <f>VLOOKUP(C240,'[1]9月'!$B:$Q,16,0)</f>
        <v>3245.4</v>
      </c>
      <c r="G240" s="27">
        <v>5228.42</v>
      </c>
      <c r="H240" s="24">
        <v>3245.4</v>
      </c>
      <c r="I240" s="27">
        <v>3180</v>
      </c>
      <c r="J240" s="59"/>
      <c r="K240" s="34">
        <f t="shared" si="268"/>
        <v>58.4172</v>
      </c>
      <c r="L240" s="35">
        <f t="shared" si="269"/>
        <v>519.264</v>
      </c>
      <c r="M240" s="27">
        <f t="shared" si="270"/>
        <v>418.27</v>
      </c>
      <c r="N240" s="24">
        <f t="shared" si="271"/>
        <v>22.7178</v>
      </c>
      <c r="O240" s="27">
        <f t="shared" si="272"/>
        <v>159</v>
      </c>
      <c r="P240" s="27">
        <f t="shared" si="273"/>
        <v>0</v>
      </c>
      <c r="Q240" s="27">
        <f t="shared" si="274"/>
        <v>1177.669</v>
      </c>
      <c r="R240" s="24">
        <f t="shared" si="275"/>
        <v>0</v>
      </c>
      <c r="S240" s="24">
        <f t="shared" si="276"/>
        <v>259.63</v>
      </c>
      <c r="T240" s="27">
        <f t="shared" si="277"/>
        <v>104.57</v>
      </c>
      <c r="U240" s="24">
        <f t="shared" si="278"/>
        <v>9.74</v>
      </c>
      <c r="V240" s="27">
        <f t="shared" si="279"/>
        <v>159</v>
      </c>
      <c r="W240" s="27">
        <f t="shared" si="280"/>
        <v>0</v>
      </c>
      <c r="X240" s="24">
        <f t="shared" si="281"/>
        <v>532.94</v>
      </c>
      <c r="Y240" s="24">
        <f t="shared" si="282"/>
        <v>1710.609</v>
      </c>
      <c r="Z240" s="39"/>
      <c r="AA240" s="125" t="s">
        <v>18</v>
      </c>
      <c r="AB240" s="126">
        <f t="shared" ref="AB240:AH240" si="335">K240+R240</f>
        <v>58.4172</v>
      </c>
      <c r="AC240" s="126">
        <f t="shared" si="335"/>
        <v>778.894</v>
      </c>
      <c r="AD240" s="126">
        <f t="shared" si="335"/>
        <v>522.84</v>
      </c>
      <c r="AE240" s="126">
        <f t="shared" si="335"/>
        <v>32.4578</v>
      </c>
      <c r="AF240" s="126">
        <f t="shared" si="335"/>
        <v>318</v>
      </c>
      <c r="AG240" s="126">
        <f t="shared" si="335"/>
        <v>0</v>
      </c>
      <c r="AH240" s="126">
        <f t="shared" si="335"/>
        <v>1710.609</v>
      </c>
      <c r="AI240" s="125" t="s">
        <v>1107</v>
      </c>
    </row>
    <row r="241" s="11" customFormat="1" ht="20" customHeight="1" spans="1:35">
      <c r="A241" s="23">
        <f t="shared" ref="A241:A250" si="336">ROW()-3</f>
        <v>238</v>
      </c>
      <c r="B241" s="24" t="s">
        <v>76</v>
      </c>
      <c r="C241" s="31" t="s">
        <v>653</v>
      </c>
      <c r="D241" s="39" t="s">
        <v>654</v>
      </c>
      <c r="E241" s="24">
        <v>3245.4</v>
      </c>
      <c r="F241" s="24">
        <f>VLOOKUP(C241,'[1]9月'!$B:$Q,16,0)</f>
        <v>3245.4</v>
      </c>
      <c r="G241" s="27">
        <v>5228.42</v>
      </c>
      <c r="H241" s="24">
        <v>3245.4</v>
      </c>
      <c r="I241" s="27">
        <v>3180</v>
      </c>
      <c r="J241" s="59"/>
      <c r="K241" s="34">
        <f t="shared" si="268"/>
        <v>58.4172</v>
      </c>
      <c r="L241" s="35">
        <f t="shared" si="269"/>
        <v>519.264</v>
      </c>
      <c r="M241" s="27">
        <f t="shared" si="270"/>
        <v>418.27</v>
      </c>
      <c r="N241" s="24">
        <f t="shared" si="271"/>
        <v>22.7178</v>
      </c>
      <c r="O241" s="27">
        <f t="shared" si="272"/>
        <v>159</v>
      </c>
      <c r="P241" s="27">
        <f t="shared" si="273"/>
        <v>0</v>
      </c>
      <c r="Q241" s="27">
        <f t="shared" si="274"/>
        <v>1177.669</v>
      </c>
      <c r="R241" s="24">
        <f t="shared" si="275"/>
        <v>0</v>
      </c>
      <c r="S241" s="24">
        <f t="shared" si="276"/>
        <v>259.63</v>
      </c>
      <c r="T241" s="27">
        <f t="shared" si="277"/>
        <v>104.57</v>
      </c>
      <c r="U241" s="24">
        <f t="shared" si="278"/>
        <v>9.74</v>
      </c>
      <c r="V241" s="27">
        <f t="shared" si="279"/>
        <v>159</v>
      </c>
      <c r="W241" s="27">
        <f t="shared" si="280"/>
        <v>0</v>
      </c>
      <c r="X241" s="24">
        <f t="shared" si="281"/>
        <v>532.94</v>
      </c>
      <c r="Y241" s="24">
        <f t="shared" si="282"/>
        <v>1710.609</v>
      </c>
      <c r="Z241" s="39"/>
      <c r="AA241" s="125" t="s">
        <v>31</v>
      </c>
      <c r="AB241" s="126">
        <f t="shared" ref="AB241:AH241" si="337">K241+R241</f>
        <v>58.4172</v>
      </c>
      <c r="AC241" s="126">
        <f t="shared" si="337"/>
        <v>778.894</v>
      </c>
      <c r="AD241" s="126">
        <f t="shared" si="337"/>
        <v>522.84</v>
      </c>
      <c r="AE241" s="126">
        <f t="shared" si="337"/>
        <v>32.4578</v>
      </c>
      <c r="AF241" s="126">
        <f t="shared" si="337"/>
        <v>318</v>
      </c>
      <c r="AG241" s="126">
        <f t="shared" si="337"/>
        <v>0</v>
      </c>
      <c r="AH241" s="126">
        <f t="shared" si="337"/>
        <v>1710.609</v>
      </c>
      <c r="AI241" s="125" t="s">
        <v>1108</v>
      </c>
    </row>
    <row r="242" s="11" customFormat="1" ht="20" customHeight="1" spans="1:35">
      <c r="A242" s="23">
        <f t="shared" si="336"/>
        <v>239</v>
      </c>
      <c r="B242" s="24" t="s">
        <v>76</v>
      </c>
      <c r="C242" s="31" t="s">
        <v>655</v>
      </c>
      <c r="D242" s="39" t="s">
        <v>656</v>
      </c>
      <c r="E242" s="24">
        <v>3245.4</v>
      </c>
      <c r="F242" s="24">
        <f>VLOOKUP(C242,'[1]9月'!$B:$Q,16,0)</f>
        <v>3245.4</v>
      </c>
      <c r="G242" s="27">
        <v>5228.42</v>
      </c>
      <c r="H242" s="24">
        <v>3245.4</v>
      </c>
      <c r="I242" s="27">
        <v>3180</v>
      </c>
      <c r="J242" s="27"/>
      <c r="K242" s="34">
        <f t="shared" si="268"/>
        <v>58.4172</v>
      </c>
      <c r="L242" s="35">
        <f t="shared" si="269"/>
        <v>519.264</v>
      </c>
      <c r="M242" s="27">
        <f t="shared" si="270"/>
        <v>418.27</v>
      </c>
      <c r="N242" s="24">
        <f t="shared" si="271"/>
        <v>22.7178</v>
      </c>
      <c r="O242" s="27">
        <f t="shared" si="272"/>
        <v>159</v>
      </c>
      <c r="P242" s="27">
        <f t="shared" si="273"/>
        <v>0</v>
      </c>
      <c r="Q242" s="27">
        <f t="shared" si="274"/>
        <v>1177.669</v>
      </c>
      <c r="R242" s="24">
        <f t="shared" si="275"/>
        <v>0</v>
      </c>
      <c r="S242" s="24">
        <f t="shared" si="276"/>
        <v>259.63</v>
      </c>
      <c r="T242" s="27">
        <f t="shared" si="277"/>
        <v>104.57</v>
      </c>
      <c r="U242" s="24">
        <f t="shared" si="278"/>
        <v>9.74</v>
      </c>
      <c r="V242" s="27">
        <f t="shared" si="279"/>
        <v>159</v>
      </c>
      <c r="W242" s="27">
        <f t="shared" si="280"/>
        <v>0</v>
      </c>
      <c r="X242" s="24">
        <f t="shared" si="281"/>
        <v>532.94</v>
      </c>
      <c r="Y242" s="24">
        <f t="shared" si="282"/>
        <v>1710.609</v>
      </c>
      <c r="Z242" s="39"/>
      <c r="AA242" s="125" t="s">
        <v>31</v>
      </c>
      <c r="AB242" s="126">
        <f t="shared" ref="AB242:AH242" si="338">K242+R242</f>
        <v>58.4172</v>
      </c>
      <c r="AC242" s="126">
        <f t="shared" si="338"/>
        <v>778.894</v>
      </c>
      <c r="AD242" s="126">
        <f t="shared" si="338"/>
        <v>522.84</v>
      </c>
      <c r="AE242" s="126">
        <f t="shared" si="338"/>
        <v>32.4578</v>
      </c>
      <c r="AF242" s="126">
        <f t="shared" si="338"/>
        <v>318</v>
      </c>
      <c r="AG242" s="126">
        <f t="shared" si="338"/>
        <v>0</v>
      </c>
      <c r="AH242" s="126">
        <f t="shared" si="338"/>
        <v>1710.609</v>
      </c>
      <c r="AI242" s="125" t="s">
        <v>1108</v>
      </c>
    </row>
    <row r="243" s="11" customFormat="1" ht="20" customHeight="1" spans="1:35">
      <c r="A243" s="23">
        <f t="shared" si="336"/>
        <v>240</v>
      </c>
      <c r="B243" s="24" t="s">
        <v>657</v>
      </c>
      <c r="C243" s="31" t="s">
        <v>658</v>
      </c>
      <c r="D243" s="39" t="s">
        <v>659</v>
      </c>
      <c r="E243" s="24">
        <v>3245.4</v>
      </c>
      <c r="F243" s="24">
        <f>VLOOKUP(C243,'[1]9月'!$B:$Q,16,0)</f>
        <v>3245.4</v>
      </c>
      <c r="G243" s="27">
        <v>5228.42</v>
      </c>
      <c r="H243" s="24">
        <v>3245.4</v>
      </c>
      <c r="I243" s="27">
        <v>3180</v>
      </c>
      <c r="J243" s="27"/>
      <c r="K243" s="34">
        <f t="shared" si="268"/>
        <v>58.4172</v>
      </c>
      <c r="L243" s="35">
        <f t="shared" si="269"/>
        <v>519.264</v>
      </c>
      <c r="M243" s="27">
        <f t="shared" si="270"/>
        <v>418.27</v>
      </c>
      <c r="N243" s="24">
        <f t="shared" si="271"/>
        <v>22.7178</v>
      </c>
      <c r="O243" s="27">
        <f t="shared" si="272"/>
        <v>159</v>
      </c>
      <c r="P243" s="27">
        <f t="shared" si="273"/>
        <v>0</v>
      </c>
      <c r="Q243" s="27">
        <f t="shared" si="274"/>
        <v>1177.669</v>
      </c>
      <c r="R243" s="24">
        <f t="shared" si="275"/>
        <v>0</v>
      </c>
      <c r="S243" s="24">
        <f t="shared" si="276"/>
        <v>259.63</v>
      </c>
      <c r="T243" s="27">
        <f t="shared" si="277"/>
        <v>104.57</v>
      </c>
      <c r="U243" s="24">
        <f t="shared" si="278"/>
        <v>9.74</v>
      </c>
      <c r="V243" s="27">
        <f t="shared" si="279"/>
        <v>159</v>
      </c>
      <c r="W243" s="27">
        <f t="shared" si="280"/>
        <v>0</v>
      </c>
      <c r="X243" s="24">
        <f t="shared" si="281"/>
        <v>532.94</v>
      </c>
      <c r="Y243" s="24">
        <f t="shared" si="282"/>
        <v>1710.609</v>
      </c>
      <c r="Z243" s="39"/>
      <c r="AA243" s="125" t="s">
        <v>27</v>
      </c>
      <c r="AB243" s="126">
        <f t="shared" ref="AB243:AH243" si="339">K243+R243</f>
        <v>58.4172</v>
      </c>
      <c r="AC243" s="126">
        <f t="shared" si="339"/>
        <v>778.894</v>
      </c>
      <c r="AD243" s="126">
        <f t="shared" si="339"/>
        <v>522.84</v>
      </c>
      <c r="AE243" s="126">
        <f t="shared" si="339"/>
        <v>32.4578</v>
      </c>
      <c r="AF243" s="126">
        <f t="shared" si="339"/>
        <v>318</v>
      </c>
      <c r="AG243" s="126">
        <f t="shared" si="339"/>
        <v>0</v>
      </c>
      <c r="AH243" s="126">
        <f t="shared" si="339"/>
        <v>1710.609</v>
      </c>
      <c r="AI243" s="125" t="s">
        <v>1111</v>
      </c>
    </row>
    <row r="244" s="11" customFormat="1" ht="20" customHeight="1" spans="1:35">
      <c r="A244" s="23">
        <f t="shared" si="336"/>
        <v>241</v>
      </c>
      <c r="B244" s="24" t="s">
        <v>258</v>
      </c>
      <c r="C244" s="31" t="s">
        <v>660</v>
      </c>
      <c r="D244" s="39" t="s">
        <v>661</v>
      </c>
      <c r="E244" s="24">
        <v>3245.4</v>
      </c>
      <c r="F244" s="24">
        <f>VLOOKUP(C244,'[1]9月'!$B:$Q,16,0)</f>
        <v>3245.4</v>
      </c>
      <c r="G244" s="27">
        <v>5228.42</v>
      </c>
      <c r="H244" s="24">
        <v>3245.4</v>
      </c>
      <c r="I244" s="27">
        <v>3180</v>
      </c>
      <c r="J244" s="27"/>
      <c r="K244" s="34">
        <f t="shared" si="268"/>
        <v>58.4172</v>
      </c>
      <c r="L244" s="35">
        <f t="shared" si="269"/>
        <v>519.264</v>
      </c>
      <c r="M244" s="27">
        <f t="shared" si="270"/>
        <v>418.27</v>
      </c>
      <c r="N244" s="24">
        <f t="shared" si="271"/>
        <v>22.7178</v>
      </c>
      <c r="O244" s="27">
        <f t="shared" si="272"/>
        <v>159</v>
      </c>
      <c r="P244" s="27">
        <f t="shared" si="273"/>
        <v>0</v>
      </c>
      <c r="Q244" s="27">
        <f t="shared" si="274"/>
        <v>1177.669</v>
      </c>
      <c r="R244" s="24">
        <f t="shared" si="275"/>
        <v>0</v>
      </c>
      <c r="S244" s="24">
        <f t="shared" si="276"/>
        <v>259.63</v>
      </c>
      <c r="T244" s="27">
        <f t="shared" si="277"/>
        <v>104.57</v>
      </c>
      <c r="U244" s="24">
        <f t="shared" si="278"/>
        <v>9.74</v>
      </c>
      <c r="V244" s="27">
        <f t="shared" si="279"/>
        <v>159</v>
      </c>
      <c r="W244" s="27">
        <f t="shared" si="280"/>
        <v>0</v>
      </c>
      <c r="X244" s="24">
        <f t="shared" si="281"/>
        <v>532.94</v>
      </c>
      <c r="Y244" s="24">
        <f t="shared" si="282"/>
        <v>1710.609</v>
      </c>
      <c r="Z244" s="39"/>
      <c r="AA244" s="125" t="s">
        <v>36</v>
      </c>
      <c r="AB244" s="126">
        <f t="shared" ref="AB244:AH244" si="340">K244+R244</f>
        <v>58.4172</v>
      </c>
      <c r="AC244" s="126">
        <f t="shared" si="340"/>
        <v>778.894</v>
      </c>
      <c r="AD244" s="126">
        <f t="shared" si="340"/>
        <v>522.84</v>
      </c>
      <c r="AE244" s="126">
        <f t="shared" si="340"/>
        <v>32.4578</v>
      </c>
      <c r="AF244" s="126">
        <f t="shared" si="340"/>
        <v>318</v>
      </c>
      <c r="AG244" s="126">
        <f t="shared" si="340"/>
        <v>0</v>
      </c>
      <c r="AH244" s="126">
        <f t="shared" si="340"/>
        <v>1710.609</v>
      </c>
      <c r="AI244" s="125" t="s">
        <v>1112</v>
      </c>
    </row>
    <row r="245" s="11" customFormat="1" ht="20" customHeight="1" spans="1:35">
      <c r="A245" s="23">
        <f t="shared" si="336"/>
        <v>242</v>
      </c>
      <c r="B245" s="24" t="s">
        <v>140</v>
      </c>
      <c r="C245" s="31" t="s">
        <v>662</v>
      </c>
      <c r="D245" s="39" t="s">
        <v>663</v>
      </c>
      <c r="E245" s="24">
        <v>3245.4</v>
      </c>
      <c r="F245" s="24">
        <f>VLOOKUP(C245,'[1]9月'!$B:$Q,16,0)</f>
        <v>3245.4</v>
      </c>
      <c r="G245" s="27">
        <v>5228.42</v>
      </c>
      <c r="H245" s="24">
        <v>3245.4</v>
      </c>
      <c r="I245" s="27">
        <v>1790</v>
      </c>
      <c r="J245" s="27"/>
      <c r="K245" s="34">
        <f t="shared" si="268"/>
        <v>58.4172</v>
      </c>
      <c r="L245" s="35">
        <f t="shared" si="269"/>
        <v>519.264</v>
      </c>
      <c r="M245" s="27">
        <f t="shared" si="270"/>
        <v>418.27</v>
      </c>
      <c r="N245" s="24">
        <f t="shared" si="271"/>
        <v>22.7178</v>
      </c>
      <c r="O245" s="27">
        <f t="shared" si="272"/>
        <v>89.5</v>
      </c>
      <c r="P245" s="27">
        <f t="shared" si="273"/>
        <v>0</v>
      </c>
      <c r="Q245" s="27">
        <f t="shared" si="274"/>
        <v>1108.169</v>
      </c>
      <c r="R245" s="24">
        <f t="shared" si="275"/>
        <v>0</v>
      </c>
      <c r="S245" s="24">
        <f t="shared" si="276"/>
        <v>259.63</v>
      </c>
      <c r="T245" s="27">
        <f t="shared" si="277"/>
        <v>104.57</v>
      </c>
      <c r="U245" s="24">
        <f t="shared" si="278"/>
        <v>9.74</v>
      </c>
      <c r="V245" s="27">
        <f t="shared" si="279"/>
        <v>89.5</v>
      </c>
      <c r="W245" s="27">
        <f t="shared" si="280"/>
        <v>0</v>
      </c>
      <c r="X245" s="24">
        <f t="shared" si="281"/>
        <v>463.44</v>
      </c>
      <c r="Y245" s="24">
        <f t="shared" si="282"/>
        <v>1571.609</v>
      </c>
      <c r="Z245" s="39"/>
      <c r="AA245" s="125" t="s">
        <v>17</v>
      </c>
      <c r="AB245" s="126">
        <f t="shared" ref="AB245:AH245" si="341">K245+R245</f>
        <v>58.4172</v>
      </c>
      <c r="AC245" s="126">
        <f t="shared" si="341"/>
        <v>778.894</v>
      </c>
      <c r="AD245" s="126">
        <f t="shared" si="341"/>
        <v>522.84</v>
      </c>
      <c r="AE245" s="126">
        <f t="shared" si="341"/>
        <v>32.4578</v>
      </c>
      <c r="AF245" s="126">
        <f t="shared" si="341"/>
        <v>179</v>
      </c>
      <c r="AG245" s="126">
        <f t="shared" si="341"/>
        <v>0</v>
      </c>
      <c r="AH245" s="126">
        <f t="shared" si="341"/>
        <v>1571.609</v>
      </c>
      <c r="AI245" s="125" t="s">
        <v>1107</v>
      </c>
    </row>
    <row r="246" s="11" customFormat="1" ht="20" customHeight="1" spans="1:35">
      <c r="A246" s="23">
        <f t="shared" si="336"/>
        <v>243</v>
      </c>
      <c r="B246" s="24" t="s">
        <v>137</v>
      </c>
      <c r="C246" s="31" t="s">
        <v>664</v>
      </c>
      <c r="D246" s="39" t="s">
        <v>665</v>
      </c>
      <c r="E246" s="24">
        <v>3245.4</v>
      </c>
      <c r="F246" s="24">
        <f>VLOOKUP(C246,'[1]9月'!$B:$Q,16,0)</f>
        <v>3245.4</v>
      </c>
      <c r="G246" s="27">
        <v>5228.42</v>
      </c>
      <c r="H246" s="24">
        <v>3245.4</v>
      </c>
      <c r="I246" s="27">
        <v>3180</v>
      </c>
      <c r="J246" s="27"/>
      <c r="K246" s="34">
        <f t="shared" si="268"/>
        <v>58.4172</v>
      </c>
      <c r="L246" s="35">
        <f t="shared" si="269"/>
        <v>519.264</v>
      </c>
      <c r="M246" s="27">
        <f t="shared" si="270"/>
        <v>418.27</v>
      </c>
      <c r="N246" s="24">
        <f t="shared" si="271"/>
        <v>22.7178</v>
      </c>
      <c r="O246" s="27">
        <f t="shared" si="272"/>
        <v>159</v>
      </c>
      <c r="P246" s="27">
        <f t="shared" si="273"/>
        <v>0</v>
      </c>
      <c r="Q246" s="27">
        <f t="shared" si="274"/>
        <v>1177.669</v>
      </c>
      <c r="R246" s="24">
        <f t="shared" si="275"/>
        <v>0</v>
      </c>
      <c r="S246" s="24">
        <f t="shared" si="276"/>
        <v>259.63</v>
      </c>
      <c r="T246" s="27">
        <f t="shared" si="277"/>
        <v>104.57</v>
      </c>
      <c r="U246" s="24">
        <f t="shared" si="278"/>
        <v>9.74</v>
      </c>
      <c r="V246" s="27">
        <f t="shared" si="279"/>
        <v>159</v>
      </c>
      <c r="W246" s="27">
        <f t="shared" si="280"/>
        <v>0</v>
      </c>
      <c r="X246" s="24">
        <f t="shared" si="281"/>
        <v>532.94</v>
      </c>
      <c r="Y246" s="24">
        <f t="shared" si="282"/>
        <v>1710.609</v>
      </c>
      <c r="Z246" s="39"/>
      <c r="AA246" s="125" t="s">
        <v>30</v>
      </c>
      <c r="AB246" s="126">
        <f t="shared" ref="AB246:AH246" si="342">K246+R246</f>
        <v>58.4172</v>
      </c>
      <c r="AC246" s="126">
        <f t="shared" si="342"/>
        <v>778.894</v>
      </c>
      <c r="AD246" s="126">
        <f t="shared" si="342"/>
        <v>522.84</v>
      </c>
      <c r="AE246" s="126">
        <f t="shared" si="342"/>
        <v>32.4578</v>
      </c>
      <c r="AF246" s="126">
        <f t="shared" si="342"/>
        <v>318</v>
      </c>
      <c r="AG246" s="126">
        <f t="shared" si="342"/>
        <v>0</v>
      </c>
      <c r="AH246" s="126">
        <f t="shared" si="342"/>
        <v>1710.609</v>
      </c>
      <c r="AI246" s="125" t="s">
        <v>1110</v>
      </c>
    </row>
    <row r="247" s="9" customFormat="1" ht="20" customHeight="1" spans="1:35">
      <c r="A247" s="23">
        <f t="shared" si="336"/>
        <v>244</v>
      </c>
      <c r="B247" s="39" t="s">
        <v>140</v>
      </c>
      <c r="C247" s="31" t="s">
        <v>666</v>
      </c>
      <c r="D247" s="24" t="s">
        <v>667</v>
      </c>
      <c r="E247" s="24">
        <v>3342.69</v>
      </c>
      <c r="F247" s="24">
        <v>3342.69</v>
      </c>
      <c r="G247" s="27">
        <v>5228.42</v>
      </c>
      <c r="H247" s="24">
        <v>3342.69</v>
      </c>
      <c r="I247" s="27">
        <v>3180</v>
      </c>
      <c r="J247" s="27"/>
      <c r="K247" s="34">
        <f t="shared" si="268"/>
        <v>60.16842</v>
      </c>
      <c r="L247" s="35">
        <f t="shared" si="269"/>
        <v>534.8304</v>
      </c>
      <c r="M247" s="27">
        <f t="shared" si="270"/>
        <v>418.27</v>
      </c>
      <c r="N247" s="24">
        <f t="shared" si="271"/>
        <v>23.39883</v>
      </c>
      <c r="O247" s="27">
        <f t="shared" si="272"/>
        <v>159</v>
      </c>
      <c r="P247" s="27">
        <f t="shared" si="273"/>
        <v>0</v>
      </c>
      <c r="Q247" s="27">
        <f t="shared" si="274"/>
        <v>1195.66765</v>
      </c>
      <c r="R247" s="24">
        <f t="shared" si="275"/>
        <v>0</v>
      </c>
      <c r="S247" s="24">
        <f t="shared" si="276"/>
        <v>267.42</v>
      </c>
      <c r="T247" s="27">
        <f t="shared" si="277"/>
        <v>104.57</v>
      </c>
      <c r="U247" s="24">
        <f t="shared" si="278"/>
        <v>10.03</v>
      </c>
      <c r="V247" s="27">
        <f t="shared" si="279"/>
        <v>159</v>
      </c>
      <c r="W247" s="27">
        <f t="shared" si="280"/>
        <v>0</v>
      </c>
      <c r="X247" s="24">
        <f t="shared" si="281"/>
        <v>541.02</v>
      </c>
      <c r="Y247" s="24">
        <f t="shared" si="282"/>
        <v>1736.68765</v>
      </c>
      <c r="Z247" s="39"/>
      <c r="AA247" s="125" t="s">
        <v>17</v>
      </c>
      <c r="AB247" s="126">
        <f t="shared" ref="AB247:AH247" si="343">K247+R247</f>
        <v>60.16842</v>
      </c>
      <c r="AC247" s="126">
        <f t="shared" si="343"/>
        <v>802.2504</v>
      </c>
      <c r="AD247" s="126">
        <f t="shared" si="343"/>
        <v>522.84</v>
      </c>
      <c r="AE247" s="126">
        <f t="shared" si="343"/>
        <v>33.42883</v>
      </c>
      <c r="AF247" s="126">
        <f t="shared" si="343"/>
        <v>318</v>
      </c>
      <c r="AG247" s="126">
        <f t="shared" si="343"/>
        <v>0</v>
      </c>
      <c r="AH247" s="126">
        <f t="shared" si="343"/>
        <v>1736.68765</v>
      </c>
      <c r="AI247" s="125" t="s">
        <v>1107</v>
      </c>
    </row>
    <row r="248" s="9" customFormat="1" ht="20" customHeight="1" spans="1:35">
      <c r="A248" s="23">
        <f t="shared" si="336"/>
        <v>245</v>
      </c>
      <c r="B248" s="24" t="s">
        <v>140</v>
      </c>
      <c r="C248" s="31" t="s">
        <v>668</v>
      </c>
      <c r="D248" s="24" t="s">
        <v>669</v>
      </c>
      <c r="E248" s="24">
        <v>3245.4</v>
      </c>
      <c r="F248" s="24">
        <f>VLOOKUP(C248,'[1]9月'!$B:$Q,16,0)</f>
        <v>3245.4</v>
      </c>
      <c r="G248" s="27">
        <v>5228.42</v>
      </c>
      <c r="H248" s="24">
        <v>3245.4</v>
      </c>
      <c r="I248" s="27">
        <v>3180</v>
      </c>
      <c r="J248" s="27"/>
      <c r="K248" s="34">
        <f t="shared" si="268"/>
        <v>58.4172</v>
      </c>
      <c r="L248" s="35">
        <f t="shared" si="269"/>
        <v>519.264</v>
      </c>
      <c r="M248" s="27">
        <f t="shared" si="270"/>
        <v>418.27</v>
      </c>
      <c r="N248" s="24">
        <f t="shared" si="271"/>
        <v>22.7178</v>
      </c>
      <c r="O248" s="27">
        <f t="shared" si="272"/>
        <v>159</v>
      </c>
      <c r="P248" s="27">
        <f t="shared" si="273"/>
        <v>0</v>
      </c>
      <c r="Q248" s="27">
        <f t="shared" si="274"/>
        <v>1177.669</v>
      </c>
      <c r="R248" s="24">
        <f t="shared" si="275"/>
        <v>0</v>
      </c>
      <c r="S248" s="24">
        <f t="shared" si="276"/>
        <v>259.63</v>
      </c>
      <c r="T248" s="27">
        <f t="shared" si="277"/>
        <v>104.57</v>
      </c>
      <c r="U248" s="24">
        <f t="shared" si="278"/>
        <v>9.74</v>
      </c>
      <c r="V248" s="27">
        <f t="shared" si="279"/>
        <v>159</v>
      </c>
      <c r="W248" s="27">
        <f t="shared" si="280"/>
        <v>0</v>
      </c>
      <c r="X248" s="24">
        <f t="shared" si="281"/>
        <v>532.94</v>
      </c>
      <c r="Y248" s="24">
        <f t="shared" si="282"/>
        <v>1710.609</v>
      </c>
      <c r="Z248" s="39"/>
      <c r="AA248" s="125" t="s">
        <v>17</v>
      </c>
      <c r="AB248" s="126">
        <f t="shared" ref="AB248:AH248" si="344">K248+R248</f>
        <v>58.4172</v>
      </c>
      <c r="AC248" s="126">
        <f t="shared" si="344"/>
        <v>778.894</v>
      </c>
      <c r="AD248" s="126">
        <f t="shared" si="344"/>
        <v>522.84</v>
      </c>
      <c r="AE248" s="126">
        <f t="shared" si="344"/>
        <v>32.4578</v>
      </c>
      <c r="AF248" s="126">
        <f t="shared" si="344"/>
        <v>318</v>
      </c>
      <c r="AG248" s="126">
        <f t="shared" si="344"/>
        <v>0</v>
      </c>
      <c r="AH248" s="126">
        <f t="shared" si="344"/>
        <v>1710.609</v>
      </c>
      <c r="AI248" s="125" t="s">
        <v>1107</v>
      </c>
    </row>
    <row r="249" s="9" customFormat="1" ht="20" customHeight="1" spans="1:35">
      <c r="A249" s="23">
        <f t="shared" si="336"/>
        <v>246</v>
      </c>
      <c r="B249" s="24" t="s">
        <v>1204</v>
      </c>
      <c r="C249" s="31" t="s">
        <v>670</v>
      </c>
      <c r="D249" s="24" t="s">
        <v>671</v>
      </c>
      <c r="E249" s="24">
        <v>3820</v>
      </c>
      <c r="F249" s="24">
        <f>VLOOKUP(C249,'[1]9月'!$B:$Q,16,0)</f>
        <v>3820</v>
      </c>
      <c r="G249" s="27">
        <v>5228.42</v>
      </c>
      <c r="H249" s="24">
        <v>3820</v>
      </c>
      <c r="I249" s="27">
        <v>4180</v>
      </c>
      <c r="J249" s="27"/>
      <c r="K249" s="34">
        <f t="shared" si="268"/>
        <v>68.76</v>
      </c>
      <c r="L249" s="35">
        <f t="shared" si="269"/>
        <v>611.2</v>
      </c>
      <c r="M249" s="27">
        <f t="shared" si="270"/>
        <v>418.27</v>
      </c>
      <c r="N249" s="24">
        <f t="shared" si="271"/>
        <v>26.74</v>
      </c>
      <c r="O249" s="27">
        <f t="shared" si="272"/>
        <v>209</v>
      </c>
      <c r="P249" s="27">
        <f t="shared" si="273"/>
        <v>0</v>
      </c>
      <c r="Q249" s="27">
        <f t="shared" si="274"/>
        <v>1333.97</v>
      </c>
      <c r="R249" s="24">
        <f t="shared" si="275"/>
        <v>0</v>
      </c>
      <c r="S249" s="24">
        <f t="shared" si="276"/>
        <v>305.6</v>
      </c>
      <c r="T249" s="27">
        <f t="shared" si="277"/>
        <v>104.57</v>
      </c>
      <c r="U249" s="24">
        <f t="shared" si="278"/>
        <v>11.46</v>
      </c>
      <c r="V249" s="27">
        <f t="shared" si="279"/>
        <v>209</v>
      </c>
      <c r="W249" s="27">
        <f t="shared" si="280"/>
        <v>0</v>
      </c>
      <c r="X249" s="24">
        <f t="shared" si="281"/>
        <v>630.63</v>
      </c>
      <c r="Y249" s="24">
        <f t="shared" si="282"/>
        <v>1964.6</v>
      </c>
      <c r="Z249" s="39"/>
      <c r="AA249" s="125" t="s">
        <v>17</v>
      </c>
      <c r="AB249" s="126">
        <f t="shared" ref="AB249:AH249" si="345">K249+R249</f>
        <v>68.76</v>
      </c>
      <c r="AC249" s="126">
        <f t="shared" si="345"/>
        <v>916.8</v>
      </c>
      <c r="AD249" s="126">
        <f t="shared" si="345"/>
        <v>522.84</v>
      </c>
      <c r="AE249" s="126">
        <f t="shared" si="345"/>
        <v>38.2</v>
      </c>
      <c r="AF249" s="126">
        <f t="shared" si="345"/>
        <v>418</v>
      </c>
      <c r="AG249" s="126">
        <f t="shared" si="345"/>
        <v>0</v>
      </c>
      <c r="AH249" s="126">
        <f t="shared" si="345"/>
        <v>1964.6</v>
      </c>
      <c r="AI249" s="125" t="s">
        <v>1107</v>
      </c>
    </row>
    <row r="250" s="9" customFormat="1" ht="20" customHeight="1" spans="1:35">
      <c r="A250" s="23">
        <f t="shared" si="336"/>
        <v>247</v>
      </c>
      <c r="B250" s="24" t="s">
        <v>140</v>
      </c>
      <c r="C250" s="31" t="s">
        <v>672</v>
      </c>
      <c r="D250" s="24" t="s">
        <v>673</v>
      </c>
      <c r="E250" s="24">
        <v>3245.4</v>
      </c>
      <c r="F250" s="24">
        <f>VLOOKUP(C250,'[1]9月'!$B:$Q,16,0)</f>
        <v>3245.4</v>
      </c>
      <c r="G250" s="27">
        <v>5228.42</v>
      </c>
      <c r="H250" s="24">
        <v>3245.4</v>
      </c>
      <c r="I250" s="27">
        <v>3180</v>
      </c>
      <c r="J250" s="27"/>
      <c r="K250" s="34">
        <f t="shared" si="268"/>
        <v>58.4172</v>
      </c>
      <c r="L250" s="35">
        <f t="shared" si="269"/>
        <v>519.264</v>
      </c>
      <c r="M250" s="27">
        <f t="shared" si="270"/>
        <v>418.27</v>
      </c>
      <c r="N250" s="24">
        <f t="shared" si="271"/>
        <v>22.7178</v>
      </c>
      <c r="O250" s="27">
        <f t="shared" si="272"/>
        <v>159</v>
      </c>
      <c r="P250" s="27">
        <f t="shared" si="273"/>
        <v>0</v>
      </c>
      <c r="Q250" s="27">
        <f t="shared" si="274"/>
        <v>1177.669</v>
      </c>
      <c r="R250" s="24">
        <f t="shared" si="275"/>
        <v>0</v>
      </c>
      <c r="S250" s="24">
        <f t="shared" si="276"/>
        <v>259.63</v>
      </c>
      <c r="T250" s="27">
        <f t="shared" si="277"/>
        <v>104.57</v>
      </c>
      <c r="U250" s="24">
        <f t="shared" si="278"/>
        <v>9.74</v>
      </c>
      <c r="V250" s="27">
        <f t="shared" si="279"/>
        <v>159</v>
      </c>
      <c r="W250" s="27">
        <f t="shared" si="280"/>
        <v>0</v>
      </c>
      <c r="X250" s="24">
        <f t="shared" si="281"/>
        <v>532.94</v>
      </c>
      <c r="Y250" s="24">
        <f t="shared" si="282"/>
        <v>1710.609</v>
      </c>
      <c r="Z250" s="39"/>
      <c r="AA250" s="125" t="s">
        <v>17</v>
      </c>
      <c r="AB250" s="126">
        <f t="shared" ref="AB250:AH250" si="346">K250+R250</f>
        <v>58.4172</v>
      </c>
      <c r="AC250" s="126">
        <f t="shared" si="346"/>
        <v>778.894</v>
      </c>
      <c r="AD250" s="126">
        <f t="shared" si="346"/>
        <v>522.84</v>
      </c>
      <c r="AE250" s="126">
        <f t="shared" si="346"/>
        <v>32.4578</v>
      </c>
      <c r="AF250" s="126">
        <f t="shared" si="346"/>
        <v>318</v>
      </c>
      <c r="AG250" s="126">
        <f t="shared" si="346"/>
        <v>0</v>
      </c>
      <c r="AH250" s="126">
        <f t="shared" si="346"/>
        <v>1710.609</v>
      </c>
      <c r="AI250" s="125" t="s">
        <v>1107</v>
      </c>
    </row>
    <row r="251" s="9" customFormat="1" ht="20" customHeight="1" spans="1:35">
      <c r="A251" s="23">
        <f t="shared" ref="A251:A260" si="347">ROW()-3</f>
        <v>248</v>
      </c>
      <c r="B251" s="24" t="s">
        <v>1203</v>
      </c>
      <c r="C251" s="31" t="s">
        <v>674</v>
      </c>
      <c r="D251" s="24" t="s">
        <v>675</v>
      </c>
      <c r="E251" s="24">
        <v>3820</v>
      </c>
      <c r="F251" s="24">
        <f>VLOOKUP(C251,'[1]9月'!$B:$Q,16,0)</f>
        <v>3820</v>
      </c>
      <c r="G251" s="27">
        <v>5228.42</v>
      </c>
      <c r="H251" s="24">
        <v>3820</v>
      </c>
      <c r="I251" s="27">
        <v>4180</v>
      </c>
      <c r="J251" s="27"/>
      <c r="K251" s="34">
        <f t="shared" si="268"/>
        <v>68.76</v>
      </c>
      <c r="L251" s="35">
        <f t="shared" si="269"/>
        <v>611.2</v>
      </c>
      <c r="M251" s="27">
        <f t="shared" si="270"/>
        <v>418.27</v>
      </c>
      <c r="N251" s="24">
        <f t="shared" si="271"/>
        <v>26.74</v>
      </c>
      <c r="O251" s="27">
        <f t="shared" si="272"/>
        <v>209</v>
      </c>
      <c r="P251" s="27">
        <f t="shared" si="273"/>
        <v>0</v>
      </c>
      <c r="Q251" s="27">
        <f t="shared" si="274"/>
        <v>1333.97</v>
      </c>
      <c r="R251" s="24">
        <f t="shared" si="275"/>
        <v>0</v>
      </c>
      <c r="S251" s="24">
        <f t="shared" si="276"/>
        <v>305.6</v>
      </c>
      <c r="T251" s="27">
        <f t="shared" si="277"/>
        <v>104.57</v>
      </c>
      <c r="U251" s="24">
        <f t="shared" si="278"/>
        <v>11.46</v>
      </c>
      <c r="V251" s="27">
        <f t="shared" si="279"/>
        <v>209</v>
      </c>
      <c r="W251" s="27">
        <f t="shared" si="280"/>
        <v>0</v>
      </c>
      <c r="X251" s="24">
        <f t="shared" si="281"/>
        <v>630.63</v>
      </c>
      <c r="Y251" s="24">
        <f t="shared" si="282"/>
        <v>1964.6</v>
      </c>
      <c r="Z251" s="39"/>
      <c r="AA251" s="125" t="s">
        <v>17</v>
      </c>
      <c r="AB251" s="126">
        <f t="shared" ref="AB251:AH251" si="348">K251+R251</f>
        <v>68.76</v>
      </c>
      <c r="AC251" s="126">
        <f t="shared" si="348"/>
        <v>916.8</v>
      </c>
      <c r="AD251" s="126">
        <f t="shared" si="348"/>
        <v>522.84</v>
      </c>
      <c r="AE251" s="126">
        <f t="shared" si="348"/>
        <v>38.2</v>
      </c>
      <c r="AF251" s="126">
        <f t="shared" si="348"/>
        <v>418</v>
      </c>
      <c r="AG251" s="126">
        <f t="shared" si="348"/>
        <v>0</v>
      </c>
      <c r="AH251" s="126">
        <f t="shared" si="348"/>
        <v>1964.6</v>
      </c>
      <c r="AI251" s="125" t="s">
        <v>1107</v>
      </c>
    </row>
    <row r="252" s="9" customFormat="1" ht="20" customHeight="1" spans="1:35">
      <c r="A252" s="23">
        <f t="shared" si="347"/>
        <v>249</v>
      </c>
      <c r="B252" s="24" t="s">
        <v>146</v>
      </c>
      <c r="C252" s="31" t="s">
        <v>676</v>
      </c>
      <c r="D252" s="24" t="s">
        <v>677</v>
      </c>
      <c r="E252" s="24">
        <v>3245.4</v>
      </c>
      <c r="F252" s="24">
        <f>VLOOKUP(C252,'[1]9月'!$B:$Q,16,0)</f>
        <v>3245.4</v>
      </c>
      <c r="G252" s="27">
        <v>5228.42</v>
      </c>
      <c r="H252" s="24">
        <v>3245.4</v>
      </c>
      <c r="I252" s="27">
        <v>3180</v>
      </c>
      <c r="J252" s="27"/>
      <c r="K252" s="34">
        <f t="shared" si="268"/>
        <v>58.4172</v>
      </c>
      <c r="L252" s="35">
        <f t="shared" si="269"/>
        <v>519.264</v>
      </c>
      <c r="M252" s="27">
        <f t="shared" si="270"/>
        <v>418.27</v>
      </c>
      <c r="N252" s="24">
        <f t="shared" si="271"/>
        <v>22.7178</v>
      </c>
      <c r="O252" s="27">
        <f t="shared" si="272"/>
        <v>159</v>
      </c>
      <c r="P252" s="27">
        <f t="shared" si="273"/>
        <v>0</v>
      </c>
      <c r="Q252" s="27">
        <f t="shared" si="274"/>
        <v>1177.669</v>
      </c>
      <c r="R252" s="24">
        <f t="shared" si="275"/>
        <v>0</v>
      </c>
      <c r="S252" s="24">
        <f t="shared" si="276"/>
        <v>259.63</v>
      </c>
      <c r="T252" s="27">
        <f t="shared" si="277"/>
        <v>104.57</v>
      </c>
      <c r="U252" s="24">
        <f t="shared" si="278"/>
        <v>9.74</v>
      </c>
      <c r="V252" s="27">
        <f t="shared" si="279"/>
        <v>159</v>
      </c>
      <c r="W252" s="27">
        <f t="shared" si="280"/>
        <v>0</v>
      </c>
      <c r="X252" s="24">
        <f t="shared" si="281"/>
        <v>532.94</v>
      </c>
      <c r="Y252" s="24">
        <f t="shared" si="282"/>
        <v>1710.609</v>
      </c>
      <c r="Z252" s="39"/>
      <c r="AA252" s="125" t="s">
        <v>30</v>
      </c>
      <c r="AB252" s="126">
        <f t="shared" ref="AB252:AH252" si="349">K252+R252</f>
        <v>58.4172</v>
      </c>
      <c r="AC252" s="126">
        <f t="shared" si="349"/>
        <v>778.894</v>
      </c>
      <c r="AD252" s="126">
        <f t="shared" si="349"/>
        <v>522.84</v>
      </c>
      <c r="AE252" s="126">
        <f t="shared" si="349"/>
        <v>32.4578</v>
      </c>
      <c r="AF252" s="126">
        <f t="shared" si="349"/>
        <v>318</v>
      </c>
      <c r="AG252" s="126">
        <f t="shared" si="349"/>
        <v>0</v>
      </c>
      <c r="AH252" s="126">
        <f t="shared" si="349"/>
        <v>1710.609</v>
      </c>
      <c r="AI252" s="125" t="s">
        <v>1110</v>
      </c>
    </row>
    <row r="253" s="9" customFormat="1" ht="20" customHeight="1" spans="1:35">
      <c r="A253" s="23">
        <f t="shared" si="347"/>
        <v>250</v>
      </c>
      <c r="B253" s="24" t="s">
        <v>146</v>
      </c>
      <c r="C253" s="31" t="s">
        <v>678</v>
      </c>
      <c r="D253" s="24" t="s">
        <v>679</v>
      </c>
      <c r="E253" s="24">
        <v>3245.4</v>
      </c>
      <c r="F253" s="24">
        <f>VLOOKUP(C253,'[1]9月'!$B:$Q,16,0)</f>
        <v>3245.4</v>
      </c>
      <c r="G253" s="27">
        <v>5228.42</v>
      </c>
      <c r="H253" s="24">
        <v>3245.4</v>
      </c>
      <c r="I253" s="27">
        <v>3180</v>
      </c>
      <c r="J253" s="27"/>
      <c r="K253" s="34">
        <f t="shared" si="268"/>
        <v>58.4172</v>
      </c>
      <c r="L253" s="35">
        <f t="shared" si="269"/>
        <v>519.264</v>
      </c>
      <c r="M253" s="27">
        <f t="shared" si="270"/>
        <v>418.27</v>
      </c>
      <c r="N253" s="24">
        <f t="shared" si="271"/>
        <v>22.7178</v>
      </c>
      <c r="O253" s="27">
        <f t="shared" si="272"/>
        <v>159</v>
      </c>
      <c r="P253" s="27">
        <f t="shared" si="273"/>
        <v>0</v>
      </c>
      <c r="Q253" s="27">
        <f t="shared" si="274"/>
        <v>1177.669</v>
      </c>
      <c r="R253" s="24">
        <f t="shared" si="275"/>
        <v>0</v>
      </c>
      <c r="S253" s="24">
        <f t="shared" si="276"/>
        <v>259.63</v>
      </c>
      <c r="T253" s="27">
        <f t="shared" si="277"/>
        <v>104.57</v>
      </c>
      <c r="U253" s="24">
        <f t="shared" si="278"/>
        <v>9.74</v>
      </c>
      <c r="V253" s="27">
        <f t="shared" si="279"/>
        <v>159</v>
      </c>
      <c r="W253" s="27">
        <f t="shared" si="280"/>
        <v>0</v>
      </c>
      <c r="X253" s="24">
        <f t="shared" si="281"/>
        <v>532.94</v>
      </c>
      <c r="Y253" s="24">
        <f t="shared" si="282"/>
        <v>1710.609</v>
      </c>
      <c r="Z253" s="39"/>
      <c r="AA253" s="125" t="s">
        <v>30</v>
      </c>
      <c r="AB253" s="126">
        <f t="shared" ref="AB253:AH253" si="350">K253+R253</f>
        <v>58.4172</v>
      </c>
      <c r="AC253" s="126">
        <f t="shared" si="350"/>
        <v>778.894</v>
      </c>
      <c r="AD253" s="126">
        <f t="shared" si="350"/>
        <v>522.84</v>
      </c>
      <c r="AE253" s="126">
        <f t="shared" si="350"/>
        <v>32.4578</v>
      </c>
      <c r="AF253" s="126">
        <f t="shared" si="350"/>
        <v>318</v>
      </c>
      <c r="AG253" s="126">
        <f t="shared" si="350"/>
        <v>0</v>
      </c>
      <c r="AH253" s="126">
        <f t="shared" si="350"/>
        <v>1710.609</v>
      </c>
      <c r="AI253" s="125" t="s">
        <v>1110</v>
      </c>
    </row>
    <row r="254" s="9" customFormat="1" ht="20" customHeight="1" spans="1:35">
      <c r="A254" s="23">
        <f t="shared" si="347"/>
        <v>251</v>
      </c>
      <c r="B254" s="24" t="s">
        <v>137</v>
      </c>
      <c r="C254" s="31" t="s">
        <v>680</v>
      </c>
      <c r="D254" s="24" t="s">
        <v>681</v>
      </c>
      <c r="E254" s="24">
        <v>3245.4</v>
      </c>
      <c r="F254" s="24">
        <f>VLOOKUP(C254,'[1]9月'!$B:$Q,16,0)</f>
        <v>3245.4</v>
      </c>
      <c r="G254" s="27">
        <v>5228.42</v>
      </c>
      <c r="H254" s="24">
        <v>3245.4</v>
      </c>
      <c r="I254" s="27">
        <v>3180</v>
      </c>
      <c r="J254" s="27"/>
      <c r="K254" s="34">
        <f t="shared" si="268"/>
        <v>58.4172</v>
      </c>
      <c r="L254" s="35">
        <f t="shared" si="269"/>
        <v>519.264</v>
      </c>
      <c r="M254" s="27">
        <f t="shared" si="270"/>
        <v>418.27</v>
      </c>
      <c r="N254" s="24">
        <f t="shared" si="271"/>
        <v>22.7178</v>
      </c>
      <c r="O254" s="27">
        <f t="shared" si="272"/>
        <v>159</v>
      </c>
      <c r="P254" s="27">
        <f t="shared" si="273"/>
        <v>0</v>
      </c>
      <c r="Q254" s="27">
        <f t="shared" si="274"/>
        <v>1177.669</v>
      </c>
      <c r="R254" s="24">
        <f t="shared" si="275"/>
        <v>0</v>
      </c>
      <c r="S254" s="24">
        <f t="shared" si="276"/>
        <v>259.63</v>
      </c>
      <c r="T254" s="27">
        <f t="shared" si="277"/>
        <v>104.57</v>
      </c>
      <c r="U254" s="24">
        <f t="shared" si="278"/>
        <v>9.74</v>
      </c>
      <c r="V254" s="27">
        <f t="shared" si="279"/>
        <v>159</v>
      </c>
      <c r="W254" s="27">
        <f t="shared" si="280"/>
        <v>0</v>
      </c>
      <c r="X254" s="24">
        <f t="shared" si="281"/>
        <v>532.94</v>
      </c>
      <c r="Y254" s="24">
        <f t="shared" si="282"/>
        <v>1710.609</v>
      </c>
      <c r="Z254" s="39"/>
      <c r="AA254" s="125" t="s">
        <v>30</v>
      </c>
      <c r="AB254" s="126">
        <f t="shared" ref="AB254:AH254" si="351">K254+R254</f>
        <v>58.4172</v>
      </c>
      <c r="AC254" s="126">
        <f t="shared" si="351"/>
        <v>778.894</v>
      </c>
      <c r="AD254" s="126">
        <f t="shared" si="351"/>
        <v>522.84</v>
      </c>
      <c r="AE254" s="126">
        <f t="shared" si="351"/>
        <v>32.4578</v>
      </c>
      <c r="AF254" s="126">
        <f t="shared" si="351"/>
        <v>318</v>
      </c>
      <c r="AG254" s="126">
        <f t="shared" si="351"/>
        <v>0</v>
      </c>
      <c r="AH254" s="126">
        <f t="shared" si="351"/>
        <v>1710.609</v>
      </c>
      <c r="AI254" s="125" t="s">
        <v>1110</v>
      </c>
    </row>
    <row r="255" s="9" customFormat="1" ht="20" customHeight="1" spans="1:35">
      <c r="A255" s="23">
        <f t="shared" si="347"/>
        <v>252</v>
      </c>
      <c r="B255" s="24" t="s">
        <v>76</v>
      </c>
      <c r="C255" s="31" t="s">
        <v>682</v>
      </c>
      <c r="D255" s="24" t="s">
        <v>683</v>
      </c>
      <c r="E255" s="24">
        <v>3245.4</v>
      </c>
      <c r="F255" s="24">
        <f>VLOOKUP(C255,'[1]9月'!$B:$Q,16,0)</f>
        <v>3245.4</v>
      </c>
      <c r="G255" s="27">
        <v>5228.42</v>
      </c>
      <c r="H255" s="24">
        <v>3245.4</v>
      </c>
      <c r="I255" s="27">
        <v>3180</v>
      </c>
      <c r="J255" s="27"/>
      <c r="K255" s="34">
        <f t="shared" si="268"/>
        <v>58.4172</v>
      </c>
      <c r="L255" s="35">
        <f t="shared" si="269"/>
        <v>519.264</v>
      </c>
      <c r="M255" s="27">
        <f t="shared" si="270"/>
        <v>418.27</v>
      </c>
      <c r="N255" s="24">
        <f t="shared" si="271"/>
        <v>22.7178</v>
      </c>
      <c r="O255" s="27">
        <f t="shared" si="272"/>
        <v>159</v>
      </c>
      <c r="P255" s="27">
        <f t="shared" si="273"/>
        <v>0</v>
      </c>
      <c r="Q255" s="27">
        <f t="shared" si="274"/>
        <v>1177.669</v>
      </c>
      <c r="R255" s="24">
        <f t="shared" si="275"/>
        <v>0</v>
      </c>
      <c r="S255" s="24">
        <f t="shared" si="276"/>
        <v>259.63</v>
      </c>
      <c r="T255" s="27">
        <f t="shared" si="277"/>
        <v>104.57</v>
      </c>
      <c r="U255" s="24">
        <f t="shared" si="278"/>
        <v>9.74</v>
      </c>
      <c r="V255" s="27">
        <f t="shared" si="279"/>
        <v>159</v>
      </c>
      <c r="W255" s="27">
        <f t="shared" si="280"/>
        <v>0</v>
      </c>
      <c r="X255" s="24">
        <f t="shared" si="281"/>
        <v>532.94</v>
      </c>
      <c r="Y255" s="24">
        <f t="shared" si="282"/>
        <v>1710.609</v>
      </c>
      <c r="Z255" s="39"/>
      <c r="AA255" s="125" t="s">
        <v>31</v>
      </c>
      <c r="AB255" s="126">
        <f t="shared" ref="AB255:AH255" si="352">K255+R255</f>
        <v>58.4172</v>
      </c>
      <c r="AC255" s="126">
        <f t="shared" si="352"/>
        <v>778.894</v>
      </c>
      <c r="AD255" s="126">
        <f t="shared" si="352"/>
        <v>522.84</v>
      </c>
      <c r="AE255" s="126">
        <f t="shared" si="352"/>
        <v>32.4578</v>
      </c>
      <c r="AF255" s="126">
        <f t="shared" si="352"/>
        <v>318</v>
      </c>
      <c r="AG255" s="126">
        <f t="shared" si="352"/>
        <v>0</v>
      </c>
      <c r="AH255" s="126">
        <f t="shared" si="352"/>
        <v>1710.609</v>
      </c>
      <c r="AI255" s="125" t="s">
        <v>1108</v>
      </c>
    </row>
    <row r="256" s="9" customFormat="1" ht="20" customHeight="1" spans="1:35">
      <c r="A256" s="23">
        <f t="shared" si="347"/>
        <v>253</v>
      </c>
      <c r="B256" s="24" t="s">
        <v>258</v>
      </c>
      <c r="C256" s="31" t="s">
        <v>684</v>
      </c>
      <c r="D256" s="24" t="s">
        <v>685</v>
      </c>
      <c r="E256" s="24">
        <v>3245.4</v>
      </c>
      <c r="F256" s="24">
        <f>VLOOKUP(C256,'[1]9月'!$B:$Q,16,0)</f>
        <v>3245.4</v>
      </c>
      <c r="G256" s="27">
        <v>5228.42</v>
      </c>
      <c r="H256" s="24">
        <v>3245.4</v>
      </c>
      <c r="I256" s="27">
        <v>4180</v>
      </c>
      <c r="J256" s="27"/>
      <c r="K256" s="34">
        <f t="shared" ref="K256:K319" si="353">E256*0.018</f>
        <v>58.4172</v>
      </c>
      <c r="L256" s="35">
        <f t="shared" ref="L256:L319" si="354">F256*0.16</f>
        <v>519.264</v>
      </c>
      <c r="M256" s="27">
        <f t="shared" ref="M256:M319" si="355">ROUND(G256*0.08,2)</f>
        <v>418.27</v>
      </c>
      <c r="N256" s="24">
        <f t="shared" ref="N256:N319" si="356">H256*0.007</f>
        <v>22.7178</v>
      </c>
      <c r="O256" s="27">
        <f t="shared" ref="O256:O319" si="357">I256*5%</f>
        <v>209</v>
      </c>
      <c r="P256" s="27">
        <f t="shared" ref="P256:P319" si="358">J256*50%</f>
        <v>0</v>
      </c>
      <c r="Q256" s="27">
        <f t="shared" ref="Q256:Q319" si="359">SUM(K256:P256)</f>
        <v>1227.669</v>
      </c>
      <c r="R256" s="24">
        <f t="shared" ref="R256:R319" si="360">E256*0</f>
        <v>0</v>
      </c>
      <c r="S256" s="24">
        <f t="shared" ref="S256:S319" si="361">ROUND(F256*0.08,2)</f>
        <v>259.63</v>
      </c>
      <c r="T256" s="27">
        <f t="shared" ref="T256:T319" si="362">ROUND(G256*0.02,2)</f>
        <v>104.57</v>
      </c>
      <c r="U256" s="24">
        <f t="shared" ref="U256:U319" si="363">ROUND(H256*0.003,2)</f>
        <v>9.74</v>
      </c>
      <c r="V256" s="27">
        <f t="shared" ref="V256:V319" si="364">I256*5%</f>
        <v>209</v>
      </c>
      <c r="W256" s="27">
        <f t="shared" ref="W256:W319" si="365">J256*50%</f>
        <v>0</v>
      </c>
      <c r="X256" s="24">
        <f t="shared" ref="X256:X319" si="366">SUM(R256:W256)</f>
        <v>582.94</v>
      </c>
      <c r="Y256" s="24">
        <f t="shared" ref="Y256:Y319" si="367">Q256+X256</f>
        <v>1810.609</v>
      </c>
      <c r="Z256" s="39"/>
      <c r="AA256" s="125" t="s">
        <v>39</v>
      </c>
      <c r="AB256" s="126">
        <f t="shared" ref="AB256:AH256" si="368">K256+R256</f>
        <v>58.4172</v>
      </c>
      <c r="AC256" s="126">
        <f t="shared" si="368"/>
        <v>778.894</v>
      </c>
      <c r="AD256" s="126">
        <f t="shared" si="368"/>
        <v>522.84</v>
      </c>
      <c r="AE256" s="126">
        <f t="shared" si="368"/>
        <v>32.4578</v>
      </c>
      <c r="AF256" s="126">
        <f t="shared" si="368"/>
        <v>418</v>
      </c>
      <c r="AG256" s="126">
        <f t="shared" si="368"/>
        <v>0</v>
      </c>
      <c r="AH256" s="126">
        <f t="shared" si="368"/>
        <v>1810.609</v>
      </c>
      <c r="AI256" s="125" t="s">
        <v>1112</v>
      </c>
    </row>
    <row r="257" s="9" customFormat="1" ht="20" customHeight="1" spans="1:35">
      <c r="A257" s="23">
        <f t="shared" si="347"/>
        <v>254</v>
      </c>
      <c r="B257" s="24" t="s">
        <v>258</v>
      </c>
      <c r="C257" s="31" t="s">
        <v>686</v>
      </c>
      <c r="D257" s="266" t="s">
        <v>687</v>
      </c>
      <c r="E257" s="24">
        <v>3245.4</v>
      </c>
      <c r="F257" s="24">
        <f>VLOOKUP(C257,'[1]9月'!$B:$Q,16,0)</f>
        <v>3245.4</v>
      </c>
      <c r="G257" s="27">
        <v>5228.42</v>
      </c>
      <c r="H257" s="24">
        <v>3245.4</v>
      </c>
      <c r="I257" s="27">
        <v>4180</v>
      </c>
      <c r="J257" s="27"/>
      <c r="K257" s="34">
        <f t="shared" si="353"/>
        <v>58.4172</v>
      </c>
      <c r="L257" s="35">
        <f t="shared" si="354"/>
        <v>519.264</v>
      </c>
      <c r="M257" s="27">
        <f t="shared" si="355"/>
        <v>418.27</v>
      </c>
      <c r="N257" s="24">
        <f t="shared" si="356"/>
        <v>22.7178</v>
      </c>
      <c r="O257" s="27">
        <f t="shared" si="357"/>
        <v>209</v>
      </c>
      <c r="P257" s="27">
        <f t="shared" si="358"/>
        <v>0</v>
      </c>
      <c r="Q257" s="27">
        <f t="shared" si="359"/>
        <v>1227.669</v>
      </c>
      <c r="R257" s="24">
        <f t="shared" si="360"/>
        <v>0</v>
      </c>
      <c r="S257" s="24">
        <f t="shared" si="361"/>
        <v>259.63</v>
      </c>
      <c r="T257" s="27">
        <f t="shared" si="362"/>
        <v>104.57</v>
      </c>
      <c r="U257" s="24">
        <f t="shared" si="363"/>
        <v>9.74</v>
      </c>
      <c r="V257" s="27">
        <f t="shared" si="364"/>
        <v>209</v>
      </c>
      <c r="W257" s="27">
        <f t="shared" si="365"/>
        <v>0</v>
      </c>
      <c r="X257" s="24">
        <f t="shared" si="366"/>
        <v>582.94</v>
      </c>
      <c r="Y257" s="24">
        <f t="shared" si="367"/>
        <v>1810.609</v>
      </c>
      <c r="Z257" s="39"/>
      <c r="AA257" s="133" t="s">
        <v>31</v>
      </c>
      <c r="AB257" s="126">
        <f t="shared" ref="AB257:AH257" si="369">K257+R257</f>
        <v>58.4172</v>
      </c>
      <c r="AC257" s="126">
        <f t="shared" si="369"/>
        <v>778.894</v>
      </c>
      <c r="AD257" s="126">
        <f t="shared" si="369"/>
        <v>522.84</v>
      </c>
      <c r="AE257" s="126">
        <f t="shared" si="369"/>
        <v>32.4578</v>
      </c>
      <c r="AF257" s="126">
        <f t="shared" si="369"/>
        <v>418</v>
      </c>
      <c r="AG257" s="126">
        <f t="shared" si="369"/>
        <v>0</v>
      </c>
      <c r="AH257" s="126">
        <f t="shared" si="369"/>
        <v>1810.609</v>
      </c>
      <c r="AI257" s="125" t="s">
        <v>1108</v>
      </c>
    </row>
    <row r="258" s="9" customFormat="1" ht="20" customHeight="1" spans="1:35">
      <c r="A258" s="23">
        <f t="shared" si="347"/>
        <v>255</v>
      </c>
      <c r="B258" s="24" t="s">
        <v>688</v>
      </c>
      <c r="C258" s="31" t="s">
        <v>689</v>
      </c>
      <c r="D258" s="24" t="s">
        <v>690</v>
      </c>
      <c r="E258" s="24">
        <v>3245.4</v>
      </c>
      <c r="F258" s="24">
        <f>VLOOKUP(C258,'[1]9月'!$B:$Q,16,0)</f>
        <v>3245.4</v>
      </c>
      <c r="G258" s="27">
        <v>5228.42</v>
      </c>
      <c r="H258" s="24">
        <v>3245.4</v>
      </c>
      <c r="I258" s="27">
        <v>1790</v>
      </c>
      <c r="J258" s="27"/>
      <c r="K258" s="34">
        <f t="shared" si="353"/>
        <v>58.4172</v>
      </c>
      <c r="L258" s="35">
        <f t="shared" si="354"/>
        <v>519.264</v>
      </c>
      <c r="M258" s="27">
        <f t="shared" si="355"/>
        <v>418.27</v>
      </c>
      <c r="N258" s="24">
        <f t="shared" si="356"/>
        <v>22.7178</v>
      </c>
      <c r="O258" s="27">
        <f t="shared" si="357"/>
        <v>89.5</v>
      </c>
      <c r="P258" s="27">
        <f t="shared" si="358"/>
        <v>0</v>
      </c>
      <c r="Q258" s="27">
        <f t="shared" si="359"/>
        <v>1108.169</v>
      </c>
      <c r="R258" s="24">
        <f t="shared" si="360"/>
        <v>0</v>
      </c>
      <c r="S258" s="24">
        <f t="shared" si="361"/>
        <v>259.63</v>
      </c>
      <c r="T258" s="27">
        <f t="shared" si="362"/>
        <v>104.57</v>
      </c>
      <c r="U258" s="24">
        <f t="shared" si="363"/>
        <v>9.74</v>
      </c>
      <c r="V258" s="27">
        <f t="shared" si="364"/>
        <v>89.5</v>
      </c>
      <c r="W258" s="27">
        <f t="shared" si="365"/>
        <v>0</v>
      </c>
      <c r="X258" s="24">
        <f t="shared" si="366"/>
        <v>463.44</v>
      </c>
      <c r="Y258" s="24">
        <f t="shared" si="367"/>
        <v>1571.609</v>
      </c>
      <c r="Z258" s="39"/>
      <c r="AA258" s="125" t="s">
        <v>25</v>
      </c>
      <c r="AB258" s="126">
        <f t="shared" ref="AB258:AH258" si="370">K258+R258</f>
        <v>58.4172</v>
      </c>
      <c r="AC258" s="126">
        <f t="shared" si="370"/>
        <v>778.894</v>
      </c>
      <c r="AD258" s="126">
        <f t="shared" si="370"/>
        <v>522.84</v>
      </c>
      <c r="AE258" s="126">
        <f t="shared" si="370"/>
        <v>32.4578</v>
      </c>
      <c r="AF258" s="126">
        <f t="shared" si="370"/>
        <v>179</v>
      </c>
      <c r="AG258" s="126">
        <f t="shared" si="370"/>
        <v>0</v>
      </c>
      <c r="AH258" s="126">
        <f t="shared" si="370"/>
        <v>1571.609</v>
      </c>
      <c r="AI258" s="125" t="s">
        <v>1111</v>
      </c>
    </row>
    <row r="259" s="9" customFormat="1" ht="20" customHeight="1" spans="1:35">
      <c r="A259" s="23">
        <f t="shared" si="347"/>
        <v>256</v>
      </c>
      <c r="B259" s="24" t="s">
        <v>688</v>
      </c>
      <c r="C259" s="31" t="s">
        <v>691</v>
      </c>
      <c r="D259" s="24" t="s">
        <v>692</v>
      </c>
      <c r="E259" s="24">
        <v>3245.4</v>
      </c>
      <c r="F259" s="24">
        <f>VLOOKUP(C259,'[1]9月'!$B:$Q,16,0)</f>
        <v>3245.4</v>
      </c>
      <c r="G259" s="27">
        <v>5228.42</v>
      </c>
      <c r="H259" s="24">
        <v>3245.4</v>
      </c>
      <c r="I259" s="27">
        <v>1790</v>
      </c>
      <c r="J259" s="27"/>
      <c r="K259" s="34">
        <f t="shared" si="353"/>
        <v>58.4172</v>
      </c>
      <c r="L259" s="35">
        <f t="shared" si="354"/>
        <v>519.264</v>
      </c>
      <c r="M259" s="27">
        <f t="shared" si="355"/>
        <v>418.27</v>
      </c>
      <c r="N259" s="24">
        <f t="shared" si="356"/>
        <v>22.7178</v>
      </c>
      <c r="O259" s="27">
        <f t="shared" si="357"/>
        <v>89.5</v>
      </c>
      <c r="P259" s="27">
        <f t="shared" si="358"/>
        <v>0</v>
      </c>
      <c r="Q259" s="27">
        <f t="shared" si="359"/>
        <v>1108.169</v>
      </c>
      <c r="R259" s="24">
        <f t="shared" si="360"/>
        <v>0</v>
      </c>
      <c r="S259" s="24">
        <f t="shared" si="361"/>
        <v>259.63</v>
      </c>
      <c r="T259" s="27">
        <f t="shared" si="362"/>
        <v>104.57</v>
      </c>
      <c r="U259" s="24">
        <f t="shared" si="363"/>
        <v>9.74</v>
      </c>
      <c r="V259" s="27">
        <f t="shared" si="364"/>
        <v>89.5</v>
      </c>
      <c r="W259" s="27">
        <f t="shared" si="365"/>
        <v>0</v>
      </c>
      <c r="X259" s="24">
        <f t="shared" si="366"/>
        <v>463.44</v>
      </c>
      <c r="Y259" s="24">
        <f t="shared" si="367"/>
        <v>1571.609</v>
      </c>
      <c r="Z259" s="39"/>
      <c r="AA259" s="125" t="s">
        <v>25</v>
      </c>
      <c r="AB259" s="126">
        <f t="shared" ref="AB259:AH259" si="371">K259+R259</f>
        <v>58.4172</v>
      </c>
      <c r="AC259" s="126">
        <f t="shared" si="371"/>
        <v>778.894</v>
      </c>
      <c r="AD259" s="126">
        <f t="shared" si="371"/>
        <v>522.84</v>
      </c>
      <c r="AE259" s="126">
        <f t="shared" si="371"/>
        <v>32.4578</v>
      </c>
      <c r="AF259" s="126">
        <f t="shared" si="371"/>
        <v>179</v>
      </c>
      <c r="AG259" s="126">
        <f t="shared" si="371"/>
        <v>0</v>
      </c>
      <c r="AH259" s="126">
        <f t="shared" si="371"/>
        <v>1571.609</v>
      </c>
      <c r="AI259" s="125" t="s">
        <v>1111</v>
      </c>
    </row>
    <row r="260" s="9" customFormat="1" ht="20" customHeight="1" spans="1:35">
      <c r="A260" s="23">
        <f t="shared" si="347"/>
        <v>257</v>
      </c>
      <c r="B260" s="24" t="s">
        <v>688</v>
      </c>
      <c r="C260" s="31" t="s">
        <v>693</v>
      </c>
      <c r="D260" s="24" t="s">
        <v>694</v>
      </c>
      <c r="E260" s="24">
        <v>3245.4</v>
      </c>
      <c r="F260" s="24">
        <f>VLOOKUP(C260,'[1]9月'!$B:$Q,16,0)</f>
        <v>3245.4</v>
      </c>
      <c r="G260" s="27">
        <v>5228.42</v>
      </c>
      <c r="H260" s="24">
        <v>3245.4</v>
      </c>
      <c r="I260" s="27">
        <v>3180</v>
      </c>
      <c r="J260" s="27"/>
      <c r="K260" s="34">
        <f t="shared" si="353"/>
        <v>58.4172</v>
      </c>
      <c r="L260" s="35">
        <f t="shared" si="354"/>
        <v>519.264</v>
      </c>
      <c r="M260" s="27">
        <f t="shared" si="355"/>
        <v>418.27</v>
      </c>
      <c r="N260" s="24">
        <f t="shared" si="356"/>
        <v>22.7178</v>
      </c>
      <c r="O260" s="27">
        <f t="shared" si="357"/>
        <v>159</v>
      </c>
      <c r="P260" s="27">
        <f t="shared" si="358"/>
        <v>0</v>
      </c>
      <c r="Q260" s="27">
        <f t="shared" si="359"/>
        <v>1177.669</v>
      </c>
      <c r="R260" s="24">
        <f t="shared" si="360"/>
        <v>0</v>
      </c>
      <c r="S260" s="24">
        <f t="shared" si="361"/>
        <v>259.63</v>
      </c>
      <c r="T260" s="27">
        <f t="shared" si="362"/>
        <v>104.57</v>
      </c>
      <c r="U260" s="24">
        <f t="shared" si="363"/>
        <v>9.74</v>
      </c>
      <c r="V260" s="27">
        <f t="shared" si="364"/>
        <v>159</v>
      </c>
      <c r="W260" s="27">
        <f t="shared" si="365"/>
        <v>0</v>
      </c>
      <c r="X260" s="24">
        <f t="shared" si="366"/>
        <v>532.94</v>
      </c>
      <c r="Y260" s="24">
        <f t="shared" si="367"/>
        <v>1710.609</v>
      </c>
      <c r="Z260" s="39"/>
      <c r="AA260" s="125" t="s">
        <v>25</v>
      </c>
      <c r="AB260" s="126">
        <f t="shared" ref="AB260:AH260" si="372">K260+R260</f>
        <v>58.4172</v>
      </c>
      <c r="AC260" s="126">
        <f t="shared" si="372"/>
        <v>778.894</v>
      </c>
      <c r="AD260" s="126">
        <f t="shared" si="372"/>
        <v>522.84</v>
      </c>
      <c r="AE260" s="126">
        <f t="shared" si="372"/>
        <v>32.4578</v>
      </c>
      <c r="AF260" s="126">
        <f t="shared" si="372"/>
        <v>318</v>
      </c>
      <c r="AG260" s="126">
        <f t="shared" si="372"/>
        <v>0</v>
      </c>
      <c r="AH260" s="126">
        <f t="shared" si="372"/>
        <v>1710.609</v>
      </c>
      <c r="AI260" s="125" t="s">
        <v>1111</v>
      </c>
    </row>
    <row r="261" s="9" customFormat="1" ht="20" customHeight="1" spans="1:35">
      <c r="A261" s="23">
        <f t="shared" ref="A261:A270" si="373">ROW()-3</f>
        <v>258</v>
      </c>
      <c r="B261" s="24" t="s">
        <v>688</v>
      </c>
      <c r="C261" s="31" t="s">
        <v>695</v>
      </c>
      <c r="D261" s="24" t="s">
        <v>696</v>
      </c>
      <c r="E261" s="24">
        <v>3245.4</v>
      </c>
      <c r="F261" s="24">
        <f>VLOOKUP(C261,'[1]9月'!$B:$Q,16,0)</f>
        <v>3245.4</v>
      </c>
      <c r="G261" s="27">
        <v>5228.42</v>
      </c>
      <c r="H261" s="24">
        <v>3245.4</v>
      </c>
      <c r="I261" s="27">
        <v>1790</v>
      </c>
      <c r="J261" s="27"/>
      <c r="K261" s="34">
        <f t="shared" si="353"/>
        <v>58.4172</v>
      </c>
      <c r="L261" s="35">
        <f t="shared" si="354"/>
        <v>519.264</v>
      </c>
      <c r="M261" s="27">
        <f t="shared" si="355"/>
        <v>418.27</v>
      </c>
      <c r="N261" s="24">
        <f t="shared" si="356"/>
        <v>22.7178</v>
      </c>
      <c r="O261" s="27">
        <f t="shared" si="357"/>
        <v>89.5</v>
      </c>
      <c r="P261" s="27">
        <f t="shared" si="358"/>
        <v>0</v>
      </c>
      <c r="Q261" s="27">
        <f t="shared" si="359"/>
        <v>1108.169</v>
      </c>
      <c r="R261" s="24">
        <f t="shared" si="360"/>
        <v>0</v>
      </c>
      <c r="S261" s="24">
        <f t="shared" si="361"/>
        <v>259.63</v>
      </c>
      <c r="T261" s="27">
        <f t="shared" si="362"/>
        <v>104.57</v>
      </c>
      <c r="U261" s="24">
        <f t="shared" si="363"/>
        <v>9.74</v>
      </c>
      <c r="V261" s="27">
        <f t="shared" si="364"/>
        <v>89.5</v>
      </c>
      <c r="W261" s="27">
        <f t="shared" si="365"/>
        <v>0</v>
      </c>
      <c r="X261" s="24">
        <f t="shared" si="366"/>
        <v>463.44</v>
      </c>
      <c r="Y261" s="24">
        <f t="shared" si="367"/>
        <v>1571.609</v>
      </c>
      <c r="Z261" s="39"/>
      <c r="AA261" s="125" t="s">
        <v>25</v>
      </c>
      <c r="AB261" s="126">
        <f t="shared" ref="AB261:AH261" si="374">K261+R261</f>
        <v>58.4172</v>
      </c>
      <c r="AC261" s="126">
        <f t="shared" si="374"/>
        <v>778.894</v>
      </c>
      <c r="AD261" s="126">
        <f t="shared" si="374"/>
        <v>522.84</v>
      </c>
      <c r="AE261" s="126">
        <f t="shared" si="374"/>
        <v>32.4578</v>
      </c>
      <c r="AF261" s="126">
        <f t="shared" si="374"/>
        <v>179</v>
      </c>
      <c r="AG261" s="126">
        <f t="shared" si="374"/>
        <v>0</v>
      </c>
      <c r="AH261" s="126">
        <f t="shared" si="374"/>
        <v>1571.609</v>
      </c>
      <c r="AI261" s="125" t="s">
        <v>1111</v>
      </c>
    </row>
    <row r="262" s="9" customFormat="1" ht="20" customHeight="1" spans="1:35">
      <c r="A262" s="23">
        <f t="shared" si="373"/>
        <v>259</v>
      </c>
      <c r="B262" s="24" t="s">
        <v>688</v>
      </c>
      <c r="C262" s="31" t="s">
        <v>697</v>
      </c>
      <c r="D262" s="24" t="s">
        <v>698</v>
      </c>
      <c r="E262" s="24">
        <v>3245.4</v>
      </c>
      <c r="F262" s="24">
        <f>VLOOKUP(C262,'[1]9月'!$B:$Q,16,0)</f>
        <v>3245.4</v>
      </c>
      <c r="G262" s="27">
        <v>5228.42</v>
      </c>
      <c r="H262" s="24">
        <v>3245.4</v>
      </c>
      <c r="I262" s="27">
        <v>3180</v>
      </c>
      <c r="J262" s="27"/>
      <c r="K262" s="34">
        <f t="shared" si="353"/>
        <v>58.4172</v>
      </c>
      <c r="L262" s="35">
        <f t="shared" si="354"/>
        <v>519.264</v>
      </c>
      <c r="M262" s="27">
        <f t="shared" si="355"/>
        <v>418.27</v>
      </c>
      <c r="N262" s="24">
        <f t="shared" si="356"/>
        <v>22.7178</v>
      </c>
      <c r="O262" s="27">
        <f t="shared" si="357"/>
        <v>159</v>
      </c>
      <c r="P262" s="27">
        <f t="shared" si="358"/>
        <v>0</v>
      </c>
      <c r="Q262" s="27">
        <f t="shared" si="359"/>
        <v>1177.669</v>
      </c>
      <c r="R262" s="24">
        <f t="shared" si="360"/>
        <v>0</v>
      </c>
      <c r="S262" s="24">
        <f t="shared" si="361"/>
        <v>259.63</v>
      </c>
      <c r="T262" s="27">
        <f t="shared" si="362"/>
        <v>104.57</v>
      </c>
      <c r="U262" s="24">
        <f t="shared" si="363"/>
        <v>9.74</v>
      </c>
      <c r="V262" s="27">
        <f t="shared" si="364"/>
        <v>159</v>
      </c>
      <c r="W262" s="27">
        <f t="shared" si="365"/>
        <v>0</v>
      </c>
      <c r="X262" s="24">
        <f t="shared" si="366"/>
        <v>532.94</v>
      </c>
      <c r="Y262" s="24">
        <f t="shared" si="367"/>
        <v>1710.609</v>
      </c>
      <c r="Z262" s="39"/>
      <c r="AA262" s="125" t="s">
        <v>25</v>
      </c>
      <c r="AB262" s="126">
        <f t="shared" ref="AB262:AH262" si="375">K262+R262</f>
        <v>58.4172</v>
      </c>
      <c r="AC262" s="126">
        <f t="shared" si="375"/>
        <v>778.894</v>
      </c>
      <c r="AD262" s="126">
        <f t="shared" si="375"/>
        <v>522.84</v>
      </c>
      <c r="AE262" s="126">
        <f t="shared" si="375"/>
        <v>32.4578</v>
      </c>
      <c r="AF262" s="126">
        <f t="shared" si="375"/>
        <v>318</v>
      </c>
      <c r="AG262" s="126">
        <f t="shared" si="375"/>
        <v>0</v>
      </c>
      <c r="AH262" s="126">
        <f t="shared" si="375"/>
        <v>1710.609</v>
      </c>
      <c r="AI262" s="125" t="s">
        <v>1111</v>
      </c>
    </row>
    <row r="263" s="9" customFormat="1" ht="20" customHeight="1" spans="1:35">
      <c r="A263" s="23">
        <f t="shared" si="373"/>
        <v>260</v>
      </c>
      <c r="B263" s="24" t="s">
        <v>688</v>
      </c>
      <c r="C263" s="31" t="s">
        <v>699</v>
      </c>
      <c r="D263" s="24" t="s">
        <v>700</v>
      </c>
      <c r="E263" s="24">
        <v>3245.4</v>
      </c>
      <c r="F263" s="24">
        <f>VLOOKUP(C263,'[1]9月'!$B:$Q,16,0)</f>
        <v>3245.4</v>
      </c>
      <c r="G263" s="27">
        <v>5228.42</v>
      </c>
      <c r="H263" s="24">
        <v>3245.4</v>
      </c>
      <c r="I263" s="27">
        <v>1790</v>
      </c>
      <c r="J263" s="27"/>
      <c r="K263" s="34">
        <f t="shared" si="353"/>
        <v>58.4172</v>
      </c>
      <c r="L263" s="35">
        <f t="shared" si="354"/>
        <v>519.264</v>
      </c>
      <c r="M263" s="27">
        <f t="shared" si="355"/>
        <v>418.27</v>
      </c>
      <c r="N263" s="24">
        <f t="shared" si="356"/>
        <v>22.7178</v>
      </c>
      <c r="O263" s="27">
        <f t="shared" si="357"/>
        <v>89.5</v>
      </c>
      <c r="P263" s="27">
        <f t="shared" si="358"/>
        <v>0</v>
      </c>
      <c r="Q263" s="27">
        <f t="shared" si="359"/>
        <v>1108.169</v>
      </c>
      <c r="R263" s="24">
        <f t="shared" si="360"/>
        <v>0</v>
      </c>
      <c r="S263" s="24">
        <f t="shared" si="361"/>
        <v>259.63</v>
      </c>
      <c r="T263" s="27">
        <f t="shared" si="362"/>
        <v>104.57</v>
      </c>
      <c r="U263" s="24">
        <f t="shared" si="363"/>
        <v>9.74</v>
      </c>
      <c r="V263" s="27">
        <f t="shared" si="364"/>
        <v>89.5</v>
      </c>
      <c r="W263" s="27">
        <f t="shared" si="365"/>
        <v>0</v>
      </c>
      <c r="X263" s="24">
        <f t="shared" si="366"/>
        <v>463.44</v>
      </c>
      <c r="Y263" s="24">
        <f t="shared" si="367"/>
        <v>1571.609</v>
      </c>
      <c r="Z263" s="39"/>
      <c r="AA263" s="125" t="s">
        <v>25</v>
      </c>
      <c r="AB263" s="126">
        <f t="shared" ref="AB263:AH263" si="376">K263+R263</f>
        <v>58.4172</v>
      </c>
      <c r="AC263" s="126">
        <f t="shared" si="376"/>
        <v>778.894</v>
      </c>
      <c r="AD263" s="126">
        <f t="shared" si="376"/>
        <v>522.84</v>
      </c>
      <c r="AE263" s="126">
        <f t="shared" si="376"/>
        <v>32.4578</v>
      </c>
      <c r="AF263" s="126">
        <f t="shared" si="376"/>
        <v>179</v>
      </c>
      <c r="AG263" s="126">
        <f t="shared" si="376"/>
        <v>0</v>
      </c>
      <c r="AH263" s="126">
        <f t="shared" si="376"/>
        <v>1571.609</v>
      </c>
      <c r="AI263" s="125" t="s">
        <v>1111</v>
      </c>
    </row>
    <row r="264" s="9" customFormat="1" ht="20" customHeight="1" spans="1:35">
      <c r="A264" s="23">
        <f t="shared" si="373"/>
        <v>261</v>
      </c>
      <c r="B264" s="24" t="s">
        <v>657</v>
      </c>
      <c r="C264" s="31" t="s">
        <v>703</v>
      </c>
      <c r="D264" s="24" t="s">
        <v>704</v>
      </c>
      <c r="E264" s="24">
        <v>3245.4</v>
      </c>
      <c r="F264" s="24">
        <f>VLOOKUP(C264,'[1]9月'!$B:$Q,16,0)</f>
        <v>3245.4</v>
      </c>
      <c r="G264" s="27">
        <v>5228.42</v>
      </c>
      <c r="H264" s="24">
        <v>3245.4</v>
      </c>
      <c r="I264" s="27">
        <v>3180</v>
      </c>
      <c r="J264" s="27"/>
      <c r="K264" s="34">
        <f t="shared" si="353"/>
        <v>58.4172</v>
      </c>
      <c r="L264" s="35">
        <f t="shared" si="354"/>
        <v>519.264</v>
      </c>
      <c r="M264" s="27">
        <f t="shared" si="355"/>
        <v>418.27</v>
      </c>
      <c r="N264" s="24">
        <f t="shared" si="356"/>
        <v>22.7178</v>
      </c>
      <c r="O264" s="27">
        <f t="shared" si="357"/>
        <v>159</v>
      </c>
      <c r="P264" s="27">
        <f t="shared" si="358"/>
        <v>0</v>
      </c>
      <c r="Q264" s="27">
        <f t="shared" si="359"/>
        <v>1177.669</v>
      </c>
      <c r="R264" s="24">
        <f t="shared" si="360"/>
        <v>0</v>
      </c>
      <c r="S264" s="24">
        <f t="shared" si="361"/>
        <v>259.63</v>
      </c>
      <c r="T264" s="27">
        <f t="shared" si="362"/>
        <v>104.57</v>
      </c>
      <c r="U264" s="24">
        <f t="shared" si="363"/>
        <v>9.74</v>
      </c>
      <c r="V264" s="27">
        <f t="shared" si="364"/>
        <v>159</v>
      </c>
      <c r="W264" s="27">
        <f t="shared" si="365"/>
        <v>0</v>
      </c>
      <c r="X264" s="24">
        <f t="shared" si="366"/>
        <v>532.94</v>
      </c>
      <c r="Y264" s="24">
        <f t="shared" si="367"/>
        <v>1710.609</v>
      </c>
      <c r="Z264" s="39"/>
      <c r="AA264" s="125" t="s">
        <v>38</v>
      </c>
      <c r="AB264" s="126">
        <f t="shared" ref="AB264:AH264" si="377">K264+R264</f>
        <v>58.4172</v>
      </c>
      <c r="AC264" s="126">
        <f t="shared" si="377"/>
        <v>778.894</v>
      </c>
      <c r="AD264" s="126">
        <f t="shared" si="377"/>
        <v>522.84</v>
      </c>
      <c r="AE264" s="126">
        <f t="shared" si="377"/>
        <v>32.4578</v>
      </c>
      <c r="AF264" s="126">
        <f t="shared" si="377"/>
        <v>318</v>
      </c>
      <c r="AG264" s="126">
        <f t="shared" si="377"/>
        <v>0</v>
      </c>
      <c r="AH264" s="126">
        <f t="shared" si="377"/>
        <v>1710.609</v>
      </c>
      <c r="AI264" s="125" t="s">
        <v>1112</v>
      </c>
    </row>
    <row r="265" s="9" customFormat="1" ht="20" customHeight="1" spans="1:35">
      <c r="A265" s="23">
        <f t="shared" si="373"/>
        <v>262</v>
      </c>
      <c r="B265" s="24" t="s">
        <v>657</v>
      </c>
      <c r="C265" s="70" t="s">
        <v>705</v>
      </c>
      <c r="D265" s="24" t="s">
        <v>706</v>
      </c>
      <c r="E265" s="24">
        <v>3245.4</v>
      </c>
      <c r="F265" s="24">
        <f>VLOOKUP(C265,'[1]9月'!$B:$Q,16,0)</f>
        <v>3245.4</v>
      </c>
      <c r="G265" s="27">
        <v>5228.42</v>
      </c>
      <c r="H265" s="24">
        <v>3245.4</v>
      </c>
      <c r="I265" s="27">
        <v>1790</v>
      </c>
      <c r="J265" s="27"/>
      <c r="K265" s="34">
        <f t="shared" si="353"/>
        <v>58.4172</v>
      </c>
      <c r="L265" s="35">
        <f t="shared" si="354"/>
        <v>519.264</v>
      </c>
      <c r="M265" s="27">
        <f t="shared" si="355"/>
        <v>418.27</v>
      </c>
      <c r="N265" s="24">
        <f t="shared" si="356"/>
        <v>22.7178</v>
      </c>
      <c r="O265" s="27">
        <f t="shared" si="357"/>
        <v>89.5</v>
      </c>
      <c r="P265" s="27">
        <f t="shared" si="358"/>
        <v>0</v>
      </c>
      <c r="Q265" s="27">
        <f t="shared" si="359"/>
        <v>1108.169</v>
      </c>
      <c r="R265" s="24">
        <f t="shared" si="360"/>
        <v>0</v>
      </c>
      <c r="S265" s="24">
        <f t="shared" si="361"/>
        <v>259.63</v>
      </c>
      <c r="T265" s="27">
        <f t="shared" si="362"/>
        <v>104.57</v>
      </c>
      <c r="U265" s="24">
        <f t="shared" si="363"/>
        <v>9.74</v>
      </c>
      <c r="V265" s="27">
        <f t="shared" si="364"/>
        <v>89.5</v>
      </c>
      <c r="W265" s="27">
        <f t="shared" si="365"/>
        <v>0</v>
      </c>
      <c r="X265" s="24">
        <f t="shared" si="366"/>
        <v>463.44</v>
      </c>
      <c r="Y265" s="24">
        <f t="shared" si="367"/>
        <v>1571.609</v>
      </c>
      <c r="Z265" s="39"/>
      <c r="AA265" s="125" t="s">
        <v>27</v>
      </c>
      <c r="AB265" s="126">
        <f t="shared" ref="AB265:AH265" si="378">K265+R265</f>
        <v>58.4172</v>
      </c>
      <c r="AC265" s="126">
        <f t="shared" si="378"/>
        <v>778.894</v>
      </c>
      <c r="AD265" s="126">
        <f t="shared" si="378"/>
        <v>522.84</v>
      </c>
      <c r="AE265" s="126">
        <f t="shared" si="378"/>
        <v>32.4578</v>
      </c>
      <c r="AF265" s="126">
        <f t="shared" si="378"/>
        <v>179</v>
      </c>
      <c r="AG265" s="126">
        <f t="shared" si="378"/>
        <v>0</v>
      </c>
      <c r="AH265" s="126">
        <f t="shared" si="378"/>
        <v>1571.609</v>
      </c>
      <c r="AI265" s="125" t="s">
        <v>1111</v>
      </c>
    </row>
    <row r="266" s="9" customFormat="1" ht="20" customHeight="1" spans="1:35">
      <c r="A266" s="23">
        <f t="shared" si="373"/>
        <v>263</v>
      </c>
      <c r="B266" s="24" t="s">
        <v>657</v>
      </c>
      <c r="C266" s="31" t="s">
        <v>707</v>
      </c>
      <c r="D266" s="24" t="s">
        <v>708</v>
      </c>
      <c r="E266" s="24">
        <v>3245.4</v>
      </c>
      <c r="F266" s="24">
        <f>VLOOKUP(C266,'[1]9月'!$B:$Q,16,0)</f>
        <v>3245.4</v>
      </c>
      <c r="G266" s="27">
        <v>5228.42</v>
      </c>
      <c r="H266" s="24">
        <v>3245.4</v>
      </c>
      <c r="I266" s="27">
        <v>1790</v>
      </c>
      <c r="J266" s="27"/>
      <c r="K266" s="34">
        <f t="shared" si="353"/>
        <v>58.4172</v>
      </c>
      <c r="L266" s="35">
        <f t="shared" si="354"/>
        <v>519.264</v>
      </c>
      <c r="M266" s="27">
        <f t="shared" si="355"/>
        <v>418.27</v>
      </c>
      <c r="N266" s="24">
        <f t="shared" si="356"/>
        <v>22.7178</v>
      </c>
      <c r="O266" s="27">
        <f t="shared" si="357"/>
        <v>89.5</v>
      </c>
      <c r="P266" s="27">
        <f t="shared" si="358"/>
        <v>0</v>
      </c>
      <c r="Q266" s="27">
        <f t="shared" si="359"/>
        <v>1108.169</v>
      </c>
      <c r="R266" s="24">
        <f t="shared" si="360"/>
        <v>0</v>
      </c>
      <c r="S266" s="24">
        <f t="shared" si="361"/>
        <v>259.63</v>
      </c>
      <c r="T266" s="27">
        <f t="shared" si="362"/>
        <v>104.57</v>
      </c>
      <c r="U266" s="24">
        <f t="shared" si="363"/>
        <v>9.74</v>
      </c>
      <c r="V266" s="27">
        <f t="shared" si="364"/>
        <v>89.5</v>
      </c>
      <c r="W266" s="27">
        <f t="shared" si="365"/>
        <v>0</v>
      </c>
      <c r="X266" s="24">
        <f t="shared" si="366"/>
        <v>463.44</v>
      </c>
      <c r="Y266" s="24">
        <f t="shared" si="367"/>
        <v>1571.609</v>
      </c>
      <c r="Z266" s="39"/>
      <c r="AA266" s="125" t="s">
        <v>27</v>
      </c>
      <c r="AB266" s="126">
        <f t="shared" ref="AB266:AH266" si="379">K266+R266</f>
        <v>58.4172</v>
      </c>
      <c r="AC266" s="126">
        <f t="shared" si="379"/>
        <v>778.894</v>
      </c>
      <c r="AD266" s="126">
        <f t="shared" si="379"/>
        <v>522.84</v>
      </c>
      <c r="AE266" s="126">
        <f t="shared" si="379"/>
        <v>32.4578</v>
      </c>
      <c r="AF266" s="126">
        <f t="shared" si="379"/>
        <v>179</v>
      </c>
      <c r="AG266" s="126">
        <f t="shared" si="379"/>
        <v>0</v>
      </c>
      <c r="AH266" s="126">
        <f t="shared" si="379"/>
        <v>1571.609</v>
      </c>
      <c r="AI266" s="125" t="s">
        <v>1111</v>
      </c>
    </row>
    <row r="267" s="9" customFormat="1" ht="20" customHeight="1" spans="1:35">
      <c r="A267" s="23">
        <f t="shared" si="373"/>
        <v>264</v>
      </c>
      <c r="B267" s="24" t="s">
        <v>886</v>
      </c>
      <c r="C267" s="31" t="s">
        <v>712</v>
      </c>
      <c r="D267" s="24" t="s">
        <v>713</v>
      </c>
      <c r="E267" s="24">
        <v>3245.4</v>
      </c>
      <c r="F267" s="24">
        <f>VLOOKUP(C267,'[1]9月'!$B:$Q,16,0)</f>
        <v>3245.4</v>
      </c>
      <c r="G267" s="27">
        <v>5228.42</v>
      </c>
      <c r="H267" s="24">
        <v>3245.4</v>
      </c>
      <c r="I267" s="27">
        <v>1790</v>
      </c>
      <c r="J267" s="27"/>
      <c r="K267" s="34">
        <f t="shared" si="353"/>
        <v>58.4172</v>
      </c>
      <c r="L267" s="35">
        <f t="shared" si="354"/>
        <v>519.264</v>
      </c>
      <c r="M267" s="27">
        <f t="shared" si="355"/>
        <v>418.27</v>
      </c>
      <c r="N267" s="24">
        <f t="shared" si="356"/>
        <v>22.7178</v>
      </c>
      <c r="O267" s="27">
        <f t="shared" si="357"/>
        <v>89.5</v>
      </c>
      <c r="P267" s="27">
        <f t="shared" si="358"/>
        <v>0</v>
      </c>
      <c r="Q267" s="27">
        <f t="shared" si="359"/>
        <v>1108.169</v>
      </c>
      <c r="R267" s="24">
        <f t="shared" si="360"/>
        <v>0</v>
      </c>
      <c r="S267" s="24">
        <f t="shared" si="361"/>
        <v>259.63</v>
      </c>
      <c r="T267" s="27">
        <f t="shared" si="362"/>
        <v>104.57</v>
      </c>
      <c r="U267" s="24">
        <f t="shared" si="363"/>
        <v>9.74</v>
      </c>
      <c r="V267" s="27">
        <f t="shared" si="364"/>
        <v>89.5</v>
      </c>
      <c r="W267" s="27">
        <f t="shared" si="365"/>
        <v>0</v>
      </c>
      <c r="X267" s="24">
        <f t="shared" si="366"/>
        <v>463.44</v>
      </c>
      <c r="Y267" s="24">
        <f t="shared" si="367"/>
        <v>1571.609</v>
      </c>
      <c r="Z267" s="39"/>
      <c r="AA267" s="125" t="s">
        <v>28</v>
      </c>
      <c r="AB267" s="126">
        <f t="shared" ref="AB267:AH267" si="380">K267+R267</f>
        <v>58.4172</v>
      </c>
      <c r="AC267" s="126">
        <f t="shared" si="380"/>
        <v>778.894</v>
      </c>
      <c r="AD267" s="126">
        <f t="shared" si="380"/>
        <v>522.84</v>
      </c>
      <c r="AE267" s="126">
        <f t="shared" si="380"/>
        <v>32.4578</v>
      </c>
      <c r="AF267" s="126">
        <f t="shared" si="380"/>
        <v>179</v>
      </c>
      <c r="AG267" s="126">
        <f t="shared" si="380"/>
        <v>0</v>
      </c>
      <c r="AH267" s="126">
        <f t="shared" si="380"/>
        <v>1571.609</v>
      </c>
      <c r="AI267" s="125" t="s">
        <v>1111</v>
      </c>
    </row>
    <row r="268" s="9" customFormat="1" ht="20" customHeight="1" spans="1:35">
      <c r="A268" s="23">
        <f t="shared" si="373"/>
        <v>265</v>
      </c>
      <c r="B268" s="24" t="s">
        <v>886</v>
      </c>
      <c r="C268" s="31" t="s">
        <v>714</v>
      </c>
      <c r="D268" s="24" t="s">
        <v>715</v>
      </c>
      <c r="E268" s="24">
        <v>3245.4</v>
      </c>
      <c r="F268" s="24">
        <f>VLOOKUP(C268,'[1]9月'!$B:$Q,16,0)</f>
        <v>3245.4</v>
      </c>
      <c r="G268" s="27">
        <v>5228.42</v>
      </c>
      <c r="H268" s="24">
        <v>3245.4</v>
      </c>
      <c r="I268" s="27">
        <v>1790</v>
      </c>
      <c r="J268" s="27"/>
      <c r="K268" s="34">
        <f t="shared" si="353"/>
        <v>58.4172</v>
      </c>
      <c r="L268" s="35">
        <f t="shared" si="354"/>
        <v>519.264</v>
      </c>
      <c r="M268" s="27">
        <f t="shared" si="355"/>
        <v>418.27</v>
      </c>
      <c r="N268" s="24">
        <f t="shared" si="356"/>
        <v>22.7178</v>
      </c>
      <c r="O268" s="27">
        <f t="shared" si="357"/>
        <v>89.5</v>
      </c>
      <c r="P268" s="27">
        <f t="shared" si="358"/>
        <v>0</v>
      </c>
      <c r="Q268" s="27">
        <f t="shared" si="359"/>
        <v>1108.169</v>
      </c>
      <c r="R268" s="24">
        <f t="shared" si="360"/>
        <v>0</v>
      </c>
      <c r="S268" s="24">
        <f t="shared" si="361"/>
        <v>259.63</v>
      </c>
      <c r="T268" s="27">
        <f t="shared" si="362"/>
        <v>104.57</v>
      </c>
      <c r="U268" s="24">
        <f t="shared" si="363"/>
        <v>9.74</v>
      </c>
      <c r="V268" s="27">
        <f t="shared" si="364"/>
        <v>89.5</v>
      </c>
      <c r="W268" s="27">
        <f t="shared" si="365"/>
        <v>0</v>
      </c>
      <c r="X268" s="24">
        <f t="shared" si="366"/>
        <v>463.44</v>
      </c>
      <c r="Y268" s="24">
        <f t="shared" si="367"/>
        <v>1571.609</v>
      </c>
      <c r="Z268" s="39"/>
      <c r="AA268" s="125" t="s">
        <v>28</v>
      </c>
      <c r="AB268" s="126">
        <f t="shared" ref="AB268:AH268" si="381">K268+R268</f>
        <v>58.4172</v>
      </c>
      <c r="AC268" s="126">
        <f t="shared" si="381"/>
        <v>778.894</v>
      </c>
      <c r="AD268" s="126">
        <f t="shared" si="381"/>
        <v>522.84</v>
      </c>
      <c r="AE268" s="126">
        <f t="shared" si="381"/>
        <v>32.4578</v>
      </c>
      <c r="AF268" s="126">
        <f t="shared" si="381"/>
        <v>179</v>
      </c>
      <c r="AG268" s="126">
        <f t="shared" si="381"/>
        <v>0</v>
      </c>
      <c r="AH268" s="126">
        <f t="shared" si="381"/>
        <v>1571.609</v>
      </c>
      <c r="AI268" s="125" t="s">
        <v>1111</v>
      </c>
    </row>
    <row r="269" s="9" customFormat="1" ht="20" customHeight="1" spans="1:35">
      <c r="A269" s="23">
        <f t="shared" si="373"/>
        <v>266</v>
      </c>
      <c r="B269" s="24" t="s">
        <v>143</v>
      </c>
      <c r="C269" s="31" t="s">
        <v>716</v>
      </c>
      <c r="D269" s="24" t="s">
        <v>717</v>
      </c>
      <c r="E269" s="24">
        <v>3245.4</v>
      </c>
      <c r="F269" s="24">
        <f>VLOOKUP(C269,'[1]9月'!$B:$Q,16,0)</f>
        <v>3245.4</v>
      </c>
      <c r="G269" s="27">
        <v>5228.42</v>
      </c>
      <c r="H269" s="24">
        <v>3245.4</v>
      </c>
      <c r="I269" s="27">
        <v>1790</v>
      </c>
      <c r="J269" s="27"/>
      <c r="K269" s="34">
        <f t="shared" si="353"/>
        <v>58.4172</v>
      </c>
      <c r="L269" s="35">
        <f t="shared" si="354"/>
        <v>519.264</v>
      </c>
      <c r="M269" s="27">
        <f t="shared" si="355"/>
        <v>418.27</v>
      </c>
      <c r="N269" s="24">
        <f t="shared" si="356"/>
        <v>22.7178</v>
      </c>
      <c r="O269" s="27">
        <f t="shared" si="357"/>
        <v>89.5</v>
      </c>
      <c r="P269" s="27">
        <f t="shared" si="358"/>
        <v>0</v>
      </c>
      <c r="Q269" s="27">
        <f t="shared" si="359"/>
        <v>1108.169</v>
      </c>
      <c r="R269" s="24">
        <f t="shared" si="360"/>
        <v>0</v>
      </c>
      <c r="S269" s="24">
        <f t="shared" si="361"/>
        <v>259.63</v>
      </c>
      <c r="T269" s="27">
        <f t="shared" si="362"/>
        <v>104.57</v>
      </c>
      <c r="U269" s="24">
        <f t="shared" si="363"/>
        <v>9.74</v>
      </c>
      <c r="V269" s="27">
        <f t="shared" si="364"/>
        <v>89.5</v>
      </c>
      <c r="W269" s="27">
        <f t="shared" si="365"/>
        <v>0</v>
      </c>
      <c r="X269" s="24">
        <f t="shared" si="366"/>
        <v>463.44</v>
      </c>
      <c r="Y269" s="24">
        <f t="shared" si="367"/>
        <v>1571.609</v>
      </c>
      <c r="Z269" s="39"/>
      <c r="AA269" s="125" t="s">
        <v>28</v>
      </c>
      <c r="AB269" s="126">
        <f t="shared" ref="AB269:AH269" si="382">K269+R269</f>
        <v>58.4172</v>
      </c>
      <c r="AC269" s="126">
        <f t="shared" si="382"/>
        <v>778.894</v>
      </c>
      <c r="AD269" s="126">
        <f t="shared" si="382"/>
        <v>522.84</v>
      </c>
      <c r="AE269" s="126">
        <f t="shared" si="382"/>
        <v>32.4578</v>
      </c>
      <c r="AF269" s="126">
        <f t="shared" si="382"/>
        <v>179</v>
      </c>
      <c r="AG269" s="126">
        <f t="shared" si="382"/>
        <v>0</v>
      </c>
      <c r="AH269" s="126">
        <f t="shared" si="382"/>
        <v>1571.609</v>
      </c>
      <c r="AI269" s="125" t="s">
        <v>1111</v>
      </c>
    </row>
    <row r="270" s="9" customFormat="1" ht="20" customHeight="1" spans="1:35">
      <c r="A270" s="23">
        <f t="shared" si="373"/>
        <v>267</v>
      </c>
      <c r="B270" s="24" t="s">
        <v>886</v>
      </c>
      <c r="C270" s="31" t="s">
        <v>718</v>
      </c>
      <c r="D270" s="24" t="s">
        <v>719</v>
      </c>
      <c r="E270" s="24">
        <v>3245.4</v>
      </c>
      <c r="F270" s="24">
        <f>VLOOKUP(C270,'[1]9月'!$B:$Q,16,0)</f>
        <v>3245.4</v>
      </c>
      <c r="G270" s="27">
        <v>5228.42</v>
      </c>
      <c r="H270" s="24">
        <v>3245.4</v>
      </c>
      <c r="I270" s="27">
        <v>1790</v>
      </c>
      <c r="J270" s="27"/>
      <c r="K270" s="34">
        <f t="shared" si="353"/>
        <v>58.4172</v>
      </c>
      <c r="L270" s="35">
        <f t="shared" si="354"/>
        <v>519.264</v>
      </c>
      <c r="M270" s="27">
        <f t="shared" si="355"/>
        <v>418.27</v>
      </c>
      <c r="N270" s="24">
        <f t="shared" si="356"/>
        <v>22.7178</v>
      </c>
      <c r="O270" s="27">
        <f t="shared" si="357"/>
        <v>89.5</v>
      </c>
      <c r="P270" s="27">
        <f t="shared" si="358"/>
        <v>0</v>
      </c>
      <c r="Q270" s="27">
        <f t="shared" si="359"/>
        <v>1108.169</v>
      </c>
      <c r="R270" s="24">
        <f t="shared" si="360"/>
        <v>0</v>
      </c>
      <c r="S270" s="24">
        <f t="shared" si="361"/>
        <v>259.63</v>
      </c>
      <c r="T270" s="27">
        <f t="shared" si="362"/>
        <v>104.57</v>
      </c>
      <c r="U270" s="24">
        <f t="shared" si="363"/>
        <v>9.74</v>
      </c>
      <c r="V270" s="27">
        <f t="shared" si="364"/>
        <v>89.5</v>
      </c>
      <c r="W270" s="27">
        <f t="shared" si="365"/>
        <v>0</v>
      </c>
      <c r="X270" s="24">
        <f t="shared" si="366"/>
        <v>463.44</v>
      </c>
      <c r="Y270" s="24">
        <f t="shared" si="367"/>
        <v>1571.609</v>
      </c>
      <c r="Z270" s="39"/>
      <c r="AA270" s="125" t="s">
        <v>28</v>
      </c>
      <c r="AB270" s="126">
        <f t="shared" ref="AB270:AH270" si="383">K270+R270</f>
        <v>58.4172</v>
      </c>
      <c r="AC270" s="126">
        <f t="shared" si="383"/>
        <v>778.894</v>
      </c>
      <c r="AD270" s="126">
        <f t="shared" si="383"/>
        <v>522.84</v>
      </c>
      <c r="AE270" s="126">
        <f t="shared" si="383"/>
        <v>32.4578</v>
      </c>
      <c r="AF270" s="126">
        <f t="shared" si="383"/>
        <v>179</v>
      </c>
      <c r="AG270" s="126">
        <f t="shared" si="383"/>
        <v>0</v>
      </c>
      <c r="AH270" s="126">
        <f t="shared" si="383"/>
        <v>1571.609</v>
      </c>
      <c r="AI270" s="125" t="s">
        <v>1111</v>
      </c>
    </row>
    <row r="271" s="9" customFormat="1" ht="20" customHeight="1" spans="1:35">
      <c r="A271" s="23">
        <f t="shared" ref="A271:A280" si="384">ROW()-3</f>
        <v>268</v>
      </c>
      <c r="B271" s="24" t="s">
        <v>886</v>
      </c>
      <c r="C271" s="31" t="s">
        <v>720</v>
      </c>
      <c r="D271" s="24" t="s">
        <v>721</v>
      </c>
      <c r="E271" s="24">
        <v>3245.4</v>
      </c>
      <c r="F271" s="24">
        <f>VLOOKUP(C271,'[1]9月'!$B:$Q,16,0)</f>
        <v>3245.4</v>
      </c>
      <c r="G271" s="27">
        <v>5228.42</v>
      </c>
      <c r="H271" s="24">
        <v>3245.4</v>
      </c>
      <c r="I271" s="27">
        <v>1790</v>
      </c>
      <c r="J271" s="27"/>
      <c r="K271" s="34">
        <f t="shared" si="353"/>
        <v>58.4172</v>
      </c>
      <c r="L271" s="35">
        <f t="shared" si="354"/>
        <v>519.264</v>
      </c>
      <c r="M271" s="27">
        <f t="shared" si="355"/>
        <v>418.27</v>
      </c>
      <c r="N271" s="24">
        <f t="shared" si="356"/>
        <v>22.7178</v>
      </c>
      <c r="O271" s="27">
        <f t="shared" si="357"/>
        <v>89.5</v>
      </c>
      <c r="P271" s="27">
        <f t="shared" si="358"/>
        <v>0</v>
      </c>
      <c r="Q271" s="27">
        <f t="shared" si="359"/>
        <v>1108.169</v>
      </c>
      <c r="R271" s="24">
        <f t="shared" si="360"/>
        <v>0</v>
      </c>
      <c r="S271" s="24">
        <f t="shared" si="361"/>
        <v>259.63</v>
      </c>
      <c r="T271" s="27">
        <f t="shared" si="362"/>
        <v>104.57</v>
      </c>
      <c r="U271" s="24">
        <f t="shared" si="363"/>
        <v>9.74</v>
      </c>
      <c r="V271" s="27">
        <f t="shared" si="364"/>
        <v>89.5</v>
      </c>
      <c r="W271" s="27">
        <f t="shared" si="365"/>
        <v>0</v>
      </c>
      <c r="X271" s="24">
        <f t="shared" si="366"/>
        <v>463.44</v>
      </c>
      <c r="Y271" s="24">
        <f t="shared" si="367"/>
        <v>1571.609</v>
      </c>
      <c r="Z271" s="39"/>
      <c r="AA271" s="125" t="s">
        <v>28</v>
      </c>
      <c r="AB271" s="126">
        <f t="shared" ref="AB271:AH271" si="385">K271+R271</f>
        <v>58.4172</v>
      </c>
      <c r="AC271" s="126">
        <f t="shared" si="385"/>
        <v>778.894</v>
      </c>
      <c r="AD271" s="126">
        <f t="shared" si="385"/>
        <v>522.84</v>
      </c>
      <c r="AE271" s="126">
        <f t="shared" si="385"/>
        <v>32.4578</v>
      </c>
      <c r="AF271" s="126">
        <f t="shared" si="385"/>
        <v>179</v>
      </c>
      <c r="AG271" s="126">
        <f t="shared" si="385"/>
        <v>0</v>
      </c>
      <c r="AH271" s="126">
        <f t="shared" si="385"/>
        <v>1571.609</v>
      </c>
      <c r="AI271" s="125" t="s">
        <v>1111</v>
      </c>
    </row>
    <row r="272" s="9" customFormat="1" ht="19" customHeight="1" spans="1:35">
      <c r="A272" s="23">
        <f t="shared" si="384"/>
        <v>269</v>
      </c>
      <c r="B272" s="24" t="s">
        <v>886</v>
      </c>
      <c r="C272" s="31" t="s">
        <v>722</v>
      </c>
      <c r="D272" s="24" t="s">
        <v>723</v>
      </c>
      <c r="E272" s="24">
        <v>3245.4</v>
      </c>
      <c r="F272" s="24">
        <f>VLOOKUP(C272,'[1]9月'!$B:$Q,16,0)</f>
        <v>3245.4</v>
      </c>
      <c r="G272" s="27">
        <v>5228.42</v>
      </c>
      <c r="H272" s="24">
        <v>3245.4</v>
      </c>
      <c r="I272" s="27">
        <v>1790</v>
      </c>
      <c r="J272" s="27"/>
      <c r="K272" s="34">
        <f t="shared" si="353"/>
        <v>58.4172</v>
      </c>
      <c r="L272" s="35">
        <f t="shared" si="354"/>
        <v>519.264</v>
      </c>
      <c r="M272" s="27">
        <f t="shared" si="355"/>
        <v>418.27</v>
      </c>
      <c r="N272" s="24">
        <f t="shared" si="356"/>
        <v>22.7178</v>
      </c>
      <c r="O272" s="27">
        <f t="shared" si="357"/>
        <v>89.5</v>
      </c>
      <c r="P272" s="27">
        <f t="shared" si="358"/>
        <v>0</v>
      </c>
      <c r="Q272" s="27">
        <f t="shared" si="359"/>
        <v>1108.169</v>
      </c>
      <c r="R272" s="63">
        <f t="shared" si="360"/>
        <v>0</v>
      </c>
      <c r="S272" s="63">
        <f t="shared" si="361"/>
        <v>259.63</v>
      </c>
      <c r="T272" s="60">
        <f t="shared" si="362"/>
        <v>104.57</v>
      </c>
      <c r="U272" s="63">
        <f t="shared" si="363"/>
        <v>9.74</v>
      </c>
      <c r="V272" s="60">
        <f t="shared" si="364"/>
        <v>89.5</v>
      </c>
      <c r="W272" s="60">
        <f t="shared" si="365"/>
        <v>0</v>
      </c>
      <c r="X272" s="24">
        <f t="shared" si="366"/>
        <v>463.44</v>
      </c>
      <c r="Y272" s="63">
        <f t="shared" si="367"/>
        <v>1571.609</v>
      </c>
      <c r="Z272" s="63"/>
      <c r="AA272" s="125" t="s">
        <v>28</v>
      </c>
      <c r="AB272" s="126">
        <f t="shared" ref="AB272:AH272" si="386">K272+R272</f>
        <v>58.4172</v>
      </c>
      <c r="AC272" s="126">
        <f t="shared" si="386"/>
        <v>778.894</v>
      </c>
      <c r="AD272" s="126">
        <f t="shared" si="386"/>
        <v>522.84</v>
      </c>
      <c r="AE272" s="126">
        <f t="shared" si="386"/>
        <v>32.4578</v>
      </c>
      <c r="AF272" s="126">
        <f t="shared" si="386"/>
        <v>179</v>
      </c>
      <c r="AG272" s="126">
        <f t="shared" si="386"/>
        <v>0</v>
      </c>
      <c r="AH272" s="126">
        <f t="shared" si="386"/>
        <v>1571.609</v>
      </c>
      <c r="AI272" s="125" t="s">
        <v>1111</v>
      </c>
    </row>
    <row r="273" s="9" customFormat="1" ht="20" customHeight="1" spans="1:35">
      <c r="A273" s="23">
        <f t="shared" si="384"/>
        <v>270</v>
      </c>
      <c r="B273" s="24" t="s">
        <v>886</v>
      </c>
      <c r="C273" s="31" t="s">
        <v>724</v>
      </c>
      <c r="D273" s="24" t="s">
        <v>725</v>
      </c>
      <c r="E273" s="24">
        <v>3245.4</v>
      </c>
      <c r="F273" s="24">
        <f>VLOOKUP(C273,'[1]9月'!$B:$Q,16,0)</f>
        <v>3245.4</v>
      </c>
      <c r="G273" s="27">
        <v>5228.42</v>
      </c>
      <c r="H273" s="24">
        <v>3245.4</v>
      </c>
      <c r="I273" s="27">
        <v>1790</v>
      </c>
      <c r="J273" s="27"/>
      <c r="K273" s="34">
        <f t="shared" si="353"/>
        <v>58.4172</v>
      </c>
      <c r="L273" s="35">
        <f t="shared" si="354"/>
        <v>519.264</v>
      </c>
      <c r="M273" s="27">
        <f t="shared" si="355"/>
        <v>418.27</v>
      </c>
      <c r="N273" s="24">
        <f t="shared" si="356"/>
        <v>22.7178</v>
      </c>
      <c r="O273" s="27">
        <f t="shared" si="357"/>
        <v>89.5</v>
      </c>
      <c r="P273" s="27">
        <f t="shared" si="358"/>
        <v>0</v>
      </c>
      <c r="Q273" s="27">
        <f t="shared" si="359"/>
        <v>1108.169</v>
      </c>
      <c r="R273" s="24">
        <f t="shared" si="360"/>
        <v>0</v>
      </c>
      <c r="S273" s="24">
        <f t="shared" si="361"/>
        <v>259.63</v>
      </c>
      <c r="T273" s="27">
        <f t="shared" si="362"/>
        <v>104.57</v>
      </c>
      <c r="U273" s="24">
        <f t="shared" si="363"/>
        <v>9.74</v>
      </c>
      <c r="V273" s="27">
        <f t="shared" si="364"/>
        <v>89.5</v>
      </c>
      <c r="W273" s="27">
        <f t="shared" si="365"/>
        <v>0</v>
      </c>
      <c r="X273" s="24">
        <f t="shared" si="366"/>
        <v>463.44</v>
      </c>
      <c r="Y273" s="24">
        <f t="shared" si="367"/>
        <v>1571.609</v>
      </c>
      <c r="Z273" s="39"/>
      <c r="AA273" s="125" t="s">
        <v>28</v>
      </c>
      <c r="AB273" s="126">
        <f t="shared" ref="AB273:AH273" si="387">K273+R273</f>
        <v>58.4172</v>
      </c>
      <c r="AC273" s="126">
        <f t="shared" si="387"/>
        <v>778.894</v>
      </c>
      <c r="AD273" s="126">
        <f t="shared" si="387"/>
        <v>522.84</v>
      </c>
      <c r="AE273" s="126">
        <f t="shared" si="387"/>
        <v>32.4578</v>
      </c>
      <c r="AF273" s="126">
        <f t="shared" si="387"/>
        <v>179</v>
      </c>
      <c r="AG273" s="126">
        <f t="shared" si="387"/>
        <v>0</v>
      </c>
      <c r="AH273" s="126">
        <f t="shared" si="387"/>
        <v>1571.609</v>
      </c>
      <c r="AI273" s="125" t="s">
        <v>1111</v>
      </c>
    </row>
    <row r="274" s="9" customFormat="1" ht="20" customHeight="1" spans="1:35">
      <c r="A274" s="23">
        <f t="shared" si="384"/>
        <v>271</v>
      </c>
      <c r="B274" s="24" t="s">
        <v>886</v>
      </c>
      <c r="C274" s="31" t="s">
        <v>726</v>
      </c>
      <c r="D274" s="24" t="s">
        <v>727</v>
      </c>
      <c r="E274" s="24">
        <v>3245.4</v>
      </c>
      <c r="F274" s="24">
        <f>VLOOKUP(C274,'[1]9月'!$B:$Q,16,0)</f>
        <v>3245.4</v>
      </c>
      <c r="G274" s="27">
        <v>5228.42</v>
      </c>
      <c r="H274" s="24">
        <v>3245.4</v>
      </c>
      <c r="I274" s="27">
        <v>1790</v>
      </c>
      <c r="J274" s="27"/>
      <c r="K274" s="34">
        <f t="shared" si="353"/>
        <v>58.4172</v>
      </c>
      <c r="L274" s="35">
        <f t="shared" si="354"/>
        <v>519.264</v>
      </c>
      <c r="M274" s="27">
        <f t="shared" si="355"/>
        <v>418.27</v>
      </c>
      <c r="N274" s="24">
        <f t="shared" si="356"/>
        <v>22.7178</v>
      </c>
      <c r="O274" s="27">
        <f t="shared" si="357"/>
        <v>89.5</v>
      </c>
      <c r="P274" s="27">
        <f t="shared" si="358"/>
        <v>0</v>
      </c>
      <c r="Q274" s="27">
        <f t="shared" si="359"/>
        <v>1108.169</v>
      </c>
      <c r="R274" s="24">
        <f t="shared" si="360"/>
        <v>0</v>
      </c>
      <c r="S274" s="24">
        <f t="shared" si="361"/>
        <v>259.63</v>
      </c>
      <c r="T274" s="27">
        <f t="shared" si="362"/>
        <v>104.57</v>
      </c>
      <c r="U274" s="24">
        <f t="shared" si="363"/>
        <v>9.74</v>
      </c>
      <c r="V274" s="27">
        <f t="shared" si="364"/>
        <v>89.5</v>
      </c>
      <c r="W274" s="27">
        <f t="shared" si="365"/>
        <v>0</v>
      </c>
      <c r="X274" s="24">
        <f t="shared" si="366"/>
        <v>463.44</v>
      </c>
      <c r="Y274" s="24">
        <f t="shared" si="367"/>
        <v>1571.609</v>
      </c>
      <c r="Z274" s="39"/>
      <c r="AA274" s="125" t="s">
        <v>28</v>
      </c>
      <c r="AB274" s="126">
        <f t="shared" ref="AB274:AH274" si="388">K274+R274</f>
        <v>58.4172</v>
      </c>
      <c r="AC274" s="126">
        <f t="shared" si="388"/>
        <v>778.894</v>
      </c>
      <c r="AD274" s="126">
        <f t="shared" si="388"/>
        <v>522.84</v>
      </c>
      <c r="AE274" s="126">
        <f t="shared" si="388"/>
        <v>32.4578</v>
      </c>
      <c r="AF274" s="126">
        <f t="shared" si="388"/>
        <v>179</v>
      </c>
      <c r="AG274" s="126">
        <f t="shared" si="388"/>
        <v>0</v>
      </c>
      <c r="AH274" s="126">
        <f t="shared" si="388"/>
        <v>1571.609</v>
      </c>
      <c r="AI274" s="125" t="s">
        <v>1111</v>
      </c>
    </row>
    <row r="275" s="9" customFormat="1" ht="20" customHeight="1" spans="1:35">
      <c r="A275" s="23">
        <f t="shared" si="384"/>
        <v>272</v>
      </c>
      <c r="B275" s="24" t="s">
        <v>886</v>
      </c>
      <c r="C275" s="31" t="s">
        <v>728</v>
      </c>
      <c r="D275" s="24" t="s">
        <v>729</v>
      </c>
      <c r="E275" s="24">
        <v>3245.4</v>
      </c>
      <c r="F275" s="24">
        <f>VLOOKUP(C275,'[1]9月'!$B:$Q,16,0)</f>
        <v>3245.4</v>
      </c>
      <c r="G275" s="27">
        <v>5228.42</v>
      </c>
      <c r="H275" s="24">
        <v>3245.4</v>
      </c>
      <c r="I275" s="27">
        <v>1790</v>
      </c>
      <c r="J275" s="27"/>
      <c r="K275" s="34">
        <f t="shared" si="353"/>
        <v>58.4172</v>
      </c>
      <c r="L275" s="35">
        <f t="shared" si="354"/>
        <v>519.264</v>
      </c>
      <c r="M275" s="27">
        <f t="shared" si="355"/>
        <v>418.27</v>
      </c>
      <c r="N275" s="24">
        <f t="shared" si="356"/>
        <v>22.7178</v>
      </c>
      <c r="O275" s="27">
        <f t="shared" si="357"/>
        <v>89.5</v>
      </c>
      <c r="P275" s="27">
        <f t="shared" si="358"/>
        <v>0</v>
      </c>
      <c r="Q275" s="27">
        <f t="shared" si="359"/>
        <v>1108.169</v>
      </c>
      <c r="R275" s="24">
        <f t="shared" si="360"/>
        <v>0</v>
      </c>
      <c r="S275" s="24">
        <f t="shared" si="361"/>
        <v>259.63</v>
      </c>
      <c r="T275" s="27">
        <f t="shared" si="362"/>
        <v>104.57</v>
      </c>
      <c r="U275" s="24">
        <f t="shared" si="363"/>
        <v>9.74</v>
      </c>
      <c r="V275" s="27">
        <f t="shared" si="364"/>
        <v>89.5</v>
      </c>
      <c r="W275" s="27">
        <f t="shared" si="365"/>
        <v>0</v>
      </c>
      <c r="X275" s="24">
        <f t="shared" si="366"/>
        <v>463.44</v>
      </c>
      <c r="Y275" s="24">
        <f t="shared" si="367"/>
        <v>1571.609</v>
      </c>
      <c r="Z275" s="39"/>
      <c r="AA275" s="125" t="s">
        <v>28</v>
      </c>
      <c r="AB275" s="126">
        <f t="shared" ref="AB275:AH275" si="389">K275+R275</f>
        <v>58.4172</v>
      </c>
      <c r="AC275" s="126">
        <f t="shared" si="389"/>
        <v>778.894</v>
      </c>
      <c r="AD275" s="126">
        <f t="shared" si="389"/>
        <v>522.84</v>
      </c>
      <c r="AE275" s="126">
        <f t="shared" si="389"/>
        <v>32.4578</v>
      </c>
      <c r="AF275" s="126">
        <f t="shared" si="389"/>
        <v>179</v>
      </c>
      <c r="AG275" s="126">
        <f t="shared" si="389"/>
        <v>0</v>
      </c>
      <c r="AH275" s="126">
        <f t="shared" si="389"/>
        <v>1571.609</v>
      </c>
      <c r="AI275" s="125" t="s">
        <v>1111</v>
      </c>
    </row>
    <row r="276" s="9" customFormat="1" ht="20" customHeight="1" spans="1:35">
      <c r="A276" s="23">
        <f t="shared" si="384"/>
        <v>273</v>
      </c>
      <c r="B276" s="24" t="s">
        <v>143</v>
      </c>
      <c r="C276" s="31" t="s">
        <v>730</v>
      </c>
      <c r="D276" s="24" t="s">
        <v>731</v>
      </c>
      <c r="E276" s="24">
        <v>3245.4</v>
      </c>
      <c r="F276" s="24">
        <f>VLOOKUP(C276,'[1]9月'!$B:$Q,16,0)</f>
        <v>3245.4</v>
      </c>
      <c r="G276" s="27">
        <v>5228.42</v>
      </c>
      <c r="H276" s="24">
        <v>3245.4</v>
      </c>
      <c r="I276" s="27">
        <v>3180</v>
      </c>
      <c r="J276" s="27"/>
      <c r="K276" s="34">
        <f t="shared" si="353"/>
        <v>58.4172</v>
      </c>
      <c r="L276" s="35">
        <f t="shared" si="354"/>
        <v>519.264</v>
      </c>
      <c r="M276" s="27">
        <f t="shared" si="355"/>
        <v>418.27</v>
      </c>
      <c r="N276" s="24">
        <f t="shared" si="356"/>
        <v>22.7178</v>
      </c>
      <c r="O276" s="27">
        <f t="shared" si="357"/>
        <v>159</v>
      </c>
      <c r="P276" s="27">
        <f t="shared" si="358"/>
        <v>0</v>
      </c>
      <c r="Q276" s="27">
        <f t="shared" si="359"/>
        <v>1177.669</v>
      </c>
      <c r="R276" s="24">
        <f t="shared" si="360"/>
        <v>0</v>
      </c>
      <c r="S276" s="24">
        <f t="shared" si="361"/>
        <v>259.63</v>
      </c>
      <c r="T276" s="27">
        <f t="shared" si="362"/>
        <v>104.57</v>
      </c>
      <c r="U276" s="24">
        <f t="shared" si="363"/>
        <v>9.74</v>
      </c>
      <c r="V276" s="27">
        <f t="shared" si="364"/>
        <v>159</v>
      </c>
      <c r="W276" s="27">
        <f t="shared" si="365"/>
        <v>0</v>
      </c>
      <c r="X276" s="24">
        <f t="shared" si="366"/>
        <v>532.94</v>
      </c>
      <c r="Y276" s="24">
        <f t="shared" si="367"/>
        <v>1710.609</v>
      </c>
      <c r="Z276" s="39"/>
      <c r="AA276" s="125" t="s">
        <v>29</v>
      </c>
      <c r="AB276" s="126">
        <f t="shared" ref="AB276:AH276" si="390">K276+R276</f>
        <v>58.4172</v>
      </c>
      <c r="AC276" s="126">
        <f t="shared" si="390"/>
        <v>778.894</v>
      </c>
      <c r="AD276" s="126">
        <f t="shared" si="390"/>
        <v>522.84</v>
      </c>
      <c r="AE276" s="126">
        <f t="shared" si="390"/>
        <v>32.4578</v>
      </c>
      <c r="AF276" s="126">
        <f t="shared" si="390"/>
        <v>318</v>
      </c>
      <c r="AG276" s="126">
        <f t="shared" si="390"/>
        <v>0</v>
      </c>
      <c r="AH276" s="126">
        <f t="shared" si="390"/>
        <v>1710.609</v>
      </c>
      <c r="AI276" s="125" t="s">
        <v>1111</v>
      </c>
    </row>
    <row r="277" s="9" customFormat="1" ht="20" customHeight="1" spans="1:35">
      <c r="A277" s="23">
        <f t="shared" si="384"/>
        <v>274</v>
      </c>
      <c r="B277" s="24" t="s">
        <v>886</v>
      </c>
      <c r="C277" s="31" t="s">
        <v>732</v>
      </c>
      <c r="D277" s="24" t="s">
        <v>733</v>
      </c>
      <c r="E277" s="24">
        <v>3245.4</v>
      </c>
      <c r="F277" s="24">
        <f>VLOOKUP(C277,'[1]9月'!$B:$Q,16,0)</f>
        <v>3245.4</v>
      </c>
      <c r="G277" s="27">
        <v>5228.42</v>
      </c>
      <c r="H277" s="24">
        <v>3245.4</v>
      </c>
      <c r="I277" s="27">
        <v>1790</v>
      </c>
      <c r="J277" s="27"/>
      <c r="K277" s="34">
        <f t="shared" si="353"/>
        <v>58.4172</v>
      </c>
      <c r="L277" s="35">
        <f t="shared" si="354"/>
        <v>519.264</v>
      </c>
      <c r="M277" s="27">
        <f t="shared" si="355"/>
        <v>418.27</v>
      </c>
      <c r="N277" s="24">
        <f t="shared" si="356"/>
        <v>22.7178</v>
      </c>
      <c r="O277" s="27">
        <f t="shared" si="357"/>
        <v>89.5</v>
      </c>
      <c r="P277" s="27">
        <f t="shared" si="358"/>
        <v>0</v>
      </c>
      <c r="Q277" s="27">
        <f t="shared" si="359"/>
        <v>1108.169</v>
      </c>
      <c r="R277" s="24">
        <f t="shared" si="360"/>
        <v>0</v>
      </c>
      <c r="S277" s="24">
        <f t="shared" si="361"/>
        <v>259.63</v>
      </c>
      <c r="T277" s="27">
        <f t="shared" si="362"/>
        <v>104.57</v>
      </c>
      <c r="U277" s="24">
        <f t="shared" si="363"/>
        <v>9.74</v>
      </c>
      <c r="V277" s="27">
        <f t="shared" si="364"/>
        <v>89.5</v>
      </c>
      <c r="W277" s="27">
        <f t="shared" si="365"/>
        <v>0</v>
      </c>
      <c r="X277" s="24">
        <f t="shared" si="366"/>
        <v>463.44</v>
      </c>
      <c r="Y277" s="24">
        <f t="shared" si="367"/>
        <v>1571.609</v>
      </c>
      <c r="Z277" s="39"/>
      <c r="AA277" s="125" t="s">
        <v>28</v>
      </c>
      <c r="AB277" s="126">
        <f t="shared" ref="AB277:AH277" si="391">K277+R277</f>
        <v>58.4172</v>
      </c>
      <c r="AC277" s="126">
        <f t="shared" si="391"/>
        <v>778.894</v>
      </c>
      <c r="AD277" s="126">
        <f t="shared" si="391"/>
        <v>522.84</v>
      </c>
      <c r="AE277" s="126">
        <f t="shared" si="391"/>
        <v>32.4578</v>
      </c>
      <c r="AF277" s="126">
        <f t="shared" si="391"/>
        <v>179</v>
      </c>
      <c r="AG277" s="126">
        <f t="shared" si="391"/>
        <v>0</v>
      </c>
      <c r="AH277" s="126">
        <f t="shared" si="391"/>
        <v>1571.609</v>
      </c>
      <c r="AI277" s="125" t="s">
        <v>1111</v>
      </c>
    </row>
    <row r="278" s="9" customFormat="1" ht="20" customHeight="1" spans="1:35">
      <c r="A278" s="23">
        <f t="shared" si="384"/>
        <v>275</v>
      </c>
      <c r="B278" s="24" t="s">
        <v>886</v>
      </c>
      <c r="C278" s="31" t="s">
        <v>734</v>
      </c>
      <c r="D278" s="24" t="s">
        <v>735</v>
      </c>
      <c r="E278" s="24">
        <v>3245.4</v>
      </c>
      <c r="F278" s="24">
        <f>VLOOKUP(C278,'[1]9月'!$B:$Q,16,0)</f>
        <v>3245.4</v>
      </c>
      <c r="G278" s="27">
        <v>5228.42</v>
      </c>
      <c r="H278" s="24">
        <v>3245.4</v>
      </c>
      <c r="I278" s="27">
        <v>1790</v>
      </c>
      <c r="J278" s="27"/>
      <c r="K278" s="34">
        <f t="shared" si="353"/>
        <v>58.4172</v>
      </c>
      <c r="L278" s="35">
        <f t="shared" si="354"/>
        <v>519.264</v>
      </c>
      <c r="M278" s="27">
        <f t="shared" si="355"/>
        <v>418.27</v>
      </c>
      <c r="N278" s="24">
        <f t="shared" si="356"/>
        <v>22.7178</v>
      </c>
      <c r="O278" s="27">
        <f t="shared" si="357"/>
        <v>89.5</v>
      </c>
      <c r="P278" s="27">
        <f t="shared" si="358"/>
        <v>0</v>
      </c>
      <c r="Q278" s="27">
        <f t="shared" si="359"/>
        <v>1108.169</v>
      </c>
      <c r="R278" s="24">
        <f t="shared" si="360"/>
        <v>0</v>
      </c>
      <c r="S278" s="24">
        <f t="shared" si="361"/>
        <v>259.63</v>
      </c>
      <c r="T278" s="27">
        <f t="shared" si="362"/>
        <v>104.57</v>
      </c>
      <c r="U278" s="24">
        <f t="shared" si="363"/>
        <v>9.74</v>
      </c>
      <c r="V278" s="27">
        <f t="shared" si="364"/>
        <v>89.5</v>
      </c>
      <c r="W278" s="27">
        <f t="shared" si="365"/>
        <v>0</v>
      </c>
      <c r="X278" s="24">
        <f t="shared" si="366"/>
        <v>463.44</v>
      </c>
      <c r="Y278" s="24">
        <f t="shared" si="367"/>
        <v>1571.609</v>
      </c>
      <c r="Z278" s="39"/>
      <c r="AA278" s="125" t="s">
        <v>28</v>
      </c>
      <c r="AB278" s="126">
        <f t="shared" ref="AB278:AH278" si="392">K278+R278</f>
        <v>58.4172</v>
      </c>
      <c r="AC278" s="126">
        <f t="shared" si="392"/>
        <v>778.894</v>
      </c>
      <c r="AD278" s="126">
        <f t="shared" si="392"/>
        <v>522.84</v>
      </c>
      <c r="AE278" s="126">
        <f t="shared" si="392"/>
        <v>32.4578</v>
      </c>
      <c r="AF278" s="126">
        <f t="shared" si="392"/>
        <v>179</v>
      </c>
      <c r="AG278" s="126">
        <f t="shared" si="392"/>
        <v>0</v>
      </c>
      <c r="AH278" s="126">
        <f t="shared" si="392"/>
        <v>1571.609</v>
      </c>
      <c r="AI278" s="125" t="s">
        <v>1111</v>
      </c>
    </row>
    <row r="279" s="9" customFormat="1" ht="20" customHeight="1" spans="1:35">
      <c r="A279" s="23">
        <f t="shared" si="384"/>
        <v>276</v>
      </c>
      <c r="B279" s="24" t="s">
        <v>886</v>
      </c>
      <c r="C279" s="31" t="s">
        <v>736</v>
      </c>
      <c r="D279" s="24" t="s">
        <v>737</v>
      </c>
      <c r="E279" s="24">
        <v>3245.4</v>
      </c>
      <c r="F279" s="24">
        <f>VLOOKUP(C279,'[1]9月'!$B:$Q,16,0)</f>
        <v>3245.4</v>
      </c>
      <c r="G279" s="27">
        <v>5228.42</v>
      </c>
      <c r="H279" s="24">
        <v>3245.4</v>
      </c>
      <c r="I279" s="27">
        <v>1790</v>
      </c>
      <c r="J279" s="27"/>
      <c r="K279" s="34">
        <f t="shared" si="353"/>
        <v>58.4172</v>
      </c>
      <c r="L279" s="35">
        <f t="shared" si="354"/>
        <v>519.264</v>
      </c>
      <c r="M279" s="27">
        <f t="shared" si="355"/>
        <v>418.27</v>
      </c>
      <c r="N279" s="24">
        <f t="shared" si="356"/>
        <v>22.7178</v>
      </c>
      <c r="O279" s="27">
        <f t="shared" si="357"/>
        <v>89.5</v>
      </c>
      <c r="P279" s="27">
        <f t="shared" si="358"/>
        <v>0</v>
      </c>
      <c r="Q279" s="27">
        <f t="shared" si="359"/>
        <v>1108.169</v>
      </c>
      <c r="R279" s="24">
        <f t="shared" si="360"/>
        <v>0</v>
      </c>
      <c r="S279" s="24">
        <f t="shared" si="361"/>
        <v>259.63</v>
      </c>
      <c r="T279" s="27">
        <f t="shared" si="362"/>
        <v>104.57</v>
      </c>
      <c r="U279" s="24">
        <f t="shared" si="363"/>
        <v>9.74</v>
      </c>
      <c r="V279" s="27">
        <f t="shared" si="364"/>
        <v>89.5</v>
      </c>
      <c r="W279" s="27">
        <f t="shared" si="365"/>
        <v>0</v>
      </c>
      <c r="X279" s="24">
        <f t="shared" si="366"/>
        <v>463.44</v>
      </c>
      <c r="Y279" s="24">
        <f t="shared" si="367"/>
        <v>1571.609</v>
      </c>
      <c r="Z279" s="39"/>
      <c r="AA279" s="125" t="s">
        <v>28</v>
      </c>
      <c r="AB279" s="126">
        <f t="shared" ref="AB279:AH279" si="393">K279+R279</f>
        <v>58.4172</v>
      </c>
      <c r="AC279" s="126">
        <f t="shared" si="393"/>
        <v>778.894</v>
      </c>
      <c r="AD279" s="126">
        <f t="shared" si="393"/>
        <v>522.84</v>
      </c>
      <c r="AE279" s="126">
        <f t="shared" si="393"/>
        <v>32.4578</v>
      </c>
      <c r="AF279" s="126">
        <f t="shared" si="393"/>
        <v>179</v>
      </c>
      <c r="AG279" s="126">
        <f t="shared" si="393"/>
        <v>0</v>
      </c>
      <c r="AH279" s="126">
        <f t="shared" si="393"/>
        <v>1571.609</v>
      </c>
      <c r="AI279" s="125" t="s">
        <v>1111</v>
      </c>
    </row>
    <row r="280" s="9" customFormat="1" ht="20" customHeight="1" spans="1:35">
      <c r="A280" s="23">
        <f t="shared" si="384"/>
        <v>277</v>
      </c>
      <c r="B280" s="24" t="s">
        <v>886</v>
      </c>
      <c r="C280" s="31" t="s">
        <v>738</v>
      </c>
      <c r="D280" s="24" t="s">
        <v>739</v>
      </c>
      <c r="E280" s="24">
        <v>3245.4</v>
      </c>
      <c r="F280" s="24">
        <f>VLOOKUP(C280,'[1]9月'!$B:$Q,16,0)</f>
        <v>3245.4</v>
      </c>
      <c r="G280" s="27">
        <v>5228.42</v>
      </c>
      <c r="H280" s="24">
        <v>3245.4</v>
      </c>
      <c r="I280" s="27">
        <v>1790</v>
      </c>
      <c r="J280" s="27"/>
      <c r="K280" s="34">
        <f t="shared" si="353"/>
        <v>58.4172</v>
      </c>
      <c r="L280" s="35">
        <f t="shared" si="354"/>
        <v>519.264</v>
      </c>
      <c r="M280" s="27">
        <f t="shared" si="355"/>
        <v>418.27</v>
      </c>
      <c r="N280" s="24">
        <f t="shared" si="356"/>
        <v>22.7178</v>
      </c>
      <c r="O280" s="27">
        <f t="shared" si="357"/>
        <v>89.5</v>
      </c>
      <c r="P280" s="27">
        <f t="shared" si="358"/>
        <v>0</v>
      </c>
      <c r="Q280" s="27">
        <f t="shared" si="359"/>
        <v>1108.169</v>
      </c>
      <c r="R280" s="24">
        <f t="shared" si="360"/>
        <v>0</v>
      </c>
      <c r="S280" s="24">
        <f t="shared" si="361"/>
        <v>259.63</v>
      </c>
      <c r="T280" s="27">
        <f t="shared" si="362"/>
        <v>104.57</v>
      </c>
      <c r="U280" s="24">
        <f t="shared" si="363"/>
        <v>9.74</v>
      </c>
      <c r="V280" s="27">
        <f t="shared" si="364"/>
        <v>89.5</v>
      </c>
      <c r="W280" s="27">
        <f t="shared" si="365"/>
        <v>0</v>
      </c>
      <c r="X280" s="24">
        <f t="shared" si="366"/>
        <v>463.44</v>
      </c>
      <c r="Y280" s="24">
        <f t="shared" si="367"/>
        <v>1571.609</v>
      </c>
      <c r="Z280" s="39"/>
      <c r="AA280" s="125" t="s">
        <v>28</v>
      </c>
      <c r="AB280" s="126">
        <f t="shared" ref="AB280:AH280" si="394">K280+R280</f>
        <v>58.4172</v>
      </c>
      <c r="AC280" s="126">
        <f t="shared" si="394"/>
        <v>778.894</v>
      </c>
      <c r="AD280" s="126">
        <f t="shared" si="394"/>
        <v>522.84</v>
      </c>
      <c r="AE280" s="126">
        <f t="shared" si="394"/>
        <v>32.4578</v>
      </c>
      <c r="AF280" s="126">
        <f t="shared" si="394"/>
        <v>179</v>
      </c>
      <c r="AG280" s="126">
        <f t="shared" si="394"/>
        <v>0</v>
      </c>
      <c r="AH280" s="126">
        <f t="shared" si="394"/>
        <v>1571.609</v>
      </c>
      <c r="AI280" s="125" t="s">
        <v>1111</v>
      </c>
    </row>
    <row r="281" s="9" customFormat="1" ht="20" customHeight="1" spans="1:35">
      <c r="A281" s="23">
        <f t="shared" ref="A281:A298" si="395">ROW()-3</f>
        <v>278</v>
      </c>
      <c r="B281" s="24" t="s">
        <v>886</v>
      </c>
      <c r="C281" s="31" t="s">
        <v>740</v>
      </c>
      <c r="D281" s="24" t="s">
        <v>741</v>
      </c>
      <c r="E281" s="24">
        <v>3245.4</v>
      </c>
      <c r="F281" s="24">
        <f>VLOOKUP(C281,'[1]9月'!$B:$Q,16,0)</f>
        <v>3245.4</v>
      </c>
      <c r="G281" s="27">
        <v>5228.42</v>
      </c>
      <c r="H281" s="24">
        <v>3245.4</v>
      </c>
      <c r="I281" s="27">
        <v>1790</v>
      </c>
      <c r="J281" s="27"/>
      <c r="K281" s="34">
        <f t="shared" si="353"/>
        <v>58.4172</v>
      </c>
      <c r="L281" s="35">
        <f t="shared" si="354"/>
        <v>519.264</v>
      </c>
      <c r="M281" s="27">
        <f t="shared" si="355"/>
        <v>418.27</v>
      </c>
      <c r="N281" s="24">
        <f t="shared" si="356"/>
        <v>22.7178</v>
      </c>
      <c r="O281" s="27">
        <f t="shared" si="357"/>
        <v>89.5</v>
      </c>
      <c r="P281" s="27">
        <f t="shared" si="358"/>
        <v>0</v>
      </c>
      <c r="Q281" s="27">
        <f t="shared" si="359"/>
        <v>1108.169</v>
      </c>
      <c r="R281" s="24">
        <f t="shared" si="360"/>
        <v>0</v>
      </c>
      <c r="S281" s="24">
        <f t="shared" si="361"/>
        <v>259.63</v>
      </c>
      <c r="T281" s="27">
        <f t="shared" si="362"/>
        <v>104.57</v>
      </c>
      <c r="U281" s="24">
        <f t="shared" si="363"/>
        <v>9.74</v>
      </c>
      <c r="V281" s="27">
        <f t="shared" si="364"/>
        <v>89.5</v>
      </c>
      <c r="W281" s="27">
        <f t="shared" si="365"/>
        <v>0</v>
      </c>
      <c r="X281" s="24">
        <f t="shared" si="366"/>
        <v>463.44</v>
      </c>
      <c r="Y281" s="24">
        <f t="shared" si="367"/>
        <v>1571.609</v>
      </c>
      <c r="Z281" s="39"/>
      <c r="AA281" s="125" t="s">
        <v>28</v>
      </c>
      <c r="AB281" s="126">
        <f t="shared" ref="AB281:AH281" si="396">K281+R281</f>
        <v>58.4172</v>
      </c>
      <c r="AC281" s="126">
        <f t="shared" si="396"/>
        <v>778.894</v>
      </c>
      <c r="AD281" s="126">
        <f t="shared" si="396"/>
        <v>522.84</v>
      </c>
      <c r="AE281" s="126">
        <f t="shared" si="396"/>
        <v>32.4578</v>
      </c>
      <c r="AF281" s="126">
        <f t="shared" si="396"/>
        <v>179</v>
      </c>
      <c r="AG281" s="126">
        <f t="shared" si="396"/>
        <v>0</v>
      </c>
      <c r="AH281" s="126">
        <f t="shared" si="396"/>
        <v>1571.609</v>
      </c>
      <c r="AI281" s="125" t="s">
        <v>1111</v>
      </c>
    </row>
    <row r="282" s="9" customFormat="1" ht="20" customHeight="1" spans="1:35">
      <c r="A282" s="23">
        <f t="shared" si="395"/>
        <v>279</v>
      </c>
      <c r="B282" s="24" t="s">
        <v>886</v>
      </c>
      <c r="C282" s="31" t="s">
        <v>743</v>
      </c>
      <c r="D282" s="24" t="s">
        <v>744</v>
      </c>
      <c r="E282" s="24">
        <v>3245.4</v>
      </c>
      <c r="F282" s="24">
        <f>VLOOKUP(C282,'[1]9月'!$B:$Q,16,0)</f>
        <v>3245.4</v>
      </c>
      <c r="G282" s="27">
        <v>5228.42</v>
      </c>
      <c r="H282" s="24">
        <v>3245.4</v>
      </c>
      <c r="I282" s="27">
        <v>1790</v>
      </c>
      <c r="J282" s="27"/>
      <c r="K282" s="34">
        <f t="shared" si="353"/>
        <v>58.4172</v>
      </c>
      <c r="L282" s="35">
        <f t="shared" si="354"/>
        <v>519.264</v>
      </c>
      <c r="M282" s="27">
        <f t="shared" si="355"/>
        <v>418.27</v>
      </c>
      <c r="N282" s="24">
        <f t="shared" si="356"/>
        <v>22.7178</v>
      </c>
      <c r="O282" s="27">
        <f t="shared" si="357"/>
        <v>89.5</v>
      </c>
      <c r="P282" s="27">
        <f t="shared" si="358"/>
        <v>0</v>
      </c>
      <c r="Q282" s="27">
        <f t="shared" si="359"/>
        <v>1108.169</v>
      </c>
      <c r="R282" s="24">
        <f t="shared" si="360"/>
        <v>0</v>
      </c>
      <c r="S282" s="24">
        <f t="shared" si="361"/>
        <v>259.63</v>
      </c>
      <c r="T282" s="27">
        <f t="shared" si="362"/>
        <v>104.57</v>
      </c>
      <c r="U282" s="24">
        <f t="shared" si="363"/>
        <v>9.74</v>
      </c>
      <c r="V282" s="27">
        <f t="shared" si="364"/>
        <v>89.5</v>
      </c>
      <c r="W282" s="27">
        <f t="shared" si="365"/>
        <v>0</v>
      </c>
      <c r="X282" s="24">
        <f t="shared" si="366"/>
        <v>463.44</v>
      </c>
      <c r="Y282" s="24">
        <f t="shared" si="367"/>
        <v>1571.609</v>
      </c>
      <c r="Z282" s="39"/>
      <c r="AA282" s="125" t="s">
        <v>28</v>
      </c>
      <c r="AB282" s="126">
        <f t="shared" ref="AB282:AH282" si="397">K282+R282</f>
        <v>58.4172</v>
      </c>
      <c r="AC282" s="126">
        <f t="shared" si="397"/>
        <v>778.894</v>
      </c>
      <c r="AD282" s="126">
        <f t="shared" si="397"/>
        <v>522.84</v>
      </c>
      <c r="AE282" s="126">
        <f t="shared" si="397"/>
        <v>32.4578</v>
      </c>
      <c r="AF282" s="126">
        <f t="shared" si="397"/>
        <v>179</v>
      </c>
      <c r="AG282" s="126">
        <f t="shared" si="397"/>
        <v>0</v>
      </c>
      <c r="AH282" s="126">
        <f t="shared" si="397"/>
        <v>1571.609</v>
      </c>
      <c r="AI282" s="125" t="s">
        <v>1111</v>
      </c>
    </row>
    <row r="283" s="9" customFormat="1" ht="20" customHeight="1" spans="1:35">
      <c r="A283" s="23">
        <f t="shared" si="395"/>
        <v>280</v>
      </c>
      <c r="B283" s="24" t="s">
        <v>886</v>
      </c>
      <c r="C283" s="31" t="s">
        <v>746</v>
      </c>
      <c r="D283" s="24" t="s">
        <v>747</v>
      </c>
      <c r="E283" s="24">
        <v>3245.4</v>
      </c>
      <c r="F283" s="24">
        <f>VLOOKUP(C283,'[1]9月'!$B:$Q,16,0)</f>
        <v>3245.4</v>
      </c>
      <c r="G283" s="27">
        <v>5228.42</v>
      </c>
      <c r="H283" s="24">
        <v>3245.4</v>
      </c>
      <c r="I283" s="27">
        <v>0</v>
      </c>
      <c r="J283" s="27"/>
      <c r="K283" s="34">
        <f t="shared" si="353"/>
        <v>58.4172</v>
      </c>
      <c r="L283" s="35">
        <f t="shared" si="354"/>
        <v>519.264</v>
      </c>
      <c r="M283" s="27">
        <f t="shared" si="355"/>
        <v>418.27</v>
      </c>
      <c r="N283" s="24">
        <f t="shared" si="356"/>
        <v>22.7178</v>
      </c>
      <c r="O283" s="27">
        <f t="shared" si="357"/>
        <v>0</v>
      </c>
      <c r="P283" s="27">
        <f t="shared" si="358"/>
        <v>0</v>
      </c>
      <c r="Q283" s="27">
        <f t="shared" si="359"/>
        <v>1018.669</v>
      </c>
      <c r="R283" s="24">
        <f t="shared" si="360"/>
        <v>0</v>
      </c>
      <c r="S283" s="24">
        <f t="shared" si="361"/>
        <v>259.63</v>
      </c>
      <c r="T283" s="27">
        <f t="shared" si="362"/>
        <v>104.57</v>
      </c>
      <c r="U283" s="24">
        <f t="shared" si="363"/>
        <v>9.74</v>
      </c>
      <c r="V283" s="27">
        <f t="shared" si="364"/>
        <v>0</v>
      </c>
      <c r="W283" s="27">
        <f t="shared" si="365"/>
        <v>0</v>
      </c>
      <c r="X283" s="24">
        <f t="shared" si="366"/>
        <v>373.94</v>
      </c>
      <c r="Y283" s="24">
        <f t="shared" si="367"/>
        <v>1392.609</v>
      </c>
      <c r="Z283" s="39"/>
      <c r="AA283" s="125" t="s">
        <v>28</v>
      </c>
      <c r="AB283" s="126">
        <f t="shared" ref="AB283:AH283" si="398">K283+R283</f>
        <v>58.4172</v>
      </c>
      <c r="AC283" s="126">
        <f t="shared" si="398"/>
        <v>778.894</v>
      </c>
      <c r="AD283" s="126">
        <f t="shared" si="398"/>
        <v>522.84</v>
      </c>
      <c r="AE283" s="126">
        <f t="shared" si="398"/>
        <v>32.4578</v>
      </c>
      <c r="AF283" s="126">
        <f t="shared" si="398"/>
        <v>0</v>
      </c>
      <c r="AG283" s="126">
        <f t="shared" si="398"/>
        <v>0</v>
      </c>
      <c r="AH283" s="126">
        <f t="shared" si="398"/>
        <v>1392.609</v>
      </c>
      <c r="AI283" s="125" t="s">
        <v>1111</v>
      </c>
    </row>
    <row r="284" s="9" customFormat="1" ht="20" customHeight="1" spans="1:35">
      <c r="A284" s="23">
        <f t="shared" si="395"/>
        <v>281</v>
      </c>
      <c r="B284" s="24" t="s">
        <v>886</v>
      </c>
      <c r="C284" s="31" t="s">
        <v>749</v>
      </c>
      <c r="D284" s="24" t="s">
        <v>750</v>
      </c>
      <c r="E284" s="24">
        <v>3245.4</v>
      </c>
      <c r="F284" s="24">
        <f>VLOOKUP(C284,'[1]9月'!$B:$Q,16,0)</f>
        <v>3245.4</v>
      </c>
      <c r="G284" s="27">
        <v>5228.42</v>
      </c>
      <c r="H284" s="24">
        <v>3245.4</v>
      </c>
      <c r="I284" s="27">
        <v>0</v>
      </c>
      <c r="J284" s="27"/>
      <c r="K284" s="34">
        <f t="shared" si="353"/>
        <v>58.4172</v>
      </c>
      <c r="L284" s="35">
        <f t="shared" si="354"/>
        <v>519.264</v>
      </c>
      <c r="M284" s="27">
        <f t="shared" si="355"/>
        <v>418.27</v>
      </c>
      <c r="N284" s="24">
        <f t="shared" si="356"/>
        <v>22.7178</v>
      </c>
      <c r="O284" s="27">
        <f t="shared" si="357"/>
        <v>0</v>
      </c>
      <c r="P284" s="27">
        <f t="shared" si="358"/>
        <v>0</v>
      </c>
      <c r="Q284" s="27">
        <f t="shared" si="359"/>
        <v>1018.669</v>
      </c>
      <c r="R284" s="24">
        <f t="shared" si="360"/>
        <v>0</v>
      </c>
      <c r="S284" s="24">
        <f t="shared" si="361"/>
        <v>259.63</v>
      </c>
      <c r="T284" s="27">
        <f t="shared" si="362"/>
        <v>104.57</v>
      </c>
      <c r="U284" s="24">
        <f t="shared" si="363"/>
        <v>9.74</v>
      </c>
      <c r="V284" s="27">
        <f t="shared" si="364"/>
        <v>0</v>
      </c>
      <c r="W284" s="27">
        <f t="shared" si="365"/>
        <v>0</v>
      </c>
      <c r="X284" s="24">
        <f t="shared" si="366"/>
        <v>373.94</v>
      </c>
      <c r="Y284" s="24">
        <f t="shared" si="367"/>
        <v>1392.609</v>
      </c>
      <c r="Z284" s="39"/>
      <c r="AA284" s="125" t="s">
        <v>28</v>
      </c>
      <c r="AB284" s="126">
        <f t="shared" ref="AB284:AH284" si="399">K284+R284</f>
        <v>58.4172</v>
      </c>
      <c r="AC284" s="126">
        <f t="shared" si="399"/>
        <v>778.894</v>
      </c>
      <c r="AD284" s="126">
        <f t="shared" si="399"/>
        <v>522.84</v>
      </c>
      <c r="AE284" s="126">
        <f t="shared" si="399"/>
        <v>32.4578</v>
      </c>
      <c r="AF284" s="126">
        <f t="shared" si="399"/>
        <v>0</v>
      </c>
      <c r="AG284" s="126">
        <f t="shared" si="399"/>
        <v>0</v>
      </c>
      <c r="AH284" s="126">
        <f t="shared" si="399"/>
        <v>1392.609</v>
      </c>
      <c r="AI284" s="125" t="s">
        <v>1111</v>
      </c>
    </row>
    <row r="285" s="9" customFormat="1" ht="20" customHeight="1" spans="1:35">
      <c r="A285" s="23">
        <f t="shared" si="395"/>
        <v>282</v>
      </c>
      <c r="B285" s="24" t="s">
        <v>886</v>
      </c>
      <c r="C285" s="31" t="s">
        <v>752</v>
      </c>
      <c r="D285" s="24" t="s">
        <v>753</v>
      </c>
      <c r="E285" s="24">
        <v>3245.4</v>
      </c>
      <c r="F285" s="24">
        <f>VLOOKUP(C285,'[1]9月'!$B:$Q,16,0)</f>
        <v>3245.4</v>
      </c>
      <c r="G285" s="27">
        <v>5228.42</v>
      </c>
      <c r="H285" s="24">
        <v>3245.4</v>
      </c>
      <c r="I285" s="27">
        <v>1790</v>
      </c>
      <c r="J285" s="27"/>
      <c r="K285" s="34">
        <f t="shared" si="353"/>
        <v>58.4172</v>
      </c>
      <c r="L285" s="35">
        <f t="shared" si="354"/>
        <v>519.264</v>
      </c>
      <c r="M285" s="27">
        <f t="shared" si="355"/>
        <v>418.27</v>
      </c>
      <c r="N285" s="24">
        <f t="shared" si="356"/>
        <v>22.7178</v>
      </c>
      <c r="O285" s="27">
        <f t="shared" si="357"/>
        <v>89.5</v>
      </c>
      <c r="P285" s="27">
        <f t="shared" si="358"/>
        <v>0</v>
      </c>
      <c r="Q285" s="27">
        <f t="shared" si="359"/>
        <v>1108.169</v>
      </c>
      <c r="R285" s="24">
        <f t="shared" si="360"/>
        <v>0</v>
      </c>
      <c r="S285" s="24">
        <f t="shared" si="361"/>
        <v>259.63</v>
      </c>
      <c r="T285" s="27">
        <f t="shared" si="362"/>
        <v>104.57</v>
      </c>
      <c r="U285" s="24">
        <f t="shared" si="363"/>
        <v>9.74</v>
      </c>
      <c r="V285" s="27">
        <f t="shared" si="364"/>
        <v>89.5</v>
      </c>
      <c r="W285" s="27">
        <f t="shared" si="365"/>
        <v>0</v>
      </c>
      <c r="X285" s="24">
        <f t="shared" si="366"/>
        <v>463.44</v>
      </c>
      <c r="Y285" s="24">
        <f t="shared" si="367"/>
        <v>1571.609</v>
      </c>
      <c r="Z285" s="39"/>
      <c r="AA285" s="125" t="s">
        <v>28</v>
      </c>
      <c r="AB285" s="126">
        <f t="shared" ref="AB285:AH285" si="400">K285+R285</f>
        <v>58.4172</v>
      </c>
      <c r="AC285" s="126">
        <f t="shared" si="400"/>
        <v>778.894</v>
      </c>
      <c r="AD285" s="126">
        <f t="shared" si="400"/>
        <v>522.84</v>
      </c>
      <c r="AE285" s="126">
        <f t="shared" si="400"/>
        <v>32.4578</v>
      </c>
      <c r="AF285" s="126">
        <f t="shared" si="400"/>
        <v>179</v>
      </c>
      <c r="AG285" s="126">
        <f t="shared" si="400"/>
        <v>0</v>
      </c>
      <c r="AH285" s="126">
        <f t="shared" si="400"/>
        <v>1571.609</v>
      </c>
      <c r="AI285" s="125" t="s">
        <v>1111</v>
      </c>
    </row>
    <row r="286" s="9" customFormat="1" ht="20" customHeight="1" spans="1:35">
      <c r="A286" s="23">
        <f t="shared" si="395"/>
        <v>283</v>
      </c>
      <c r="B286" s="24" t="s">
        <v>886</v>
      </c>
      <c r="C286" s="31" t="s">
        <v>755</v>
      </c>
      <c r="D286" s="24" t="s">
        <v>756</v>
      </c>
      <c r="E286" s="24">
        <v>3245.4</v>
      </c>
      <c r="F286" s="24">
        <f>VLOOKUP(C286,'[1]9月'!$B:$Q,16,0)</f>
        <v>3245.4</v>
      </c>
      <c r="G286" s="27">
        <v>5228.42</v>
      </c>
      <c r="H286" s="24">
        <v>3245.4</v>
      </c>
      <c r="I286" s="27">
        <v>1790</v>
      </c>
      <c r="J286" s="27"/>
      <c r="K286" s="34">
        <f t="shared" si="353"/>
        <v>58.4172</v>
      </c>
      <c r="L286" s="35">
        <f t="shared" si="354"/>
        <v>519.264</v>
      </c>
      <c r="M286" s="27">
        <f t="shared" si="355"/>
        <v>418.27</v>
      </c>
      <c r="N286" s="24">
        <f t="shared" si="356"/>
        <v>22.7178</v>
      </c>
      <c r="O286" s="27">
        <f t="shared" si="357"/>
        <v>89.5</v>
      </c>
      <c r="P286" s="27">
        <f t="shared" si="358"/>
        <v>0</v>
      </c>
      <c r="Q286" s="27">
        <f t="shared" si="359"/>
        <v>1108.169</v>
      </c>
      <c r="R286" s="24">
        <f t="shared" si="360"/>
        <v>0</v>
      </c>
      <c r="S286" s="24">
        <f t="shared" si="361"/>
        <v>259.63</v>
      </c>
      <c r="T286" s="27">
        <f t="shared" si="362"/>
        <v>104.57</v>
      </c>
      <c r="U286" s="24">
        <f t="shared" si="363"/>
        <v>9.74</v>
      </c>
      <c r="V286" s="27">
        <f t="shared" si="364"/>
        <v>89.5</v>
      </c>
      <c r="W286" s="27">
        <f t="shared" si="365"/>
        <v>0</v>
      </c>
      <c r="X286" s="24">
        <f t="shared" si="366"/>
        <v>463.44</v>
      </c>
      <c r="Y286" s="24">
        <f t="shared" si="367"/>
        <v>1571.609</v>
      </c>
      <c r="Z286" s="39"/>
      <c r="AA286" s="125" t="s">
        <v>28</v>
      </c>
      <c r="AB286" s="126">
        <f t="shared" ref="AB286:AH286" si="401">K286+R286</f>
        <v>58.4172</v>
      </c>
      <c r="AC286" s="126">
        <f t="shared" si="401"/>
        <v>778.894</v>
      </c>
      <c r="AD286" s="126">
        <f t="shared" si="401"/>
        <v>522.84</v>
      </c>
      <c r="AE286" s="126">
        <f t="shared" si="401"/>
        <v>32.4578</v>
      </c>
      <c r="AF286" s="126">
        <f t="shared" si="401"/>
        <v>179</v>
      </c>
      <c r="AG286" s="126">
        <f t="shared" si="401"/>
        <v>0</v>
      </c>
      <c r="AH286" s="126">
        <f t="shared" si="401"/>
        <v>1571.609</v>
      </c>
      <c r="AI286" s="125" t="s">
        <v>1111</v>
      </c>
    </row>
    <row r="287" s="9" customFormat="1" ht="20" customHeight="1" spans="1:35">
      <c r="A287" s="23">
        <f t="shared" si="395"/>
        <v>284</v>
      </c>
      <c r="B287" s="24" t="s">
        <v>886</v>
      </c>
      <c r="C287" s="31" t="s">
        <v>758</v>
      </c>
      <c r="D287" s="24" t="s">
        <v>759</v>
      </c>
      <c r="E287" s="24">
        <v>3245.4</v>
      </c>
      <c r="F287" s="24">
        <f>VLOOKUP(C287,'[1]9月'!$B:$Q,16,0)</f>
        <v>3245.4</v>
      </c>
      <c r="G287" s="27">
        <v>5228.42</v>
      </c>
      <c r="H287" s="24">
        <v>3245.4</v>
      </c>
      <c r="I287" s="27">
        <v>1790</v>
      </c>
      <c r="J287" s="27"/>
      <c r="K287" s="34">
        <f t="shared" si="353"/>
        <v>58.4172</v>
      </c>
      <c r="L287" s="35">
        <f t="shared" si="354"/>
        <v>519.264</v>
      </c>
      <c r="M287" s="27">
        <f t="shared" si="355"/>
        <v>418.27</v>
      </c>
      <c r="N287" s="24">
        <f t="shared" si="356"/>
        <v>22.7178</v>
      </c>
      <c r="O287" s="27">
        <f t="shared" si="357"/>
        <v>89.5</v>
      </c>
      <c r="P287" s="27">
        <f t="shared" si="358"/>
        <v>0</v>
      </c>
      <c r="Q287" s="27">
        <f t="shared" si="359"/>
        <v>1108.169</v>
      </c>
      <c r="R287" s="24">
        <f t="shared" si="360"/>
        <v>0</v>
      </c>
      <c r="S287" s="24">
        <f t="shared" si="361"/>
        <v>259.63</v>
      </c>
      <c r="T287" s="27">
        <f t="shared" si="362"/>
        <v>104.57</v>
      </c>
      <c r="U287" s="24">
        <f t="shared" si="363"/>
        <v>9.74</v>
      </c>
      <c r="V287" s="27">
        <f t="shared" si="364"/>
        <v>89.5</v>
      </c>
      <c r="W287" s="27">
        <f t="shared" si="365"/>
        <v>0</v>
      </c>
      <c r="X287" s="24">
        <f t="shared" si="366"/>
        <v>463.44</v>
      </c>
      <c r="Y287" s="24">
        <f t="shared" si="367"/>
        <v>1571.609</v>
      </c>
      <c r="Z287" s="39"/>
      <c r="AA287" s="125" t="s">
        <v>28</v>
      </c>
      <c r="AB287" s="126">
        <f t="shared" ref="AB287:AH287" si="402">K287+R287</f>
        <v>58.4172</v>
      </c>
      <c r="AC287" s="126">
        <f t="shared" si="402"/>
        <v>778.894</v>
      </c>
      <c r="AD287" s="126">
        <f t="shared" si="402"/>
        <v>522.84</v>
      </c>
      <c r="AE287" s="126">
        <f t="shared" si="402"/>
        <v>32.4578</v>
      </c>
      <c r="AF287" s="126">
        <f t="shared" si="402"/>
        <v>179</v>
      </c>
      <c r="AG287" s="126">
        <f t="shared" si="402"/>
        <v>0</v>
      </c>
      <c r="AH287" s="126">
        <f t="shared" si="402"/>
        <v>1571.609</v>
      </c>
      <c r="AI287" s="125" t="s">
        <v>1111</v>
      </c>
    </row>
    <row r="288" s="9" customFormat="1" ht="20" customHeight="1" spans="1:35">
      <c r="A288" s="23">
        <f t="shared" si="395"/>
        <v>285</v>
      </c>
      <c r="B288" s="24" t="s">
        <v>140</v>
      </c>
      <c r="C288" s="31" t="s">
        <v>761</v>
      </c>
      <c r="D288" s="24" t="s">
        <v>762</v>
      </c>
      <c r="E288" s="24">
        <v>3245.4</v>
      </c>
      <c r="F288" s="24">
        <f>VLOOKUP(C288,'[1]9月'!$B:$Q,16,0)</f>
        <v>3245.4</v>
      </c>
      <c r="G288" s="27">
        <v>5228.42</v>
      </c>
      <c r="H288" s="24">
        <v>3245.4</v>
      </c>
      <c r="I288" s="27">
        <v>1790</v>
      </c>
      <c r="J288" s="27"/>
      <c r="K288" s="34">
        <f t="shared" si="353"/>
        <v>58.4172</v>
      </c>
      <c r="L288" s="35">
        <f t="shared" si="354"/>
        <v>519.264</v>
      </c>
      <c r="M288" s="27">
        <f t="shared" si="355"/>
        <v>418.27</v>
      </c>
      <c r="N288" s="24">
        <f t="shared" si="356"/>
        <v>22.7178</v>
      </c>
      <c r="O288" s="27">
        <f t="shared" si="357"/>
        <v>89.5</v>
      </c>
      <c r="P288" s="27">
        <f t="shared" si="358"/>
        <v>0</v>
      </c>
      <c r="Q288" s="27">
        <f t="shared" si="359"/>
        <v>1108.169</v>
      </c>
      <c r="R288" s="24">
        <f t="shared" si="360"/>
        <v>0</v>
      </c>
      <c r="S288" s="24">
        <f t="shared" si="361"/>
        <v>259.63</v>
      </c>
      <c r="T288" s="27">
        <f t="shared" si="362"/>
        <v>104.57</v>
      </c>
      <c r="U288" s="24">
        <f t="shared" si="363"/>
        <v>9.74</v>
      </c>
      <c r="V288" s="27">
        <f t="shared" si="364"/>
        <v>89.5</v>
      </c>
      <c r="W288" s="27">
        <f t="shared" si="365"/>
        <v>0</v>
      </c>
      <c r="X288" s="24">
        <f t="shared" si="366"/>
        <v>463.44</v>
      </c>
      <c r="Y288" s="24">
        <f t="shared" si="367"/>
        <v>1571.609</v>
      </c>
      <c r="Z288" s="39"/>
      <c r="AA288" s="125" t="s">
        <v>28</v>
      </c>
      <c r="AB288" s="126">
        <f t="shared" ref="AB288:AH288" si="403">K288+R288</f>
        <v>58.4172</v>
      </c>
      <c r="AC288" s="126">
        <f t="shared" si="403"/>
        <v>778.894</v>
      </c>
      <c r="AD288" s="126">
        <f t="shared" si="403"/>
        <v>522.84</v>
      </c>
      <c r="AE288" s="126">
        <f t="shared" si="403"/>
        <v>32.4578</v>
      </c>
      <c r="AF288" s="126">
        <f t="shared" si="403"/>
        <v>179</v>
      </c>
      <c r="AG288" s="126">
        <f t="shared" si="403"/>
        <v>0</v>
      </c>
      <c r="AH288" s="126">
        <f t="shared" si="403"/>
        <v>1571.609</v>
      </c>
      <c r="AI288" s="125" t="s">
        <v>1111</v>
      </c>
    </row>
    <row r="289" s="9" customFormat="1" ht="20" customHeight="1" spans="1:35">
      <c r="A289" s="23">
        <f t="shared" si="395"/>
        <v>286</v>
      </c>
      <c r="B289" s="24" t="s">
        <v>118</v>
      </c>
      <c r="C289" s="31" t="s">
        <v>764</v>
      </c>
      <c r="D289" s="24" t="s">
        <v>765</v>
      </c>
      <c r="E289" s="24">
        <v>3245.4</v>
      </c>
      <c r="F289" s="24">
        <f>VLOOKUP(C289,'[1]9月'!$B:$Q,16,0)</f>
        <v>3245.4</v>
      </c>
      <c r="G289" s="27">
        <v>5228.42</v>
      </c>
      <c r="H289" s="24">
        <v>3245.4</v>
      </c>
      <c r="I289" s="27">
        <v>3180</v>
      </c>
      <c r="J289" s="27"/>
      <c r="K289" s="34">
        <f t="shared" si="353"/>
        <v>58.4172</v>
      </c>
      <c r="L289" s="35">
        <f t="shared" si="354"/>
        <v>519.264</v>
      </c>
      <c r="M289" s="27">
        <f t="shared" si="355"/>
        <v>418.27</v>
      </c>
      <c r="N289" s="24">
        <f t="shared" si="356"/>
        <v>22.7178</v>
      </c>
      <c r="O289" s="27">
        <f t="shared" si="357"/>
        <v>159</v>
      </c>
      <c r="P289" s="27">
        <f t="shared" si="358"/>
        <v>0</v>
      </c>
      <c r="Q289" s="27">
        <f t="shared" si="359"/>
        <v>1177.669</v>
      </c>
      <c r="R289" s="24">
        <f t="shared" si="360"/>
        <v>0</v>
      </c>
      <c r="S289" s="24">
        <f t="shared" si="361"/>
        <v>259.63</v>
      </c>
      <c r="T289" s="27">
        <f t="shared" si="362"/>
        <v>104.57</v>
      </c>
      <c r="U289" s="24">
        <f t="shared" si="363"/>
        <v>9.74</v>
      </c>
      <c r="V289" s="27">
        <f t="shared" si="364"/>
        <v>159</v>
      </c>
      <c r="W289" s="27">
        <f t="shared" si="365"/>
        <v>0</v>
      </c>
      <c r="X289" s="24">
        <f t="shared" si="366"/>
        <v>532.94</v>
      </c>
      <c r="Y289" s="24">
        <f t="shared" si="367"/>
        <v>1710.609</v>
      </c>
      <c r="Z289" s="39"/>
      <c r="AA289" s="125" t="s">
        <v>14</v>
      </c>
      <c r="AB289" s="126">
        <f t="shared" ref="AB289:AH289" si="404">K289+R289</f>
        <v>58.4172</v>
      </c>
      <c r="AC289" s="126">
        <f t="shared" si="404"/>
        <v>778.894</v>
      </c>
      <c r="AD289" s="126">
        <f t="shared" si="404"/>
        <v>522.84</v>
      </c>
      <c r="AE289" s="126">
        <f t="shared" si="404"/>
        <v>32.4578</v>
      </c>
      <c r="AF289" s="126">
        <f t="shared" si="404"/>
        <v>318</v>
      </c>
      <c r="AG289" s="126">
        <f t="shared" si="404"/>
        <v>0</v>
      </c>
      <c r="AH289" s="126">
        <f t="shared" si="404"/>
        <v>1710.609</v>
      </c>
      <c r="AI289" s="125" t="s">
        <v>1109</v>
      </c>
    </row>
    <row r="290" s="9" customFormat="1" ht="20" customHeight="1" spans="1:35">
      <c r="A290" s="23">
        <f t="shared" si="395"/>
        <v>287</v>
      </c>
      <c r="B290" s="24" t="s">
        <v>657</v>
      </c>
      <c r="C290" s="31" t="s">
        <v>767</v>
      </c>
      <c r="D290" s="24" t="s">
        <v>768</v>
      </c>
      <c r="E290" s="24">
        <v>3245.4</v>
      </c>
      <c r="F290" s="24">
        <f>VLOOKUP(C290,'[1]9月'!$B:$Q,16,0)</f>
        <v>3245.4</v>
      </c>
      <c r="G290" s="27">
        <v>5228.42</v>
      </c>
      <c r="H290" s="24">
        <v>3245.4</v>
      </c>
      <c r="I290" s="27">
        <v>1790</v>
      </c>
      <c r="J290" s="27"/>
      <c r="K290" s="34">
        <f t="shared" si="353"/>
        <v>58.4172</v>
      </c>
      <c r="L290" s="35">
        <f t="shared" si="354"/>
        <v>519.264</v>
      </c>
      <c r="M290" s="27">
        <f t="shared" si="355"/>
        <v>418.27</v>
      </c>
      <c r="N290" s="24">
        <f t="shared" si="356"/>
        <v>22.7178</v>
      </c>
      <c r="O290" s="27">
        <f t="shared" si="357"/>
        <v>89.5</v>
      </c>
      <c r="P290" s="27">
        <f t="shared" si="358"/>
        <v>0</v>
      </c>
      <c r="Q290" s="27">
        <f t="shared" si="359"/>
        <v>1108.169</v>
      </c>
      <c r="R290" s="24">
        <f t="shared" si="360"/>
        <v>0</v>
      </c>
      <c r="S290" s="24">
        <f t="shared" si="361"/>
        <v>259.63</v>
      </c>
      <c r="T290" s="27">
        <f t="shared" si="362"/>
        <v>104.57</v>
      </c>
      <c r="U290" s="24">
        <f t="shared" si="363"/>
        <v>9.74</v>
      </c>
      <c r="V290" s="27">
        <f t="shared" si="364"/>
        <v>89.5</v>
      </c>
      <c r="W290" s="27">
        <f t="shared" si="365"/>
        <v>0</v>
      </c>
      <c r="X290" s="24">
        <f t="shared" si="366"/>
        <v>463.44</v>
      </c>
      <c r="Y290" s="24">
        <f t="shared" si="367"/>
        <v>1571.609</v>
      </c>
      <c r="Z290" s="39"/>
      <c r="AA290" s="125" t="s">
        <v>27</v>
      </c>
      <c r="AB290" s="126">
        <f t="shared" ref="AB290:AH290" si="405">K290+R290</f>
        <v>58.4172</v>
      </c>
      <c r="AC290" s="126">
        <f t="shared" si="405"/>
        <v>778.894</v>
      </c>
      <c r="AD290" s="126">
        <f t="shared" si="405"/>
        <v>522.84</v>
      </c>
      <c r="AE290" s="126">
        <f t="shared" si="405"/>
        <v>32.4578</v>
      </c>
      <c r="AF290" s="126">
        <f t="shared" si="405"/>
        <v>179</v>
      </c>
      <c r="AG290" s="126">
        <f t="shared" si="405"/>
        <v>0</v>
      </c>
      <c r="AH290" s="126">
        <f t="shared" si="405"/>
        <v>1571.609</v>
      </c>
      <c r="AI290" s="125" t="s">
        <v>1111</v>
      </c>
    </row>
    <row r="291" s="9" customFormat="1" ht="20" customHeight="1" spans="1:35">
      <c r="A291" s="23">
        <f t="shared" si="395"/>
        <v>288</v>
      </c>
      <c r="B291" s="24" t="s">
        <v>886</v>
      </c>
      <c r="C291" s="31" t="s">
        <v>773</v>
      </c>
      <c r="D291" s="24" t="s">
        <v>774</v>
      </c>
      <c r="E291" s="24">
        <v>3245.4</v>
      </c>
      <c r="F291" s="24">
        <f>VLOOKUP(C291,'[1]9月'!$B:$Q,16,0)</f>
        <v>3245.4</v>
      </c>
      <c r="G291" s="27">
        <v>5228.42</v>
      </c>
      <c r="H291" s="24">
        <v>3245.4</v>
      </c>
      <c r="I291" s="27">
        <v>1790</v>
      </c>
      <c r="J291" s="27"/>
      <c r="K291" s="34">
        <f t="shared" si="353"/>
        <v>58.4172</v>
      </c>
      <c r="L291" s="35">
        <f t="shared" si="354"/>
        <v>519.264</v>
      </c>
      <c r="M291" s="27">
        <f t="shared" si="355"/>
        <v>418.27</v>
      </c>
      <c r="N291" s="24">
        <f t="shared" si="356"/>
        <v>22.7178</v>
      </c>
      <c r="O291" s="27">
        <f t="shared" si="357"/>
        <v>89.5</v>
      </c>
      <c r="P291" s="27">
        <f t="shared" si="358"/>
        <v>0</v>
      </c>
      <c r="Q291" s="27">
        <f t="shared" si="359"/>
        <v>1108.169</v>
      </c>
      <c r="R291" s="24">
        <f t="shared" si="360"/>
        <v>0</v>
      </c>
      <c r="S291" s="24">
        <f t="shared" si="361"/>
        <v>259.63</v>
      </c>
      <c r="T291" s="27">
        <f t="shared" si="362"/>
        <v>104.57</v>
      </c>
      <c r="U291" s="24">
        <f t="shared" si="363"/>
        <v>9.74</v>
      </c>
      <c r="V291" s="27">
        <f t="shared" si="364"/>
        <v>89.5</v>
      </c>
      <c r="W291" s="27">
        <f t="shared" si="365"/>
        <v>0</v>
      </c>
      <c r="X291" s="24">
        <f t="shared" si="366"/>
        <v>463.44</v>
      </c>
      <c r="Y291" s="24">
        <f t="shared" si="367"/>
        <v>1571.609</v>
      </c>
      <c r="Z291" s="39"/>
      <c r="AA291" s="125" t="s">
        <v>28</v>
      </c>
      <c r="AB291" s="126">
        <f t="shared" ref="AB291:AH291" si="406">K291+R291</f>
        <v>58.4172</v>
      </c>
      <c r="AC291" s="126">
        <f t="shared" si="406"/>
        <v>778.894</v>
      </c>
      <c r="AD291" s="126">
        <f t="shared" si="406"/>
        <v>522.84</v>
      </c>
      <c r="AE291" s="126">
        <f t="shared" si="406"/>
        <v>32.4578</v>
      </c>
      <c r="AF291" s="126">
        <f t="shared" si="406"/>
        <v>179</v>
      </c>
      <c r="AG291" s="126">
        <f t="shared" si="406"/>
        <v>0</v>
      </c>
      <c r="AH291" s="126">
        <f t="shared" si="406"/>
        <v>1571.609</v>
      </c>
      <c r="AI291" s="125" t="s">
        <v>1111</v>
      </c>
    </row>
    <row r="292" s="9" customFormat="1" ht="20" customHeight="1" spans="1:35">
      <c r="A292" s="23">
        <f t="shared" si="395"/>
        <v>289</v>
      </c>
      <c r="B292" s="24" t="s">
        <v>886</v>
      </c>
      <c r="C292" s="31" t="s">
        <v>776</v>
      </c>
      <c r="D292" s="24" t="s">
        <v>777</v>
      </c>
      <c r="E292" s="24">
        <v>3245.4</v>
      </c>
      <c r="F292" s="24">
        <f>VLOOKUP(C292,'[1]9月'!$B:$Q,16,0)</f>
        <v>3245.4</v>
      </c>
      <c r="G292" s="27">
        <v>5228.42</v>
      </c>
      <c r="H292" s="24">
        <v>3245.4</v>
      </c>
      <c r="I292" s="27">
        <v>1790</v>
      </c>
      <c r="J292" s="27"/>
      <c r="K292" s="34">
        <f t="shared" si="353"/>
        <v>58.4172</v>
      </c>
      <c r="L292" s="35">
        <f t="shared" si="354"/>
        <v>519.264</v>
      </c>
      <c r="M292" s="27">
        <f t="shared" si="355"/>
        <v>418.27</v>
      </c>
      <c r="N292" s="24">
        <f t="shared" si="356"/>
        <v>22.7178</v>
      </c>
      <c r="O292" s="27">
        <f t="shared" si="357"/>
        <v>89.5</v>
      </c>
      <c r="P292" s="27">
        <f t="shared" si="358"/>
        <v>0</v>
      </c>
      <c r="Q292" s="27">
        <f t="shared" si="359"/>
        <v>1108.169</v>
      </c>
      <c r="R292" s="24">
        <f t="shared" si="360"/>
        <v>0</v>
      </c>
      <c r="S292" s="24">
        <f t="shared" si="361"/>
        <v>259.63</v>
      </c>
      <c r="T292" s="27">
        <f t="shared" si="362"/>
        <v>104.57</v>
      </c>
      <c r="U292" s="24">
        <f t="shared" si="363"/>
        <v>9.74</v>
      </c>
      <c r="V292" s="27">
        <f t="shared" si="364"/>
        <v>89.5</v>
      </c>
      <c r="W292" s="27">
        <f t="shared" si="365"/>
        <v>0</v>
      </c>
      <c r="X292" s="24">
        <f t="shared" si="366"/>
        <v>463.44</v>
      </c>
      <c r="Y292" s="24">
        <f t="shared" si="367"/>
        <v>1571.609</v>
      </c>
      <c r="Z292" s="39"/>
      <c r="AA292" s="125" t="s">
        <v>28</v>
      </c>
      <c r="AB292" s="126">
        <f t="shared" ref="AB292:AH292" si="407">K292+R292</f>
        <v>58.4172</v>
      </c>
      <c r="AC292" s="126">
        <f t="shared" si="407"/>
        <v>778.894</v>
      </c>
      <c r="AD292" s="126">
        <f t="shared" si="407"/>
        <v>522.84</v>
      </c>
      <c r="AE292" s="126">
        <f t="shared" si="407"/>
        <v>32.4578</v>
      </c>
      <c r="AF292" s="126">
        <f t="shared" si="407"/>
        <v>179</v>
      </c>
      <c r="AG292" s="126">
        <f t="shared" si="407"/>
        <v>0</v>
      </c>
      <c r="AH292" s="126">
        <f t="shared" si="407"/>
        <v>1571.609</v>
      </c>
      <c r="AI292" s="125" t="s">
        <v>1111</v>
      </c>
    </row>
    <row r="293" s="9" customFormat="1" ht="20" customHeight="1" spans="1:35">
      <c r="A293" s="23">
        <f t="shared" si="395"/>
        <v>290</v>
      </c>
      <c r="B293" s="24" t="s">
        <v>886</v>
      </c>
      <c r="C293" s="71" t="s">
        <v>779</v>
      </c>
      <c r="D293" s="24" t="s">
        <v>780</v>
      </c>
      <c r="E293" s="24">
        <v>3245.4</v>
      </c>
      <c r="F293" s="24">
        <f>VLOOKUP(C293,'[1]9月'!$B:$Q,16,0)</f>
        <v>3245.4</v>
      </c>
      <c r="G293" s="27">
        <v>5228.42</v>
      </c>
      <c r="H293" s="24">
        <v>3245.4</v>
      </c>
      <c r="I293" s="27">
        <v>1790</v>
      </c>
      <c r="J293" s="27"/>
      <c r="K293" s="34">
        <f t="shared" si="353"/>
        <v>58.4172</v>
      </c>
      <c r="L293" s="35">
        <f t="shared" si="354"/>
        <v>519.264</v>
      </c>
      <c r="M293" s="27">
        <f t="shared" si="355"/>
        <v>418.27</v>
      </c>
      <c r="N293" s="24">
        <f t="shared" si="356"/>
        <v>22.7178</v>
      </c>
      <c r="O293" s="27">
        <f t="shared" si="357"/>
        <v>89.5</v>
      </c>
      <c r="P293" s="27">
        <f t="shared" si="358"/>
        <v>0</v>
      </c>
      <c r="Q293" s="27">
        <f t="shared" si="359"/>
        <v>1108.169</v>
      </c>
      <c r="R293" s="24">
        <f t="shared" si="360"/>
        <v>0</v>
      </c>
      <c r="S293" s="24">
        <f t="shared" si="361"/>
        <v>259.63</v>
      </c>
      <c r="T293" s="27">
        <f t="shared" si="362"/>
        <v>104.57</v>
      </c>
      <c r="U293" s="24">
        <f t="shared" si="363"/>
        <v>9.74</v>
      </c>
      <c r="V293" s="27">
        <f t="shared" si="364"/>
        <v>89.5</v>
      </c>
      <c r="W293" s="27">
        <f t="shared" si="365"/>
        <v>0</v>
      </c>
      <c r="X293" s="24">
        <f t="shared" si="366"/>
        <v>463.44</v>
      </c>
      <c r="Y293" s="24">
        <f t="shared" si="367"/>
        <v>1571.609</v>
      </c>
      <c r="Z293" s="39"/>
      <c r="AA293" s="125" t="s">
        <v>28</v>
      </c>
      <c r="AB293" s="126">
        <f t="shared" ref="AB293:AH293" si="408">K293+R293</f>
        <v>58.4172</v>
      </c>
      <c r="AC293" s="126">
        <f t="shared" si="408"/>
        <v>778.894</v>
      </c>
      <c r="AD293" s="126">
        <f t="shared" si="408"/>
        <v>522.84</v>
      </c>
      <c r="AE293" s="126">
        <f t="shared" si="408"/>
        <v>32.4578</v>
      </c>
      <c r="AF293" s="126">
        <f t="shared" si="408"/>
        <v>179</v>
      </c>
      <c r="AG293" s="126">
        <f t="shared" si="408"/>
        <v>0</v>
      </c>
      <c r="AH293" s="126">
        <f t="shared" si="408"/>
        <v>1571.609</v>
      </c>
      <c r="AI293" s="125" t="s">
        <v>1111</v>
      </c>
    </row>
    <row r="294" s="9" customFormat="1" ht="20" customHeight="1" spans="1:35">
      <c r="A294" s="23">
        <f t="shared" si="395"/>
        <v>291</v>
      </c>
      <c r="B294" s="24" t="s">
        <v>657</v>
      </c>
      <c r="C294" s="29" t="s">
        <v>781</v>
      </c>
      <c r="D294" s="28" t="s">
        <v>782</v>
      </c>
      <c r="E294" s="24">
        <v>3245.4</v>
      </c>
      <c r="F294" s="24">
        <f>VLOOKUP(C294,'[1]9月'!$B:$Q,16,0)</f>
        <v>3245.4</v>
      </c>
      <c r="G294" s="56">
        <v>5228.42</v>
      </c>
      <c r="H294" s="24">
        <v>3245.4</v>
      </c>
      <c r="I294" s="27">
        <v>1790</v>
      </c>
      <c r="J294" s="27"/>
      <c r="K294" s="34">
        <f t="shared" si="353"/>
        <v>58.4172</v>
      </c>
      <c r="L294" s="35">
        <f t="shared" si="354"/>
        <v>519.264</v>
      </c>
      <c r="M294" s="27">
        <f t="shared" si="355"/>
        <v>418.27</v>
      </c>
      <c r="N294" s="24">
        <f t="shared" si="356"/>
        <v>22.7178</v>
      </c>
      <c r="O294" s="27">
        <f t="shared" si="357"/>
        <v>89.5</v>
      </c>
      <c r="P294" s="27">
        <f t="shared" si="358"/>
        <v>0</v>
      </c>
      <c r="Q294" s="27">
        <f t="shared" si="359"/>
        <v>1108.169</v>
      </c>
      <c r="R294" s="24">
        <f t="shared" si="360"/>
        <v>0</v>
      </c>
      <c r="S294" s="24">
        <f t="shared" si="361"/>
        <v>259.63</v>
      </c>
      <c r="T294" s="27">
        <f t="shared" si="362"/>
        <v>104.57</v>
      </c>
      <c r="U294" s="24">
        <f t="shared" si="363"/>
        <v>9.74</v>
      </c>
      <c r="V294" s="27">
        <f t="shared" si="364"/>
        <v>89.5</v>
      </c>
      <c r="W294" s="27">
        <f t="shared" si="365"/>
        <v>0</v>
      </c>
      <c r="X294" s="24">
        <f t="shared" si="366"/>
        <v>463.44</v>
      </c>
      <c r="Y294" s="24">
        <f t="shared" si="367"/>
        <v>1571.609</v>
      </c>
      <c r="Z294" s="39"/>
      <c r="AA294" s="125" t="s">
        <v>27</v>
      </c>
      <c r="AB294" s="126">
        <f t="shared" ref="AB294:AH294" si="409">K294+R294</f>
        <v>58.4172</v>
      </c>
      <c r="AC294" s="126">
        <f t="shared" si="409"/>
        <v>778.894</v>
      </c>
      <c r="AD294" s="126">
        <f t="shared" si="409"/>
        <v>522.84</v>
      </c>
      <c r="AE294" s="126">
        <f t="shared" si="409"/>
        <v>32.4578</v>
      </c>
      <c r="AF294" s="126">
        <f t="shared" si="409"/>
        <v>179</v>
      </c>
      <c r="AG294" s="126">
        <f t="shared" si="409"/>
        <v>0</v>
      </c>
      <c r="AH294" s="126">
        <f t="shared" si="409"/>
        <v>1571.609</v>
      </c>
      <c r="AI294" s="125" t="s">
        <v>1111</v>
      </c>
    </row>
    <row r="295" s="9" customFormat="1" ht="20" customHeight="1" spans="1:35">
      <c r="A295" s="23">
        <f t="shared" si="395"/>
        <v>292</v>
      </c>
      <c r="B295" s="24" t="s">
        <v>886</v>
      </c>
      <c r="C295" s="29" t="s">
        <v>783</v>
      </c>
      <c r="D295" s="28" t="s">
        <v>784</v>
      </c>
      <c r="E295" s="24">
        <v>3245.4</v>
      </c>
      <c r="F295" s="24">
        <f>VLOOKUP(C295,'[1]9月'!$B:$Q,16,0)</f>
        <v>3245.4</v>
      </c>
      <c r="G295" s="56">
        <v>5228.42</v>
      </c>
      <c r="H295" s="24">
        <v>3245.4</v>
      </c>
      <c r="I295" s="27">
        <v>1790</v>
      </c>
      <c r="J295" s="27"/>
      <c r="K295" s="34">
        <f t="shared" si="353"/>
        <v>58.4172</v>
      </c>
      <c r="L295" s="35">
        <f t="shared" si="354"/>
        <v>519.264</v>
      </c>
      <c r="M295" s="27">
        <f t="shared" si="355"/>
        <v>418.27</v>
      </c>
      <c r="N295" s="24">
        <f t="shared" si="356"/>
        <v>22.7178</v>
      </c>
      <c r="O295" s="27">
        <f t="shared" si="357"/>
        <v>89.5</v>
      </c>
      <c r="P295" s="27">
        <f t="shared" si="358"/>
        <v>0</v>
      </c>
      <c r="Q295" s="27">
        <f t="shared" si="359"/>
        <v>1108.169</v>
      </c>
      <c r="R295" s="24">
        <f t="shared" si="360"/>
        <v>0</v>
      </c>
      <c r="S295" s="24">
        <f t="shared" si="361"/>
        <v>259.63</v>
      </c>
      <c r="T295" s="27">
        <f t="shared" si="362"/>
        <v>104.57</v>
      </c>
      <c r="U295" s="24">
        <f t="shared" si="363"/>
        <v>9.74</v>
      </c>
      <c r="V295" s="27">
        <f t="shared" si="364"/>
        <v>89.5</v>
      </c>
      <c r="W295" s="27">
        <f t="shared" si="365"/>
        <v>0</v>
      </c>
      <c r="X295" s="24">
        <f t="shared" si="366"/>
        <v>463.44</v>
      </c>
      <c r="Y295" s="24">
        <f t="shared" si="367"/>
        <v>1571.609</v>
      </c>
      <c r="Z295" s="39"/>
      <c r="AA295" s="125" t="s">
        <v>28</v>
      </c>
      <c r="AB295" s="126">
        <f t="shared" ref="AB295:AH295" si="410">K295+R295</f>
        <v>58.4172</v>
      </c>
      <c r="AC295" s="126">
        <f t="shared" si="410"/>
        <v>778.894</v>
      </c>
      <c r="AD295" s="126">
        <f t="shared" si="410"/>
        <v>522.84</v>
      </c>
      <c r="AE295" s="126">
        <f t="shared" si="410"/>
        <v>32.4578</v>
      </c>
      <c r="AF295" s="126">
        <f t="shared" si="410"/>
        <v>179</v>
      </c>
      <c r="AG295" s="126">
        <f t="shared" si="410"/>
        <v>0</v>
      </c>
      <c r="AH295" s="126">
        <f t="shared" si="410"/>
        <v>1571.609</v>
      </c>
      <c r="AI295" s="125" t="s">
        <v>1111</v>
      </c>
    </row>
    <row r="296" s="9" customFormat="1" ht="20" customHeight="1" spans="1:35">
      <c r="A296" s="23">
        <f t="shared" si="395"/>
        <v>293</v>
      </c>
      <c r="B296" s="24" t="s">
        <v>140</v>
      </c>
      <c r="C296" s="72" t="s">
        <v>787</v>
      </c>
      <c r="D296" s="26" t="s">
        <v>788</v>
      </c>
      <c r="E296" s="24">
        <v>3245.4</v>
      </c>
      <c r="F296" s="24">
        <f>VLOOKUP(C296,'[1]9月'!$B:$Q,16,0)</f>
        <v>3245.4</v>
      </c>
      <c r="G296" s="56">
        <v>5228.42</v>
      </c>
      <c r="H296" s="24">
        <v>3245.4</v>
      </c>
      <c r="I296" s="27">
        <v>3180</v>
      </c>
      <c r="J296" s="27"/>
      <c r="K296" s="34">
        <f t="shared" si="353"/>
        <v>58.4172</v>
      </c>
      <c r="L296" s="35">
        <f t="shared" si="354"/>
        <v>519.264</v>
      </c>
      <c r="M296" s="27">
        <f t="shared" si="355"/>
        <v>418.27</v>
      </c>
      <c r="N296" s="24">
        <f t="shared" si="356"/>
        <v>22.7178</v>
      </c>
      <c r="O296" s="27">
        <f t="shared" si="357"/>
        <v>159</v>
      </c>
      <c r="P296" s="27">
        <f t="shared" si="358"/>
        <v>0</v>
      </c>
      <c r="Q296" s="27">
        <f t="shared" si="359"/>
        <v>1177.669</v>
      </c>
      <c r="R296" s="24">
        <f t="shared" si="360"/>
        <v>0</v>
      </c>
      <c r="S296" s="24">
        <f t="shared" si="361"/>
        <v>259.63</v>
      </c>
      <c r="T296" s="27">
        <f t="shared" si="362"/>
        <v>104.57</v>
      </c>
      <c r="U296" s="24">
        <f t="shared" si="363"/>
        <v>9.74</v>
      </c>
      <c r="V296" s="27">
        <f t="shared" si="364"/>
        <v>159</v>
      </c>
      <c r="W296" s="27">
        <f t="shared" si="365"/>
        <v>0</v>
      </c>
      <c r="X296" s="24">
        <f t="shared" si="366"/>
        <v>532.94</v>
      </c>
      <c r="Y296" s="24">
        <f t="shared" si="367"/>
        <v>1710.609</v>
      </c>
      <c r="Z296" s="39"/>
      <c r="AA296" s="125" t="s">
        <v>17</v>
      </c>
      <c r="AB296" s="126">
        <f t="shared" ref="AB296:AH296" si="411">K296+R296</f>
        <v>58.4172</v>
      </c>
      <c r="AC296" s="126">
        <f t="shared" si="411"/>
        <v>778.894</v>
      </c>
      <c r="AD296" s="126">
        <f t="shared" si="411"/>
        <v>522.84</v>
      </c>
      <c r="AE296" s="126">
        <f t="shared" si="411"/>
        <v>32.4578</v>
      </c>
      <c r="AF296" s="126">
        <f t="shared" si="411"/>
        <v>318</v>
      </c>
      <c r="AG296" s="126">
        <f t="shared" si="411"/>
        <v>0</v>
      </c>
      <c r="AH296" s="126">
        <f t="shared" si="411"/>
        <v>1710.609</v>
      </c>
      <c r="AI296" s="125" t="s">
        <v>1107</v>
      </c>
    </row>
    <row r="297" s="9" customFormat="1" ht="20" customHeight="1" spans="1:35">
      <c r="A297" s="23">
        <f t="shared" si="395"/>
        <v>294</v>
      </c>
      <c r="B297" s="24" t="s">
        <v>688</v>
      </c>
      <c r="C297" s="72" t="s">
        <v>791</v>
      </c>
      <c r="D297" s="26" t="s">
        <v>792</v>
      </c>
      <c r="E297" s="24">
        <v>3245.4</v>
      </c>
      <c r="F297" s="24">
        <v>3245.4</v>
      </c>
      <c r="G297" s="56">
        <v>5228.42</v>
      </c>
      <c r="H297" s="24">
        <v>3245.4</v>
      </c>
      <c r="I297" s="27">
        <v>0</v>
      </c>
      <c r="J297" s="27"/>
      <c r="K297" s="34">
        <f t="shared" si="353"/>
        <v>58.4172</v>
      </c>
      <c r="L297" s="35">
        <f t="shared" si="354"/>
        <v>519.264</v>
      </c>
      <c r="M297" s="27">
        <f t="shared" si="355"/>
        <v>418.27</v>
      </c>
      <c r="N297" s="24">
        <f t="shared" si="356"/>
        <v>22.7178</v>
      </c>
      <c r="O297" s="27">
        <f t="shared" si="357"/>
        <v>0</v>
      </c>
      <c r="P297" s="27">
        <f t="shared" si="358"/>
        <v>0</v>
      </c>
      <c r="Q297" s="27">
        <f t="shared" si="359"/>
        <v>1018.669</v>
      </c>
      <c r="R297" s="24">
        <f t="shared" si="360"/>
        <v>0</v>
      </c>
      <c r="S297" s="24">
        <f t="shared" si="361"/>
        <v>259.63</v>
      </c>
      <c r="T297" s="27">
        <f t="shared" si="362"/>
        <v>104.57</v>
      </c>
      <c r="U297" s="24">
        <f t="shared" si="363"/>
        <v>9.74</v>
      </c>
      <c r="V297" s="27">
        <f t="shared" si="364"/>
        <v>0</v>
      </c>
      <c r="W297" s="27">
        <f t="shared" si="365"/>
        <v>0</v>
      </c>
      <c r="X297" s="24">
        <f t="shared" si="366"/>
        <v>373.94</v>
      </c>
      <c r="Y297" s="24">
        <f t="shared" si="367"/>
        <v>1392.609</v>
      </c>
      <c r="Z297" s="39"/>
      <c r="AA297" s="125" t="s">
        <v>25</v>
      </c>
      <c r="AB297" s="126">
        <f t="shared" ref="AB297:AH297" si="412">K297+R297</f>
        <v>58.4172</v>
      </c>
      <c r="AC297" s="126">
        <f t="shared" si="412"/>
        <v>778.894</v>
      </c>
      <c r="AD297" s="126">
        <f t="shared" si="412"/>
        <v>522.84</v>
      </c>
      <c r="AE297" s="126">
        <f t="shared" si="412"/>
        <v>32.4578</v>
      </c>
      <c r="AF297" s="126">
        <f t="shared" si="412"/>
        <v>0</v>
      </c>
      <c r="AG297" s="126">
        <f t="shared" si="412"/>
        <v>0</v>
      </c>
      <c r="AH297" s="126">
        <f t="shared" si="412"/>
        <v>1392.609</v>
      </c>
      <c r="AI297" s="125" t="s">
        <v>1111</v>
      </c>
    </row>
    <row r="298" s="9" customFormat="1" ht="20" customHeight="1" spans="1:35">
      <c r="A298" s="23">
        <f t="shared" si="395"/>
        <v>295</v>
      </c>
      <c r="B298" s="24" t="s">
        <v>140</v>
      </c>
      <c r="C298" s="72" t="s">
        <v>795</v>
      </c>
      <c r="D298" s="26" t="s">
        <v>796</v>
      </c>
      <c r="E298" s="24">
        <v>3820</v>
      </c>
      <c r="F298" s="24">
        <v>3820</v>
      </c>
      <c r="G298" s="56">
        <v>5228.42</v>
      </c>
      <c r="H298" s="24">
        <v>3820</v>
      </c>
      <c r="I298" s="27">
        <v>4180</v>
      </c>
      <c r="J298" s="27"/>
      <c r="K298" s="34">
        <f t="shared" si="353"/>
        <v>68.76</v>
      </c>
      <c r="L298" s="35">
        <f t="shared" si="354"/>
        <v>611.2</v>
      </c>
      <c r="M298" s="27">
        <f t="shared" si="355"/>
        <v>418.27</v>
      </c>
      <c r="N298" s="24">
        <f t="shared" si="356"/>
        <v>26.74</v>
      </c>
      <c r="O298" s="27">
        <f t="shared" si="357"/>
        <v>209</v>
      </c>
      <c r="P298" s="27">
        <f t="shared" si="358"/>
        <v>0</v>
      </c>
      <c r="Q298" s="27">
        <f t="shared" si="359"/>
        <v>1333.97</v>
      </c>
      <c r="R298" s="24">
        <f t="shared" si="360"/>
        <v>0</v>
      </c>
      <c r="S298" s="24">
        <f t="shared" si="361"/>
        <v>305.6</v>
      </c>
      <c r="T298" s="27">
        <f t="shared" si="362"/>
        <v>104.57</v>
      </c>
      <c r="U298" s="24">
        <f t="shared" si="363"/>
        <v>11.46</v>
      </c>
      <c r="V298" s="27">
        <f t="shared" si="364"/>
        <v>209</v>
      </c>
      <c r="W298" s="27">
        <f t="shared" si="365"/>
        <v>0</v>
      </c>
      <c r="X298" s="24">
        <f t="shared" si="366"/>
        <v>630.63</v>
      </c>
      <c r="Y298" s="24">
        <f t="shared" si="367"/>
        <v>1964.6</v>
      </c>
      <c r="Z298" s="39"/>
      <c r="AA298" s="125" t="s">
        <v>17</v>
      </c>
      <c r="AB298" s="126">
        <f t="shared" ref="AB298:AH298" si="413">K298+R298</f>
        <v>68.76</v>
      </c>
      <c r="AC298" s="126">
        <f t="shared" si="413"/>
        <v>916.8</v>
      </c>
      <c r="AD298" s="126">
        <f t="shared" si="413"/>
        <v>522.84</v>
      </c>
      <c r="AE298" s="126">
        <f t="shared" si="413"/>
        <v>38.2</v>
      </c>
      <c r="AF298" s="126">
        <f t="shared" si="413"/>
        <v>418</v>
      </c>
      <c r="AG298" s="126">
        <f t="shared" si="413"/>
        <v>0</v>
      </c>
      <c r="AH298" s="126">
        <f t="shared" si="413"/>
        <v>1964.6</v>
      </c>
      <c r="AI298" s="125" t="s">
        <v>1107</v>
      </c>
    </row>
    <row r="299" s="9" customFormat="1" ht="20" customHeight="1" spans="1:35">
      <c r="A299" s="23">
        <f t="shared" ref="A299:A307" si="414">ROW()-3</f>
        <v>296</v>
      </c>
      <c r="B299" s="24" t="s">
        <v>76</v>
      </c>
      <c r="C299" s="73" t="s">
        <v>799</v>
      </c>
      <c r="D299" s="272" t="s">
        <v>800</v>
      </c>
      <c r="E299" s="24">
        <v>3245.4</v>
      </c>
      <c r="F299" s="24">
        <v>3245.4</v>
      </c>
      <c r="G299" s="56">
        <v>5228.42</v>
      </c>
      <c r="H299" s="24">
        <v>3245.4</v>
      </c>
      <c r="I299" s="27">
        <v>3180</v>
      </c>
      <c r="J299" s="27"/>
      <c r="K299" s="34">
        <f t="shared" si="353"/>
        <v>58.4172</v>
      </c>
      <c r="L299" s="35">
        <f t="shared" si="354"/>
        <v>519.264</v>
      </c>
      <c r="M299" s="27">
        <f t="shared" si="355"/>
        <v>418.27</v>
      </c>
      <c r="N299" s="24">
        <f t="shared" si="356"/>
        <v>22.7178</v>
      </c>
      <c r="O299" s="27">
        <f t="shared" si="357"/>
        <v>159</v>
      </c>
      <c r="P299" s="27">
        <f t="shared" si="358"/>
        <v>0</v>
      </c>
      <c r="Q299" s="27">
        <f t="shared" si="359"/>
        <v>1177.669</v>
      </c>
      <c r="R299" s="24">
        <f t="shared" si="360"/>
        <v>0</v>
      </c>
      <c r="S299" s="24">
        <f t="shared" si="361"/>
        <v>259.63</v>
      </c>
      <c r="T299" s="27">
        <f t="shared" si="362"/>
        <v>104.57</v>
      </c>
      <c r="U299" s="24">
        <f t="shared" si="363"/>
        <v>9.74</v>
      </c>
      <c r="V299" s="27">
        <f t="shared" si="364"/>
        <v>159</v>
      </c>
      <c r="W299" s="27">
        <f t="shared" si="365"/>
        <v>0</v>
      </c>
      <c r="X299" s="24">
        <f t="shared" si="366"/>
        <v>532.94</v>
      </c>
      <c r="Y299" s="24">
        <f t="shared" si="367"/>
        <v>1710.609</v>
      </c>
      <c r="Z299" s="39"/>
      <c r="AA299" s="125" t="s">
        <v>31</v>
      </c>
      <c r="AB299" s="126">
        <f t="shared" ref="AB299:AH299" si="415">K299+R299</f>
        <v>58.4172</v>
      </c>
      <c r="AC299" s="126">
        <f t="shared" si="415"/>
        <v>778.894</v>
      </c>
      <c r="AD299" s="126">
        <f t="shared" si="415"/>
        <v>522.84</v>
      </c>
      <c r="AE299" s="126">
        <f t="shared" si="415"/>
        <v>32.4578</v>
      </c>
      <c r="AF299" s="126">
        <f t="shared" si="415"/>
        <v>318</v>
      </c>
      <c r="AG299" s="126">
        <f t="shared" si="415"/>
        <v>0</v>
      </c>
      <c r="AH299" s="126">
        <f t="shared" si="415"/>
        <v>1710.609</v>
      </c>
      <c r="AI299" s="125" t="s">
        <v>1108</v>
      </c>
    </row>
    <row r="300" s="9" customFormat="1" ht="20" customHeight="1" spans="1:35">
      <c r="A300" s="23">
        <f t="shared" si="414"/>
        <v>297</v>
      </c>
      <c r="B300" s="24" t="s">
        <v>886</v>
      </c>
      <c r="C300" s="29" t="s">
        <v>801</v>
      </c>
      <c r="D300" s="74" t="s">
        <v>802</v>
      </c>
      <c r="E300" s="24">
        <v>3245.4</v>
      </c>
      <c r="F300" s="24">
        <v>3245.4</v>
      </c>
      <c r="G300" s="56">
        <v>5228.42</v>
      </c>
      <c r="H300" s="24">
        <v>3245.4</v>
      </c>
      <c r="I300" s="27">
        <v>1790</v>
      </c>
      <c r="J300" s="27"/>
      <c r="K300" s="34">
        <f t="shared" si="353"/>
        <v>58.4172</v>
      </c>
      <c r="L300" s="35">
        <f t="shared" si="354"/>
        <v>519.264</v>
      </c>
      <c r="M300" s="27">
        <f t="shared" si="355"/>
        <v>418.27</v>
      </c>
      <c r="N300" s="24">
        <f t="shared" si="356"/>
        <v>22.7178</v>
      </c>
      <c r="O300" s="27">
        <f t="shared" si="357"/>
        <v>89.5</v>
      </c>
      <c r="P300" s="27">
        <f t="shared" si="358"/>
        <v>0</v>
      </c>
      <c r="Q300" s="27">
        <f t="shared" si="359"/>
        <v>1108.169</v>
      </c>
      <c r="R300" s="24">
        <f t="shared" si="360"/>
        <v>0</v>
      </c>
      <c r="S300" s="24">
        <f t="shared" si="361"/>
        <v>259.63</v>
      </c>
      <c r="T300" s="27">
        <f t="shared" si="362"/>
        <v>104.57</v>
      </c>
      <c r="U300" s="24">
        <f t="shared" si="363"/>
        <v>9.74</v>
      </c>
      <c r="V300" s="27">
        <f t="shared" si="364"/>
        <v>89.5</v>
      </c>
      <c r="W300" s="27">
        <f t="shared" si="365"/>
        <v>0</v>
      </c>
      <c r="X300" s="24">
        <f t="shared" si="366"/>
        <v>463.44</v>
      </c>
      <c r="Y300" s="24">
        <f t="shared" si="367"/>
        <v>1571.609</v>
      </c>
      <c r="Z300" s="39"/>
      <c r="AA300" s="125" t="s">
        <v>28</v>
      </c>
      <c r="AB300" s="126">
        <f t="shared" ref="AB300:AH300" si="416">K300+R300</f>
        <v>58.4172</v>
      </c>
      <c r="AC300" s="126">
        <f t="shared" si="416"/>
        <v>778.894</v>
      </c>
      <c r="AD300" s="126">
        <f t="shared" si="416"/>
        <v>522.84</v>
      </c>
      <c r="AE300" s="126">
        <f t="shared" si="416"/>
        <v>32.4578</v>
      </c>
      <c r="AF300" s="126">
        <f t="shared" si="416"/>
        <v>179</v>
      </c>
      <c r="AG300" s="126">
        <f t="shared" si="416"/>
        <v>0</v>
      </c>
      <c r="AH300" s="126">
        <f t="shared" si="416"/>
        <v>1571.609</v>
      </c>
      <c r="AI300" s="125" t="s">
        <v>1111</v>
      </c>
    </row>
    <row r="301" s="9" customFormat="1" ht="20" customHeight="1" spans="1:35">
      <c r="A301" s="23">
        <f t="shared" si="414"/>
        <v>298</v>
      </c>
      <c r="B301" s="24" t="s">
        <v>657</v>
      </c>
      <c r="C301" s="29" t="s">
        <v>803</v>
      </c>
      <c r="D301" s="74" t="s">
        <v>804</v>
      </c>
      <c r="E301" s="24">
        <v>3245.4</v>
      </c>
      <c r="F301" s="24">
        <v>3245.4</v>
      </c>
      <c r="G301" s="56">
        <v>5228.42</v>
      </c>
      <c r="H301" s="24">
        <v>3245.4</v>
      </c>
      <c r="I301" s="27">
        <v>1790</v>
      </c>
      <c r="J301" s="27"/>
      <c r="K301" s="34">
        <f t="shared" si="353"/>
        <v>58.4172</v>
      </c>
      <c r="L301" s="35">
        <f t="shared" si="354"/>
        <v>519.264</v>
      </c>
      <c r="M301" s="27">
        <f t="shared" si="355"/>
        <v>418.27</v>
      </c>
      <c r="N301" s="24">
        <f t="shared" si="356"/>
        <v>22.7178</v>
      </c>
      <c r="O301" s="27">
        <f t="shared" si="357"/>
        <v>89.5</v>
      </c>
      <c r="P301" s="27">
        <f t="shared" si="358"/>
        <v>0</v>
      </c>
      <c r="Q301" s="27">
        <f t="shared" si="359"/>
        <v>1108.169</v>
      </c>
      <c r="R301" s="24">
        <f t="shared" si="360"/>
        <v>0</v>
      </c>
      <c r="S301" s="24">
        <f t="shared" si="361"/>
        <v>259.63</v>
      </c>
      <c r="T301" s="27">
        <f t="shared" si="362"/>
        <v>104.57</v>
      </c>
      <c r="U301" s="24">
        <f t="shared" si="363"/>
        <v>9.74</v>
      </c>
      <c r="V301" s="27">
        <f t="shared" si="364"/>
        <v>89.5</v>
      </c>
      <c r="W301" s="27">
        <f t="shared" si="365"/>
        <v>0</v>
      </c>
      <c r="X301" s="24">
        <f t="shared" si="366"/>
        <v>463.44</v>
      </c>
      <c r="Y301" s="24">
        <f t="shared" si="367"/>
        <v>1571.609</v>
      </c>
      <c r="Z301" s="39"/>
      <c r="AA301" s="125" t="s">
        <v>27</v>
      </c>
      <c r="AB301" s="126">
        <f t="shared" ref="AB301:AH301" si="417">K301+R301</f>
        <v>58.4172</v>
      </c>
      <c r="AC301" s="126">
        <f t="shared" si="417"/>
        <v>778.894</v>
      </c>
      <c r="AD301" s="126">
        <f t="shared" si="417"/>
        <v>522.84</v>
      </c>
      <c r="AE301" s="126">
        <f t="shared" si="417"/>
        <v>32.4578</v>
      </c>
      <c r="AF301" s="126">
        <f t="shared" si="417"/>
        <v>179</v>
      </c>
      <c r="AG301" s="126">
        <f t="shared" si="417"/>
        <v>0</v>
      </c>
      <c r="AH301" s="126">
        <f t="shared" si="417"/>
        <v>1571.609</v>
      </c>
      <c r="AI301" s="125" t="s">
        <v>1111</v>
      </c>
    </row>
    <row r="302" s="9" customFormat="1" ht="20" customHeight="1" spans="1:35">
      <c r="A302" s="23">
        <f t="shared" si="414"/>
        <v>299</v>
      </c>
      <c r="B302" s="39" t="s">
        <v>118</v>
      </c>
      <c r="C302" s="75" t="s">
        <v>809</v>
      </c>
      <c r="D302" s="76" t="s">
        <v>810</v>
      </c>
      <c r="E302" s="24">
        <v>3245.4</v>
      </c>
      <c r="F302" s="24">
        <v>3245.5</v>
      </c>
      <c r="G302" s="56">
        <v>5228.42</v>
      </c>
      <c r="H302" s="24">
        <v>3245.4</v>
      </c>
      <c r="I302" s="27">
        <v>0</v>
      </c>
      <c r="J302" s="27"/>
      <c r="K302" s="34">
        <f t="shared" si="353"/>
        <v>58.4172</v>
      </c>
      <c r="L302" s="35">
        <f t="shared" si="354"/>
        <v>519.28</v>
      </c>
      <c r="M302" s="27">
        <f t="shared" si="355"/>
        <v>418.27</v>
      </c>
      <c r="N302" s="24">
        <f t="shared" si="356"/>
        <v>22.7178</v>
      </c>
      <c r="O302" s="27">
        <f t="shared" si="357"/>
        <v>0</v>
      </c>
      <c r="P302" s="27">
        <f t="shared" si="358"/>
        <v>0</v>
      </c>
      <c r="Q302" s="27">
        <f t="shared" si="359"/>
        <v>1018.685</v>
      </c>
      <c r="R302" s="24">
        <f t="shared" si="360"/>
        <v>0</v>
      </c>
      <c r="S302" s="24">
        <f t="shared" si="361"/>
        <v>259.64</v>
      </c>
      <c r="T302" s="27">
        <f t="shared" si="362"/>
        <v>104.57</v>
      </c>
      <c r="U302" s="24">
        <f t="shared" si="363"/>
        <v>9.74</v>
      </c>
      <c r="V302" s="27">
        <f t="shared" si="364"/>
        <v>0</v>
      </c>
      <c r="W302" s="27">
        <f t="shared" si="365"/>
        <v>0</v>
      </c>
      <c r="X302" s="24">
        <f t="shared" si="366"/>
        <v>373.95</v>
      </c>
      <c r="Y302" s="24">
        <f t="shared" si="367"/>
        <v>1392.635</v>
      </c>
      <c r="Z302" s="39"/>
      <c r="AA302" s="125" t="s">
        <v>18</v>
      </c>
      <c r="AB302" s="126">
        <f t="shared" ref="AB302:AH302" si="418">K302+R302</f>
        <v>58.4172</v>
      </c>
      <c r="AC302" s="126">
        <f t="shared" si="418"/>
        <v>778.92</v>
      </c>
      <c r="AD302" s="126">
        <f t="shared" si="418"/>
        <v>522.84</v>
      </c>
      <c r="AE302" s="126">
        <f t="shared" si="418"/>
        <v>32.4578</v>
      </c>
      <c r="AF302" s="126">
        <f t="shared" si="418"/>
        <v>0</v>
      </c>
      <c r="AG302" s="126">
        <f t="shared" si="418"/>
        <v>0</v>
      </c>
      <c r="AH302" s="126">
        <f t="shared" si="418"/>
        <v>1392.635</v>
      </c>
      <c r="AI302" s="125" t="s">
        <v>1107</v>
      </c>
    </row>
    <row r="303" s="9" customFormat="1" ht="20" customHeight="1" spans="1:35">
      <c r="A303" s="23">
        <f t="shared" si="414"/>
        <v>300</v>
      </c>
      <c r="B303" s="39" t="s">
        <v>118</v>
      </c>
      <c r="C303" s="75" t="s">
        <v>811</v>
      </c>
      <c r="D303" s="76" t="s">
        <v>812</v>
      </c>
      <c r="E303" s="24">
        <v>3245.4</v>
      </c>
      <c r="F303" s="24">
        <v>3245.5</v>
      </c>
      <c r="G303" s="56">
        <v>5228.42</v>
      </c>
      <c r="H303" s="24">
        <v>3245.4</v>
      </c>
      <c r="I303" s="27">
        <v>0</v>
      </c>
      <c r="J303" s="27"/>
      <c r="K303" s="34">
        <f t="shared" si="353"/>
        <v>58.4172</v>
      </c>
      <c r="L303" s="35">
        <f t="shared" si="354"/>
        <v>519.28</v>
      </c>
      <c r="M303" s="27">
        <f t="shared" si="355"/>
        <v>418.27</v>
      </c>
      <c r="N303" s="24">
        <f t="shared" si="356"/>
        <v>22.7178</v>
      </c>
      <c r="O303" s="27">
        <f t="shared" si="357"/>
        <v>0</v>
      </c>
      <c r="P303" s="27">
        <f t="shared" si="358"/>
        <v>0</v>
      </c>
      <c r="Q303" s="27">
        <f t="shared" si="359"/>
        <v>1018.685</v>
      </c>
      <c r="R303" s="24">
        <f t="shared" si="360"/>
        <v>0</v>
      </c>
      <c r="S303" s="24">
        <f t="shared" si="361"/>
        <v>259.64</v>
      </c>
      <c r="T303" s="27">
        <f t="shared" si="362"/>
        <v>104.57</v>
      </c>
      <c r="U303" s="24">
        <f t="shared" si="363"/>
        <v>9.74</v>
      </c>
      <c r="V303" s="27">
        <f t="shared" si="364"/>
        <v>0</v>
      </c>
      <c r="W303" s="27">
        <f t="shared" si="365"/>
        <v>0</v>
      </c>
      <c r="X303" s="24">
        <f t="shared" si="366"/>
        <v>373.95</v>
      </c>
      <c r="Y303" s="24">
        <f t="shared" si="367"/>
        <v>1392.635</v>
      </c>
      <c r="Z303" s="39"/>
      <c r="AA303" s="125" t="s">
        <v>18</v>
      </c>
      <c r="AB303" s="126">
        <f t="shared" ref="AB303:AH303" si="419">K303+R303</f>
        <v>58.4172</v>
      </c>
      <c r="AC303" s="126">
        <f t="shared" si="419"/>
        <v>778.92</v>
      </c>
      <c r="AD303" s="126">
        <f t="shared" si="419"/>
        <v>522.84</v>
      </c>
      <c r="AE303" s="126">
        <f t="shared" si="419"/>
        <v>32.4578</v>
      </c>
      <c r="AF303" s="126">
        <f t="shared" si="419"/>
        <v>0</v>
      </c>
      <c r="AG303" s="126">
        <f t="shared" si="419"/>
        <v>0</v>
      </c>
      <c r="AH303" s="126">
        <f t="shared" si="419"/>
        <v>1392.635</v>
      </c>
      <c r="AI303" s="125" t="s">
        <v>1107</v>
      </c>
    </row>
    <row r="304" s="9" customFormat="1" ht="20" customHeight="1" spans="1:35">
      <c r="A304" s="23">
        <f t="shared" si="414"/>
        <v>301</v>
      </c>
      <c r="B304" s="39" t="s">
        <v>118</v>
      </c>
      <c r="C304" s="75" t="s">
        <v>813</v>
      </c>
      <c r="D304" s="76" t="s">
        <v>814</v>
      </c>
      <c r="E304" s="24">
        <v>3245.4</v>
      </c>
      <c r="F304" s="24">
        <v>3245.5</v>
      </c>
      <c r="G304" s="56">
        <v>5228.42</v>
      </c>
      <c r="H304" s="24">
        <v>3245.4</v>
      </c>
      <c r="I304" s="27">
        <v>0</v>
      </c>
      <c r="J304" s="27"/>
      <c r="K304" s="34">
        <f t="shared" si="353"/>
        <v>58.4172</v>
      </c>
      <c r="L304" s="35">
        <f t="shared" si="354"/>
        <v>519.28</v>
      </c>
      <c r="M304" s="27">
        <f t="shared" si="355"/>
        <v>418.27</v>
      </c>
      <c r="N304" s="24">
        <f t="shared" si="356"/>
        <v>22.7178</v>
      </c>
      <c r="O304" s="27">
        <f t="shared" si="357"/>
        <v>0</v>
      </c>
      <c r="P304" s="27">
        <f t="shared" si="358"/>
        <v>0</v>
      </c>
      <c r="Q304" s="27">
        <f t="shared" si="359"/>
        <v>1018.685</v>
      </c>
      <c r="R304" s="24">
        <f t="shared" si="360"/>
        <v>0</v>
      </c>
      <c r="S304" s="24">
        <f t="shared" si="361"/>
        <v>259.64</v>
      </c>
      <c r="T304" s="27">
        <f t="shared" si="362"/>
        <v>104.57</v>
      </c>
      <c r="U304" s="24">
        <f t="shared" si="363"/>
        <v>9.74</v>
      </c>
      <c r="V304" s="27">
        <f t="shared" si="364"/>
        <v>0</v>
      </c>
      <c r="W304" s="27">
        <f t="shared" si="365"/>
        <v>0</v>
      </c>
      <c r="X304" s="24">
        <f t="shared" si="366"/>
        <v>373.95</v>
      </c>
      <c r="Y304" s="24">
        <f t="shared" si="367"/>
        <v>1392.635</v>
      </c>
      <c r="Z304" s="39"/>
      <c r="AA304" s="125" t="s">
        <v>18</v>
      </c>
      <c r="AB304" s="126">
        <f t="shared" ref="AB304:AH304" si="420">K304+R304</f>
        <v>58.4172</v>
      </c>
      <c r="AC304" s="126">
        <f t="shared" si="420"/>
        <v>778.92</v>
      </c>
      <c r="AD304" s="126">
        <f t="shared" si="420"/>
        <v>522.84</v>
      </c>
      <c r="AE304" s="126">
        <f t="shared" si="420"/>
        <v>32.4578</v>
      </c>
      <c r="AF304" s="126">
        <f t="shared" si="420"/>
        <v>0</v>
      </c>
      <c r="AG304" s="126">
        <f t="shared" si="420"/>
        <v>0</v>
      </c>
      <c r="AH304" s="126">
        <f t="shared" si="420"/>
        <v>1392.635</v>
      </c>
      <c r="AI304" s="125" t="s">
        <v>1107</v>
      </c>
    </row>
    <row r="305" s="9" customFormat="1" ht="20" customHeight="1" spans="1:35">
      <c r="A305" s="23">
        <f t="shared" si="414"/>
        <v>302</v>
      </c>
      <c r="B305" s="24" t="s">
        <v>143</v>
      </c>
      <c r="C305" s="29" t="s">
        <v>815</v>
      </c>
      <c r="D305" s="268" t="s">
        <v>816</v>
      </c>
      <c r="E305" s="24">
        <v>3245.4</v>
      </c>
      <c r="F305" s="24">
        <v>3245.5</v>
      </c>
      <c r="G305" s="56">
        <v>5228.42</v>
      </c>
      <c r="H305" s="24">
        <v>3245.4</v>
      </c>
      <c r="I305" s="27">
        <v>4180</v>
      </c>
      <c r="J305" s="27"/>
      <c r="K305" s="34">
        <f t="shared" si="353"/>
        <v>58.4172</v>
      </c>
      <c r="L305" s="35">
        <f t="shared" si="354"/>
        <v>519.28</v>
      </c>
      <c r="M305" s="27">
        <f t="shared" si="355"/>
        <v>418.27</v>
      </c>
      <c r="N305" s="24">
        <f t="shared" si="356"/>
        <v>22.7178</v>
      </c>
      <c r="O305" s="27">
        <f t="shared" si="357"/>
        <v>209</v>
      </c>
      <c r="P305" s="27">
        <f t="shared" si="358"/>
        <v>0</v>
      </c>
      <c r="Q305" s="27">
        <f t="shared" si="359"/>
        <v>1227.685</v>
      </c>
      <c r="R305" s="24">
        <f t="shared" si="360"/>
        <v>0</v>
      </c>
      <c r="S305" s="24">
        <f t="shared" si="361"/>
        <v>259.64</v>
      </c>
      <c r="T305" s="27">
        <f t="shared" si="362"/>
        <v>104.57</v>
      </c>
      <c r="U305" s="24">
        <f t="shared" si="363"/>
        <v>9.74</v>
      </c>
      <c r="V305" s="27">
        <f t="shared" si="364"/>
        <v>209</v>
      </c>
      <c r="W305" s="27">
        <f t="shared" si="365"/>
        <v>0</v>
      </c>
      <c r="X305" s="24">
        <f t="shared" si="366"/>
        <v>582.95</v>
      </c>
      <c r="Y305" s="24">
        <f t="shared" si="367"/>
        <v>1810.635</v>
      </c>
      <c r="Z305" s="39"/>
      <c r="AA305" s="125" t="s">
        <v>29</v>
      </c>
      <c r="AB305" s="126">
        <f t="shared" ref="AB305:AH305" si="421">K305+R305</f>
        <v>58.4172</v>
      </c>
      <c r="AC305" s="126">
        <f t="shared" si="421"/>
        <v>778.92</v>
      </c>
      <c r="AD305" s="126">
        <f t="shared" si="421"/>
        <v>522.84</v>
      </c>
      <c r="AE305" s="126">
        <f t="shared" si="421"/>
        <v>32.4578</v>
      </c>
      <c r="AF305" s="126">
        <f t="shared" si="421"/>
        <v>418</v>
      </c>
      <c r="AG305" s="126">
        <f t="shared" si="421"/>
        <v>0</v>
      </c>
      <c r="AH305" s="126">
        <f t="shared" si="421"/>
        <v>1810.635</v>
      </c>
      <c r="AI305" s="125" t="s">
        <v>1111</v>
      </c>
    </row>
    <row r="306" s="9" customFormat="1" ht="20" customHeight="1" spans="1:35">
      <c r="A306" s="23">
        <f t="shared" si="414"/>
        <v>303</v>
      </c>
      <c r="B306" s="24" t="s">
        <v>416</v>
      </c>
      <c r="C306" s="29" t="s">
        <v>817</v>
      </c>
      <c r="D306" s="268" t="s">
        <v>818</v>
      </c>
      <c r="E306" s="24">
        <v>3245.4</v>
      </c>
      <c r="F306" s="24">
        <v>3245.5</v>
      </c>
      <c r="G306" s="56">
        <v>5228.42</v>
      </c>
      <c r="H306" s="24">
        <v>3245.4</v>
      </c>
      <c r="I306" s="27">
        <v>4180</v>
      </c>
      <c r="J306" s="27"/>
      <c r="K306" s="34">
        <f t="shared" si="353"/>
        <v>58.4172</v>
      </c>
      <c r="L306" s="35">
        <f t="shared" si="354"/>
        <v>519.28</v>
      </c>
      <c r="M306" s="27">
        <f t="shared" si="355"/>
        <v>418.27</v>
      </c>
      <c r="N306" s="24">
        <f t="shared" si="356"/>
        <v>22.7178</v>
      </c>
      <c r="O306" s="27">
        <f t="shared" si="357"/>
        <v>209</v>
      </c>
      <c r="P306" s="27">
        <f t="shared" si="358"/>
        <v>0</v>
      </c>
      <c r="Q306" s="27">
        <f t="shared" si="359"/>
        <v>1227.685</v>
      </c>
      <c r="R306" s="24">
        <f t="shared" si="360"/>
        <v>0</v>
      </c>
      <c r="S306" s="24">
        <f t="shared" si="361"/>
        <v>259.64</v>
      </c>
      <c r="T306" s="27">
        <f t="shared" si="362"/>
        <v>104.57</v>
      </c>
      <c r="U306" s="24">
        <f t="shared" si="363"/>
        <v>9.74</v>
      </c>
      <c r="V306" s="27">
        <f t="shared" si="364"/>
        <v>209</v>
      </c>
      <c r="W306" s="27">
        <f t="shared" si="365"/>
        <v>0</v>
      </c>
      <c r="X306" s="24">
        <f t="shared" si="366"/>
        <v>582.95</v>
      </c>
      <c r="Y306" s="24">
        <f t="shared" si="367"/>
        <v>1810.635</v>
      </c>
      <c r="Z306" s="39"/>
      <c r="AA306" s="125" t="s">
        <v>29</v>
      </c>
      <c r="AB306" s="126">
        <f t="shared" ref="AB306:AH306" si="422">K306+R306</f>
        <v>58.4172</v>
      </c>
      <c r="AC306" s="126">
        <f t="shared" si="422"/>
        <v>778.92</v>
      </c>
      <c r="AD306" s="126">
        <f t="shared" si="422"/>
        <v>522.84</v>
      </c>
      <c r="AE306" s="126">
        <f t="shared" si="422"/>
        <v>32.4578</v>
      </c>
      <c r="AF306" s="126">
        <f t="shared" si="422"/>
        <v>418</v>
      </c>
      <c r="AG306" s="126">
        <f t="shared" si="422"/>
        <v>0</v>
      </c>
      <c r="AH306" s="126">
        <f t="shared" si="422"/>
        <v>1810.635</v>
      </c>
      <c r="AI306" s="125" t="s">
        <v>1111</v>
      </c>
    </row>
    <row r="307" s="9" customFormat="1" ht="20" customHeight="1" spans="1:35">
      <c r="A307" s="23">
        <f t="shared" si="414"/>
        <v>304</v>
      </c>
      <c r="B307" s="24" t="s">
        <v>143</v>
      </c>
      <c r="C307" s="29" t="s">
        <v>819</v>
      </c>
      <c r="D307" s="47" t="s">
        <v>820</v>
      </c>
      <c r="E307" s="77">
        <v>3245.4</v>
      </c>
      <c r="F307" s="77">
        <v>3245.5</v>
      </c>
      <c r="G307" s="78">
        <v>5228.42</v>
      </c>
      <c r="H307" s="77">
        <v>3245.4</v>
      </c>
      <c r="I307" s="59">
        <v>1790</v>
      </c>
      <c r="J307" s="59"/>
      <c r="K307" s="34">
        <f t="shared" si="353"/>
        <v>58.4172</v>
      </c>
      <c r="L307" s="35">
        <f t="shared" si="354"/>
        <v>519.28</v>
      </c>
      <c r="M307" s="27">
        <f t="shared" si="355"/>
        <v>418.27</v>
      </c>
      <c r="N307" s="24">
        <f t="shared" si="356"/>
        <v>22.7178</v>
      </c>
      <c r="O307" s="27">
        <f t="shared" si="357"/>
        <v>89.5</v>
      </c>
      <c r="P307" s="27">
        <f t="shared" si="358"/>
        <v>0</v>
      </c>
      <c r="Q307" s="27">
        <f t="shared" si="359"/>
        <v>1108.185</v>
      </c>
      <c r="R307" s="24">
        <f t="shared" si="360"/>
        <v>0</v>
      </c>
      <c r="S307" s="24">
        <f t="shared" si="361"/>
        <v>259.64</v>
      </c>
      <c r="T307" s="27">
        <f t="shared" si="362"/>
        <v>104.57</v>
      </c>
      <c r="U307" s="24">
        <f t="shared" si="363"/>
        <v>9.74</v>
      </c>
      <c r="V307" s="27">
        <f t="shared" si="364"/>
        <v>89.5</v>
      </c>
      <c r="W307" s="27">
        <f t="shared" si="365"/>
        <v>0</v>
      </c>
      <c r="X307" s="24">
        <f t="shared" si="366"/>
        <v>463.45</v>
      </c>
      <c r="Y307" s="24">
        <f t="shared" si="367"/>
        <v>1571.635</v>
      </c>
      <c r="Z307" s="39"/>
      <c r="AA307" s="125" t="s">
        <v>29</v>
      </c>
      <c r="AB307" s="126">
        <f t="shared" ref="AB307:AH307" si="423">K307+R307</f>
        <v>58.4172</v>
      </c>
      <c r="AC307" s="126">
        <f t="shared" si="423"/>
        <v>778.92</v>
      </c>
      <c r="AD307" s="126">
        <f t="shared" si="423"/>
        <v>522.84</v>
      </c>
      <c r="AE307" s="126">
        <f t="shared" si="423"/>
        <v>32.4578</v>
      </c>
      <c r="AF307" s="126">
        <f t="shared" si="423"/>
        <v>179</v>
      </c>
      <c r="AG307" s="126">
        <f t="shared" si="423"/>
        <v>0</v>
      </c>
      <c r="AH307" s="126">
        <f t="shared" si="423"/>
        <v>1571.635</v>
      </c>
      <c r="AI307" s="125" t="s">
        <v>1111</v>
      </c>
    </row>
    <row r="308" s="9" customFormat="1" ht="20" customHeight="1" spans="1:35">
      <c r="A308" s="23">
        <f t="shared" ref="A308:A317" si="424">ROW()-3</f>
        <v>305</v>
      </c>
      <c r="B308" s="24" t="s">
        <v>118</v>
      </c>
      <c r="C308" s="29" t="s">
        <v>821</v>
      </c>
      <c r="D308" s="277" t="s">
        <v>822</v>
      </c>
      <c r="E308" s="77">
        <v>3245.4</v>
      </c>
      <c r="F308" s="77">
        <v>3245.5</v>
      </c>
      <c r="G308" s="78">
        <v>5228.42</v>
      </c>
      <c r="H308" s="77">
        <v>3245.4</v>
      </c>
      <c r="I308" s="59">
        <v>3180</v>
      </c>
      <c r="J308" s="59"/>
      <c r="K308" s="34">
        <f t="shared" si="353"/>
        <v>58.4172</v>
      </c>
      <c r="L308" s="35">
        <f t="shared" si="354"/>
        <v>519.28</v>
      </c>
      <c r="M308" s="27">
        <f t="shared" si="355"/>
        <v>418.27</v>
      </c>
      <c r="N308" s="24">
        <f t="shared" si="356"/>
        <v>22.7178</v>
      </c>
      <c r="O308" s="27">
        <f t="shared" si="357"/>
        <v>159</v>
      </c>
      <c r="P308" s="27">
        <f t="shared" si="358"/>
        <v>0</v>
      </c>
      <c r="Q308" s="27">
        <f t="shared" si="359"/>
        <v>1177.685</v>
      </c>
      <c r="R308" s="24">
        <f t="shared" si="360"/>
        <v>0</v>
      </c>
      <c r="S308" s="24">
        <f t="shared" si="361"/>
        <v>259.64</v>
      </c>
      <c r="T308" s="27">
        <f t="shared" si="362"/>
        <v>104.57</v>
      </c>
      <c r="U308" s="24">
        <f t="shared" si="363"/>
        <v>9.74</v>
      </c>
      <c r="V308" s="27">
        <f t="shared" si="364"/>
        <v>159</v>
      </c>
      <c r="W308" s="27">
        <f t="shared" si="365"/>
        <v>0</v>
      </c>
      <c r="X308" s="24">
        <f t="shared" si="366"/>
        <v>532.95</v>
      </c>
      <c r="Y308" s="24">
        <f t="shared" si="367"/>
        <v>1710.635</v>
      </c>
      <c r="Z308" s="39"/>
      <c r="AA308" s="125" t="s">
        <v>14</v>
      </c>
      <c r="AB308" s="126">
        <f t="shared" ref="AB308:AH308" si="425">K308+R308</f>
        <v>58.4172</v>
      </c>
      <c r="AC308" s="126">
        <f t="shared" si="425"/>
        <v>778.92</v>
      </c>
      <c r="AD308" s="126">
        <f t="shared" si="425"/>
        <v>522.84</v>
      </c>
      <c r="AE308" s="126">
        <f t="shared" si="425"/>
        <v>32.4578</v>
      </c>
      <c r="AF308" s="126">
        <f t="shared" si="425"/>
        <v>318</v>
      </c>
      <c r="AG308" s="126">
        <f t="shared" si="425"/>
        <v>0</v>
      </c>
      <c r="AH308" s="126">
        <f t="shared" si="425"/>
        <v>1710.635</v>
      </c>
      <c r="AI308" s="125" t="s">
        <v>1109</v>
      </c>
    </row>
    <row r="309" s="9" customFormat="1" ht="20" customHeight="1" spans="1:35">
      <c r="A309" s="23">
        <f t="shared" si="424"/>
        <v>306</v>
      </c>
      <c r="B309" s="24" t="s">
        <v>140</v>
      </c>
      <c r="C309" s="29" t="s">
        <v>823</v>
      </c>
      <c r="D309" s="28" t="s">
        <v>824</v>
      </c>
      <c r="E309" s="77">
        <v>3245.4</v>
      </c>
      <c r="F309" s="77">
        <v>3245.5</v>
      </c>
      <c r="G309" s="78">
        <v>5228.42</v>
      </c>
      <c r="H309" s="24">
        <v>3245.4</v>
      </c>
      <c r="I309" s="27">
        <v>3180</v>
      </c>
      <c r="J309" s="59"/>
      <c r="K309" s="34">
        <f t="shared" si="353"/>
        <v>58.4172</v>
      </c>
      <c r="L309" s="35">
        <f t="shared" si="354"/>
        <v>519.28</v>
      </c>
      <c r="M309" s="27">
        <f t="shared" si="355"/>
        <v>418.27</v>
      </c>
      <c r="N309" s="24">
        <f t="shared" si="356"/>
        <v>22.7178</v>
      </c>
      <c r="O309" s="27">
        <f t="shared" si="357"/>
        <v>159</v>
      </c>
      <c r="P309" s="27">
        <f t="shared" si="358"/>
        <v>0</v>
      </c>
      <c r="Q309" s="27">
        <f t="shared" si="359"/>
        <v>1177.685</v>
      </c>
      <c r="R309" s="24">
        <f t="shared" si="360"/>
        <v>0</v>
      </c>
      <c r="S309" s="24">
        <f t="shared" si="361"/>
        <v>259.64</v>
      </c>
      <c r="T309" s="27">
        <f t="shared" si="362"/>
        <v>104.57</v>
      </c>
      <c r="U309" s="24">
        <f t="shared" si="363"/>
        <v>9.74</v>
      </c>
      <c r="V309" s="27">
        <f t="shared" si="364"/>
        <v>159</v>
      </c>
      <c r="W309" s="27">
        <f t="shared" si="365"/>
        <v>0</v>
      </c>
      <c r="X309" s="24">
        <f t="shared" si="366"/>
        <v>532.95</v>
      </c>
      <c r="Y309" s="24">
        <f t="shared" si="367"/>
        <v>1710.635</v>
      </c>
      <c r="Z309" s="39"/>
      <c r="AA309" s="125" t="s">
        <v>17</v>
      </c>
      <c r="AB309" s="126">
        <f t="shared" ref="AB309:AH309" si="426">K309+R309</f>
        <v>58.4172</v>
      </c>
      <c r="AC309" s="126">
        <f t="shared" si="426"/>
        <v>778.92</v>
      </c>
      <c r="AD309" s="126">
        <f t="shared" si="426"/>
        <v>522.84</v>
      </c>
      <c r="AE309" s="126">
        <f t="shared" si="426"/>
        <v>32.4578</v>
      </c>
      <c r="AF309" s="126">
        <f t="shared" si="426"/>
        <v>318</v>
      </c>
      <c r="AG309" s="126">
        <f t="shared" si="426"/>
        <v>0</v>
      </c>
      <c r="AH309" s="126">
        <f t="shared" si="426"/>
        <v>1710.635</v>
      </c>
      <c r="AI309" s="125" t="s">
        <v>1107</v>
      </c>
    </row>
    <row r="310" s="9" customFormat="1" ht="20" customHeight="1" spans="1:35">
      <c r="A310" s="23">
        <f t="shared" si="424"/>
        <v>307</v>
      </c>
      <c r="B310" s="24" t="s">
        <v>140</v>
      </c>
      <c r="C310" s="54" t="s">
        <v>825</v>
      </c>
      <c r="D310" s="28" t="s">
        <v>826</v>
      </c>
      <c r="E310" s="77">
        <v>3245.4</v>
      </c>
      <c r="F310" s="77">
        <v>3245.5</v>
      </c>
      <c r="G310" s="78">
        <v>5228.42</v>
      </c>
      <c r="H310" s="77">
        <v>3245.4</v>
      </c>
      <c r="I310" s="27">
        <v>3180</v>
      </c>
      <c r="J310" s="59"/>
      <c r="K310" s="34">
        <f t="shared" si="353"/>
        <v>58.4172</v>
      </c>
      <c r="L310" s="35">
        <f t="shared" si="354"/>
        <v>519.28</v>
      </c>
      <c r="M310" s="27">
        <f t="shared" si="355"/>
        <v>418.27</v>
      </c>
      <c r="N310" s="24">
        <f t="shared" si="356"/>
        <v>22.7178</v>
      </c>
      <c r="O310" s="27">
        <f t="shared" si="357"/>
        <v>159</v>
      </c>
      <c r="P310" s="27">
        <f t="shared" si="358"/>
        <v>0</v>
      </c>
      <c r="Q310" s="27">
        <f t="shared" si="359"/>
        <v>1177.685</v>
      </c>
      <c r="R310" s="24">
        <f t="shared" si="360"/>
        <v>0</v>
      </c>
      <c r="S310" s="24">
        <f t="shared" si="361"/>
        <v>259.64</v>
      </c>
      <c r="T310" s="27">
        <f t="shared" si="362"/>
        <v>104.57</v>
      </c>
      <c r="U310" s="24">
        <f t="shared" si="363"/>
        <v>9.74</v>
      </c>
      <c r="V310" s="27">
        <f t="shared" si="364"/>
        <v>159</v>
      </c>
      <c r="W310" s="27">
        <f t="shared" si="365"/>
        <v>0</v>
      </c>
      <c r="X310" s="24">
        <f t="shared" si="366"/>
        <v>532.95</v>
      </c>
      <c r="Y310" s="24">
        <f t="shared" si="367"/>
        <v>1710.635</v>
      </c>
      <c r="Z310" s="39"/>
      <c r="AA310" s="125" t="s">
        <v>17</v>
      </c>
      <c r="AB310" s="126">
        <f t="shared" ref="AB310:AH310" si="427">K310+R310</f>
        <v>58.4172</v>
      </c>
      <c r="AC310" s="126">
        <f t="shared" si="427"/>
        <v>778.92</v>
      </c>
      <c r="AD310" s="126">
        <f t="shared" si="427"/>
        <v>522.84</v>
      </c>
      <c r="AE310" s="126">
        <f t="shared" si="427"/>
        <v>32.4578</v>
      </c>
      <c r="AF310" s="126">
        <f t="shared" si="427"/>
        <v>318</v>
      </c>
      <c r="AG310" s="126">
        <f t="shared" si="427"/>
        <v>0</v>
      </c>
      <c r="AH310" s="126">
        <f t="shared" si="427"/>
        <v>1710.635</v>
      </c>
      <c r="AI310" s="125" t="s">
        <v>1107</v>
      </c>
    </row>
    <row r="311" s="9" customFormat="1" ht="20" customHeight="1" spans="1:35">
      <c r="A311" s="23">
        <f t="shared" si="424"/>
        <v>308</v>
      </c>
      <c r="B311" s="24" t="s">
        <v>140</v>
      </c>
      <c r="C311" s="54" t="s">
        <v>827</v>
      </c>
      <c r="D311" s="28" t="s">
        <v>828</v>
      </c>
      <c r="E311" s="77">
        <v>3245.4</v>
      </c>
      <c r="F311" s="77">
        <v>3245.5</v>
      </c>
      <c r="G311" s="78">
        <v>5228.42</v>
      </c>
      <c r="H311" s="77">
        <v>3245.4</v>
      </c>
      <c r="I311" s="27">
        <v>3180</v>
      </c>
      <c r="J311" s="59"/>
      <c r="K311" s="34">
        <f t="shared" si="353"/>
        <v>58.4172</v>
      </c>
      <c r="L311" s="35">
        <f t="shared" si="354"/>
        <v>519.28</v>
      </c>
      <c r="M311" s="27">
        <f t="shared" si="355"/>
        <v>418.27</v>
      </c>
      <c r="N311" s="24">
        <f t="shared" si="356"/>
        <v>22.7178</v>
      </c>
      <c r="O311" s="27">
        <f t="shared" si="357"/>
        <v>159</v>
      </c>
      <c r="P311" s="27">
        <f t="shared" si="358"/>
        <v>0</v>
      </c>
      <c r="Q311" s="27">
        <f t="shared" si="359"/>
        <v>1177.685</v>
      </c>
      <c r="R311" s="24">
        <f t="shared" si="360"/>
        <v>0</v>
      </c>
      <c r="S311" s="24">
        <f t="shared" si="361"/>
        <v>259.64</v>
      </c>
      <c r="T311" s="27">
        <f t="shared" si="362"/>
        <v>104.57</v>
      </c>
      <c r="U311" s="24">
        <f t="shared" si="363"/>
        <v>9.74</v>
      </c>
      <c r="V311" s="27">
        <f t="shared" si="364"/>
        <v>159</v>
      </c>
      <c r="W311" s="27">
        <f t="shared" si="365"/>
        <v>0</v>
      </c>
      <c r="X311" s="24">
        <f t="shared" si="366"/>
        <v>532.95</v>
      </c>
      <c r="Y311" s="24">
        <f t="shared" si="367"/>
        <v>1710.635</v>
      </c>
      <c r="Z311" s="39"/>
      <c r="AA311" s="125" t="s">
        <v>17</v>
      </c>
      <c r="AB311" s="126">
        <f t="shared" ref="AB311:AH311" si="428">K311+R311</f>
        <v>58.4172</v>
      </c>
      <c r="AC311" s="126">
        <f t="shared" si="428"/>
        <v>778.92</v>
      </c>
      <c r="AD311" s="126">
        <f t="shared" si="428"/>
        <v>522.84</v>
      </c>
      <c r="AE311" s="126">
        <f t="shared" si="428"/>
        <v>32.4578</v>
      </c>
      <c r="AF311" s="126">
        <f t="shared" si="428"/>
        <v>318</v>
      </c>
      <c r="AG311" s="126">
        <f t="shared" si="428"/>
        <v>0</v>
      </c>
      <c r="AH311" s="126">
        <f t="shared" si="428"/>
        <v>1710.635</v>
      </c>
      <c r="AI311" s="125" t="s">
        <v>1107</v>
      </c>
    </row>
    <row r="312" s="9" customFormat="1" ht="20" customHeight="1" spans="1:35">
      <c r="A312" s="23">
        <f t="shared" si="424"/>
        <v>309</v>
      </c>
      <c r="B312" s="24" t="s">
        <v>140</v>
      </c>
      <c r="C312" s="54" t="s">
        <v>605</v>
      </c>
      <c r="D312" s="56" t="s">
        <v>606</v>
      </c>
      <c r="E312" s="59">
        <v>3245.4</v>
      </c>
      <c r="F312" s="59">
        <v>3245.5</v>
      </c>
      <c r="G312" s="59">
        <v>5228.42</v>
      </c>
      <c r="H312" s="59">
        <v>3245.4</v>
      </c>
      <c r="I312" s="27">
        <v>3180</v>
      </c>
      <c r="J312" s="59"/>
      <c r="K312" s="64">
        <f t="shared" si="353"/>
        <v>58.4172</v>
      </c>
      <c r="L312" s="65">
        <f t="shared" si="354"/>
        <v>519.28</v>
      </c>
      <c r="M312" s="27">
        <f t="shared" si="355"/>
        <v>418.27</v>
      </c>
      <c r="N312" s="27">
        <f t="shared" si="356"/>
        <v>22.7178</v>
      </c>
      <c r="O312" s="27">
        <f t="shared" si="357"/>
        <v>159</v>
      </c>
      <c r="P312" s="27">
        <f t="shared" si="358"/>
        <v>0</v>
      </c>
      <c r="Q312" s="27">
        <f t="shared" si="359"/>
        <v>1177.685</v>
      </c>
      <c r="R312" s="24">
        <f t="shared" si="360"/>
        <v>0</v>
      </c>
      <c r="S312" s="27">
        <f t="shared" si="361"/>
        <v>259.64</v>
      </c>
      <c r="T312" s="27">
        <f t="shared" si="362"/>
        <v>104.57</v>
      </c>
      <c r="U312" s="27">
        <f t="shared" si="363"/>
        <v>9.74</v>
      </c>
      <c r="V312" s="27">
        <f t="shared" si="364"/>
        <v>159</v>
      </c>
      <c r="W312" s="27">
        <f t="shared" si="365"/>
        <v>0</v>
      </c>
      <c r="X312" s="24">
        <f t="shared" si="366"/>
        <v>532.95</v>
      </c>
      <c r="Y312" s="27">
        <f t="shared" si="367"/>
        <v>1710.635</v>
      </c>
      <c r="Z312" s="68"/>
      <c r="AA312" s="125" t="s">
        <v>17</v>
      </c>
      <c r="AB312" s="126">
        <f t="shared" ref="AB312:AH312" si="429">K312+R312</f>
        <v>58.4172</v>
      </c>
      <c r="AC312" s="126">
        <f t="shared" si="429"/>
        <v>778.92</v>
      </c>
      <c r="AD312" s="126">
        <f t="shared" si="429"/>
        <v>522.84</v>
      </c>
      <c r="AE312" s="126">
        <f t="shared" si="429"/>
        <v>32.4578</v>
      </c>
      <c r="AF312" s="126">
        <f t="shared" si="429"/>
        <v>318</v>
      </c>
      <c r="AG312" s="126">
        <f t="shared" si="429"/>
        <v>0</v>
      </c>
      <c r="AH312" s="126">
        <f t="shared" si="429"/>
        <v>1710.635</v>
      </c>
      <c r="AI312" s="125" t="s">
        <v>1107</v>
      </c>
    </row>
    <row r="313" s="9" customFormat="1" ht="20" customHeight="1" spans="1:35">
      <c r="A313" s="23">
        <f t="shared" si="424"/>
        <v>310</v>
      </c>
      <c r="B313" s="24" t="s">
        <v>140</v>
      </c>
      <c r="C313" s="54" t="s">
        <v>666</v>
      </c>
      <c r="D313" s="28" t="s">
        <v>831</v>
      </c>
      <c r="E313" s="77">
        <v>3245.4</v>
      </c>
      <c r="F313" s="77">
        <v>3245.5</v>
      </c>
      <c r="G313" s="78">
        <v>5228.42</v>
      </c>
      <c r="H313" s="77">
        <v>3245.4</v>
      </c>
      <c r="I313" s="27">
        <v>3180</v>
      </c>
      <c r="J313" s="59"/>
      <c r="K313" s="34">
        <f t="shared" si="353"/>
        <v>58.4172</v>
      </c>
      <c r="L313" s="35">
        <f t="shared" si="354"/>
        <v>519.28</v>
      </c>
      <c r="M313" s="27">
        <f t="shared" si="355"/>
        <v>418.27</v>
      </c>
      <c r="N313" s="24">
        <f t="shared" si="356"/>
        <v>22.7178</v>
      </c>
      <c r="O313" s="27">
        <f t="shared" si="357"/>
        <v>159</v>
      </c>
      <c r="P313" s="27">
        <f t="shared" si="358"/>
        <v>0</v>
      </c>
      <c r="Q313" s="27">
        <f t="shared" si="359"/>
        <v>1177.685</v>
      </c>
      <c r="R313" s="24">
        <f t="shared" si="360"/>
        <v>0</v>
      </c>
      <c r="S313" s="24">
        <f t="shared" si="361"/>
        <v>259.64</v>
      </c>
      <c r="T313" s="27">
        <f t="shared" si="362"/>
        <v>104.57</v>
      </c>
      <c r="U313" s="24">
        <f t="shared" si="363"/>
        <v>9.74</v>
      </c>
      <c r="V313" s="27">
        <f t="shared" si="364"/>
        <v>159</v>
      </c>
      <c r="W313" s="27">
        <f t="shared" si="365"/>
        <v>0</v>
      </c>
      <c r="X313" s="24">
        <f t="shared" si="366"/>
        <v>532.95</v>
      </c>
      <c r="Y313" s="24">
        <f t="shared" si="367"/>
        <v>1710.635</v>
      </c>
      <c r="Z313" s="39"/>
      <c r="AA313" s="125" t="s">
        <v>17</v>
      </c>
      <c r="AB313" s="126">
        <f t="shared" ref="AB313:AH313" si="430">K313+R313</f>
        <v>58.4172</v>
      </c>
      <c r="AC313" s="126">
        <f t="shared" si="430"/>
        <v>778.92</v>
      </c>
      <c r="AD313" s="126">
        <f t="shared" si="430"/>
        <v>522.84</v>
      </c>
      <c r="AE313" s="126">
        <f t="shared" si="430"/>
        <v>32.4578</v>
      </c>
      <c r="AF313" s="126">
        <f t="shared" si="430"/>
        <v>318</v>
      </c>
      <c r="AG313" s="126">
        <f t="shared" si="430"/>
        <v>0</v>
      </c>
      <c r="AH313" s="126">
        <f t="shared" si="430"/>
        <v>1710.635</v>
      </c>
      <c r="AI313" s="125" t="s">
        <v>1107</v>
      </c>
    </row>
    <row r="314" s="9" customFormat="1" ht="20" customHeight="1" spans="1:35">
      <c r="A314" s="23">
        <f t="shared" si="424"/>
        <v>311</v>
      </c>
      <c r="B314" s="24" t="s">
        <v>476</v>
      </c>
      <c r="C314" s="29" t="s">
        <v>834</v>
      </c>
      <c r="D314" s="277" t="s">
        <v>835</v>
      </c>
      <c r="E314" s="77">
        <v>3245.4</v>
      </c>
      <c r="F314" s="77">
        <v>3245.5</v>
      </c>
      <c r="G314" s="78">
        <v>5228.42</v>
      </c>
      <c r="H314" s="77">
        <v>3245.4</v>
      </c>
      <c r="I314" s="27">
        <v>1790</v>
      </c>
      <c r="J314" s="59"/>
      <c r="K314" s="34">
        <f t="shared" si="353"/>
        <v>58.4172</v>
      </c>
      <c r="L314" s="35">
        <f t="shared" si="354"/>
        <v>519.28</v>
      </c>
      <c r="M314" s="27">
        <f t="shared" si="355"/>
        <v>418.27</v>
      </c>
      <c r="N314" s="24">
        <f t="shared" si="356"/>
        <v>22.7178</v>
      </c>
      <c r="O314" s="27">
        <f t="shared" si="357"/>
        <v>89.5</v>
      </c>
      <c r="P314" s="27">
        <f t="shared" si="358"/>
        <v>0</v>
      </c>
      <c r="Q314" s="27">
        <f t="shared" si="359"/>
        <v>1108.185</v>
      </c>
      <c r="R314" s="24">
        <f t="shared" si="360"/>
        <v>0</v>
      </c>
      <c r="S314" s="24">
        <f t="shared" si="361"/>
        <v>259.64</v>
      </c>
      <c r="T314" s="27">
        <f t="shared" si="362"/>
        <v>104.57</v>
      </c>
      <c r="U314" s="24">
        <f t="shared" si="363"/>
        <v>9.74</v>
      </c>
      <c r="V314" s="27">
        <f t="shared" si="364"/>
        <v>89.5</v>
      </c>
      <c r="W314" s="27">
        <f t="shared" si="365"/>
        <v>0</v>
      </c>
      <c r="X314" s="24">
        <f t="shared" si="366"/>
        <v>463.45</v>
      </c>
      <c r="Y314" s="24">
        <f t="shared" si="367"/>
        <v>1571.635</v>
      </c>
      <c r="Z314" s="39"/>
      <c r="AA314" s="125" t="s">
        <v>23</v>
      </c>
      <c r="AB314" s="126">
        <f t="shared" ref="AB314:AH314" si="431">K314+R314</f>
        <v>58.4172</v>
      </c>
      <c r="AC314" s="126">
        <f t="shared" si="431"/>
        <v>778.92</v>
      </c>
      <c r="AD314" s="126">
        <f t="shared" si="431"/>
        <v>522.84</v>
      </c>
      <c r="AE314" s="126">
        <f t="shared" si="431"/>
        <v>32.4578</v>
      </c>
      <c r="AF314" s="126">
        <f t="shared" si="431"/>
        <v>179</v>
      </c>
      <c r="AG314" s="126">
        <f t="shared" si="431"/>
        <v>0</v>
      </c>
      <c r="AH314" s="126">
        <f t="shared" si="431"/>
        <v>1571.635</v>
      </c>
      <c r="AI314" s="125" t="s">
        <v>1111</v>
      </c>
    </row>
    <row r="315" s="9" customFormat="1" ht="20" customHeight="1" spans="1:35">
      <c r="A315" s="23">
        <f t="shared" si="424"/>
        <v>312</v>
      </c>
      <c r="B315" s="24" t="s">
        <v>416</v>
      </c>
      <c r="C315" s="29" t="s">
        <v>840</v>
      </c>
      <c r="D315" s="277" t="s">
        <v>841</v>
      </c>
      <c r="E315" s="77">
        <v>3245.4</v>
      </c>
      <c r="F315" s="77">
        <v>3245.5</v>
      </c>
      <c r="G315" s="78">
        <v>5228.42</v>
      </c>
      <c r="H315" s="77">
        <v>3245.4</v>
      </c>
      <c r="I315" s="27">
        <v>1790</v>
      </c>
      <c r="J315" s="59"/>
      <c r="K315" s="34">
        <f t="shared" si="353"/>
        <v>58.4172</v>
      </c>
      <c r="L315" s="35">
        <f t="shared" si="354"/>
        <v>519.28</v>
      </c>
      <c r="M315" s="27">
        <f t="shared" si="355"/>
        <v>418.27</v>
      </c>
      <c r="N315" s="24">
        <f t="shared" si="356"/>
        <v>22.7178</v>
      </c>
      <c r="O315" s="27">
        <f t="shared" si="357"/>
        <v>89.5</v>
      </c>
      <c r="P315" s="27">
        <f t="shared" si="358"/>
        <v>0</v>
      </c>
      <c r="Q315" s="27">
        <f t="shared" si="359"/>
        <v>1108.185</v>
      </c>
      <c r="R315" s="24">
        <f t="shared" si="360"/>
        <v>0</v>
      </c>
      <c r="S315" s="24">
        <f t="shared" si="361"/>
        <v>259.64</v>
      </c>
      <c r="T315" s="27">
        <f t="shared" si="362"/>
        <v>104.57</v>
      </c>
      <c r="U315" s="24">
        <f t="shared" si="363"/>
        <v>9.74</v>
      </c>
      <c r="V315" s="27">
        <f t="shared" si="364"/>
        <v>89.5</v>
      </c>
      <c r="W315" s="27">
        <f t="shared" si="365"/>
        <v>0</v>
      </c>
      <c r="X315" s="24">
        <f t="shared" si="366"/>
        <v>463.45</v>
      </c>
      <c r="Y315" s="24">
        <f t="shared" si="367"/>
        <v>1571.635</v>
      </c>
      <c r="Z315" s="39"/>
      <c r="AA315" s="125" t="s">
        <v>20</v>
      </c>
      <c r="AB315" s="126">
        <f t="shared" ref="AB315:AH315" si="432">K315+R315</f>
        <v>58.4172</v>
      </c>
      <c r="AC315" s="126">
        <f t="shared" si="432"/>
        <v>778.92</v>
      </c>
      <c r="AD315" s="126">
        <f t="shared" si="432"/>
        <v>522.84</v>
      </c>
      <c r="AE315" s="126">
        <f t="shared" si="432"/>
        <v>32.4578</v>
      </c>
      <c r="AF315" s="126">
        <f t="shared" si="432"/>
        <v>179</v>
      </c>
      <c r="AG315" s="126">
        <f t="shared" si="432"/>
        <v>0</v>
      </c>
      <c r="AH315" s="126">
        <f t="shared" si="432"/>
        <v>1571.635</v>
      </c>
      <c r="AI315" s="125" t="s">
        <v>1111</v>
      </c>
    </row>
    <row r="316" s="9" customFormat="1" ht="20" customHeight="1" spans="1:35">
      <c r="A316" s="23">
        <f t="shared" si="424"/>
        <v>313</v>
      </c>
      <c r="B316" s="24" t="s">
        <v>190</v>
      </c>
      <c r="C316" s="54" t="s">
        <v>842</v>
      </c>
      <c r="D316" s="268" t="s">
        <v>843</v>
      </c>
      <c r="E316" s="77">
        <v>3245.4</v>
      </c>
      <c r="F316" s="77">
        <v>3245.5</v>
      </c>
      <c r="G316" s="78">
        <v>5228.42</v>
      </c>
      <c r="H316" s="77">
        <v>3245.4</v>
      </c>
      <c r="I316" s="27">
        <v>3180</v>
      </c>
      <c r="J316" s="59"/>
      <c r="K316" s="34">
        <f t="shared" si="353"/>
        <v>58.4172</v>
      </c>
      <c r="L316" s="35">
        <f t="shared" si="354"/>
        <v>519.28</v>
      </c>
      <c r="M316" s="27">
        <f t="shared" si="355"/>
        <v>418.27</v>
      </c>
      <c r="N316" s="24">
        <f t="shared" si="356"/>
        <v>22.7178</v>
      </c>
      <c r="O316" s="27">
        <f t="shared" si="357"/>
        <v>159</v>
      </c>
      <c r="P316" s="27">
        <f t="shared" si="358"/>
        <v>0</v>
      </c>
      <c r="Q316" s="27">
        <f t="shared" si="359"/>
        <v>1177.685</v>
      </c>
      <c r="R316" s="24">
        <f t="shared" si="360"/>
        <v>0</v>
      </c>
      <c r="S316" s="24">
        <f t="shared" si="361"/>
        <v>259.64</v>
      </c>
      <c r="T316" s="27">
        <f t="shared" si="362"/>
        <v>104.57</v>
      </c>
      <c r="U316" s="24">
        <f t="shared" si="363"/>
        <v>9.74</v>
      </c>
      <c r="V316" s="27">
        <f t="shared" si="364"/>
        <v>159</v>
      </c>
      <c r="W316" s="27">
        <f t="shared" si="365"/>
        <v>0</v>
      </c>
      <c r="X316" s="24">
        <f t="shared" si="366"/>
        <v>532.95</v>
      </c>
      <c r="Y316" s="24">
        <f t="shared" si="367"/>
        <v>1710.635</v>
      </c>
      <c r="Z316" s="39"/>
      <c r="AA316" s="125" t="s">
        <v>39</v>
      </c>
      <c r="AB316" s="126">
        <f t="shared" ref="AB316:AH316" si="433">K316+R316</f>
        <v>58.4172</v>
      </c>
      <c r="AC316" s="126">
        <f t="shared" si="433"/>
        <v>778.92</v>
      </c>
      <c r="AD316" s="126">
        <f t="shared" si="433"/>
        <v>522.84</v>
      </c>
      <c r="AE316" s="126">
        <f t="shared" si="433"/>
        <v>32.4578</v>
      </c>
      <c r="AF316" s="126">
        <f t="shared" si="433"/>
        <v>318</v>
      </c>
      <c r="AG316" s="126">
        <f t="shared" si="433"/>
        <v>0</v>
      </c>
      <c r="AH316" s="126">
        <f t="shared" si="433"/>
        <v>1710.635</v>
      </c>
      <c r="AI316" s="125" t="s">
        <v>1112</v>
      </c>
    </row>
    <row r="317" s="9" customFormat="1" ht="20" customHeight="1" spans="1:35">
      <c r="A317" s="23">
        <f t="shared" ref="A317:A326" si="434">ROW()-3</f>
        <v>314</v>
      </c>
      <c r="B317" s="24" t="s">
        <v>443</v>
      </c>
      <c r="C317" s="29" t="s">
        <v>844</v>
      </c>
      <c r="D317" s="277" t="s">
        <v>845</v>
      </c>
      <c r="E317" s="77">
        <v>3245.4</v>
      </c>
      <c r="F317" s="77">
        <v>3245.5</v>
      </c>
      <c r="G317" s="78">
        <v>5228.42</v>
      </c>
      <c r="H317" s="77">
        <v>3245.4</v>
      </c>
      <c r="I317" s="27">
        <v>1790</v>
      </c>
      <c r="J317" s="59"/>
      <c r="K317" s="34">
        <f t="shared" si="353"/>
        <v>58.4172</v>
      </c>
      <c r="L317" s="35">
        <f t="shared" si="354"/>
        <v>519.28</v>
      </c>
      <c r="M317" s="27">
        <f t="shared" si="355"/>
        <v>418.27</v>
      </c>
      <c r="N317" s="24">
        <f t="shared" si="356"/>
        <v>22.7178</v>
      </c>
      <c r="O317" s="27">
        <f t="shared" si="357"/>
        <v>89.5</v>
      </c>
      <c r="P317" s="27">
        <f t="shared" si="358"/>
        <v>0</v>
      </c>
      <c r="Q317" s="27">
        <f t="shared" si="359"/>
        <v>1108.185</v>
      </c>
      <c r="R317" s="24">
        <f t="shared" si="360"/>
        <v>0</v>
      </c>
      <c r="S317" s="24">
        <f t="shared" si="361"/>
        <v>259.64</v>
      </c>
      <c r="T317" s="27">
        <f t="shared" si="362"/>
        <v>104.57</v>
      </c>
      <c r="U317" s="24">
        <f t="shared" si="363"/>
        <v>9.74</v>
      </c>
      <c r="V317" s="27">
        <f t="shared" si="364"/>
        <v>89.5</v>
      </c>
      <c r="W317" s="27">
        <f t="shared" si="365"/>
        <v>0</v>
      </c>
      <c r="X317" s="24">
        <f t="shared" si="366"/>
        <v>463.45</v>
      </c>
      <c r="Y317" s="24">
        <f t="shared" si="367"/>
        <v>1571.635</v>
      </c>
      <c r="Z317" s="39"/>
      <c r="AA317" s="125" t="s">
        <v>21</v>
      </c>
      <c r="AB317" s="126">
        <f t="shared" ref="AB317:AH317" si="435">K317+R317</f>
        <v>58.4172</v>
      </c>
      <c r="AC317" s="126">
        <f t="shared" si="435"/>
        <v>778.92</v>
      </c>
      <c r="AD317" s="126">
        <f t="shared" si="435"/>
        <v>522.84</v>
      </c>
      <c r="AE317" s="126">
        <f t="shared" si="435"/>
        <v>32.4578</v>
      </c>
      <c r="AF317" s="126">
        <f t="shared" si="435"/>
        <v>179</v>
      </c>
      <c r="AG317" s="126">
        <f t="shared" si="435"/>
        <v>0</v>
      </c>
      <c r="AH317" s="126">
        <f t="shared" si="435"/>
        <v>1571.635</v>
      </c>
      <c r="AI317" s="125" t="s">
        <v>1111</v>
      </c>
    </row>
    <row r="318" s="9" customFormat="1" ht="20" customHeight="1" spans="1:35">
      <c r="A318" s="23">
        <f t="shared" si="434"/>
        <v>315</v>
      </c>
      <c r="B318" s="24" t="s">
        <v>293</v>
      </c>
      <c r="C318" s="79" t="s">
        <v>846</v>
      </c>
      <c r="D318" s="282" t="s">
        <v>847</v>
      </c>
      <c r="E318" s="77">
        <v>3245.4</v>
      </c>
      <c r="F318" s="77">
        <v>3245.5</v>
      </c>
      <c r="G318" s="78">
        <v>5228.42</v>
      </c>
      <c r="H318" s="77">
        <v>3245.4</v>
      </c>
      <c r="I318" s="27">
        <v>1790</v>
      </c>
      <c r="J318" s="59"/>
      <c r="K318" s="34">
        <f t="shared" si="353"/>
        <v>58.4172</v>
      </c>
      <c r="L318" s="35">
        <f t="shared" si="354"/>
        <v>519.28</v>
      </c>
      <c r="M318" s="27">
        <f t="shared" si="355"/>
        <v>418.27</v>
      </c>
      <c r="N318" s="24">
        <f t="shared" si="356"/>
        <v>22.7178</v>
      </c>
      <c r="O318" s="27">
        <f t="shared" si="357"/>
        <v>89.5</v>
      </c>
      <c r="P318" s="27">
        <f t="shared" si="358"/>
        <v>0</v>
      </c>
      <c r="Q318" s="27">
        <f t="shared" si="359"/>
        <v>1108.185</v>
      </c>
      <c r="R318" s="24">
        <f t="shared" si="360"/>
        <v>0</v>
      </c>
      <c r="S318" s="24">
        <f t="shared" si="361"/>
        <v>259.64</v>
      </c>
      <c r="T318" s="27">
        <f t="shared" si="362"/>
        <v>104.57</v>
      </c>
      <c r="U318" s="24">
        <f t="shared" si="363"/>
        <v>9.74</v>
      </c>
      <c r="V318" s="27">
        <f t="shared" si="364"/>
        <v>89.5</v>
      </c>
      <c r="W318" s="27">
        <f t="shared" si="365"/>
        <v>0</v>
      </c>
      <c r="X318" s="24">
        <f t="shared" si="366"/>
        <v>463.45</v>
      </c>
      <c r="Y318" s="24">
        <f t="shared" si="367"/>
        <v>1571.635</v>
      </c>
      <c r="Z318" s="39"/>
      <c r="AA318" s="125" t="s">
        <v>20</v>
      </c>
      <c r="AB318" s="126">
        <f t="shared" ref="AB318:AH318" si="436">K318+R318</f>
        <v>58.4172</v>
      </c>
      <c r="AC318" s="126">
        <f t="shared" si="436"/>
        <v>778.92</v>
      </c>
      <c r="AD318" s="126">
        <f t="shared" si="436"/>
        <v>522.84</v>
      </c>
      <c r="AE318" s="126">
        <f t="shared" si="436"/>
        <v>32.4578</v>
      </c>
      <c r="AF318" s="126">
        <f t="shared" si="436"/>
        <v>179</v>
      </c>
      <c r="AG318" s="126">
        <f t="shared" si="436"/>
        <v>0</v>
      </c>
      <c r="AH318" s="126">
        <f t="shared" si="436"/>
        <v>1571.635</v>
      </c>
      <c r="AI318" s="125" t="s">
        <v>1111</v>
      </c>
    </row>
    <row r="319" s="11" customFormat="1" ht="20" customHeight="1" spans="1:35">
      <c r="A319" s="23">
        <f t="shared" si="434"/>
        <v>316</v>
      </c>
      <c r="B319" s="24" t="s">
        <v>416</v>
      </c>
      <c r="C319" s="29" t="s">
        <v>848</v>
      </c>
      <c r="D319" s="283" t="s">
        <v>849</v>
      </c>
      <c r="E319" s="24">
        <v>3245.4</v>
      </c>
      <c r="F319" s="24">
        <v>3245.5</v>
      </c>
      <c r="G319" s="56">
        <v>5228.42</v>
      </c>
      <c r="H319" s="24">
        <v>3245.4</v>
      </c>
      <c r="I319" s="27">
        <v>1790</v>
      </c>
      <c r="J319" s="27"/>
      <c r="K319" s="34">
        <f t="shared" si="353"/>
        <v>58.4172</v>
      </c>
      <c r="L319" s="35">
        <f t="shared" si="354"/>
        <v>519.28</v>
      </c>
      <c r="M319" s="27">
        <f t="shared" si="355"/>
        <v>418.27</v>
      </c>
      <c r="N319" s="24">
        <f t="shared" si="356"/>
        <v>22.7178</v>
      </c>
      <c r="O319" s="27">
        <f t="shared" si="357"/>
        <v>89.5</v>
      </c>
      <c r="P319" s="27">
        <f t="shared" si="358"/>
        <v>0</v>
      </c>
      <c r="Q319" s="27">
        <f t="shared" si="359"/>
        <v>1108.185</v>
      </c>
      <c r="R319" s="24">
        <f t="shared" si="360"/>
        <v>0</v>
      </c>
      <c r="S319" s="24">
        <f t="shared" si="361"/>
        <v>259.64</v>
      </c>
      <c r="T319" s="27">
        <f t="shared" si="362"/>
        <v>104.57</v>
      </c>
      <c r="U319" s="24">
        <f t="shared" si="363"/>
        <v>9.74</v>
      </c>
      <c r="V319" s="27">
        <f t="shared" si="364"/>
        <v>89.5</v>
      </c>
      <c r="W319" s="27">
        <f t="shared" si="365"/>
        <v>0</v>
      </c>
      <c r="X319" s="24">
        <f t="shared" si="366"/>
        <v>463.45</v>
      </c>
      <c r="Y319" s="24">
        <f t="shared" si="367"/>
        <v>1571.635</v>
      </c>
      <c r="Z319" s="39"/>
      <c r="AA319" s="125" t="s">
        <v>20</v>
      </c>
      <c r="AB319" s="126">
        <f t="shared" ref="AB319:AH319" si="437">K319+R319</f>
        <v>58.4172</v>
      </c>
      <c r="AC319" s="126">
        <f t="shared" si="437"/>
        <v>778.92</v>
      </c>
      <c r="AD319" s="126">
        <f t="shared" si="437"/>
        <v>522.84</v>
      </c>
      <c r="AE319" s="126">
        <f t="shared" si="437"/>
        <v>32.4578</v>
      </c>
      <c r="AF319" s="126">
        <f t="shared" si="437"/>
        <v>179</v>
      </c>
      <c r="AG319" s="126">
        <f t="shared" si="437"/>
        <v>0</v>
      </c>
      <c r="AH319" s="126">
        <f t="shared" si="437"/>
        <v>1571.635</v>
      </c>
      <c r="AI319" s="125" t="s">
        <v>1111</v>
      </c>
    </row>
    <row r="320" s="9" customFormat="1" ht="20" customHeight="1" spans="1:35">
      <c r="A320" s="23">
        <f t="shared" si="434"/>
        <v>317</v>
      </c>
      <c r="B320" s="24" t="s">
        <v>143</v>
      </c>
      <c r="C320" s="57" t="s">
        <v>889</v>
      </c>
      <c r="D320" s="268" t="s">
        <v>890</v>
      </c>
      <c r="E320" s="77">
        <v>3245.4</v>
      </c>
      <c r="F320" s="77">
        <v>3245.5</v>
      </c>
      <c r="G320" s="78">
        <v>5228.42</v>
      </c>
      <c r="H320" s="77">
        <v>3245.4</v>
      </c>
      <c r="I320" s="27">
        <v>1790</v>
      </c>
      <c r="J320" s="59"/>
      <c r="K320" s="34">
        <f t="shared" ref="K320:K342" si="438">E320*0.018</f>
        <v>58.4172</v>
      </c>
      <c r="L320" s="35">
        <f t="shared" ref="L320:L342" si="439">F320*0.16</f>
        <v>519.28</v>
      </c>
      <c r="M320" s="27">
        <f t="shared" ref="M320:M342" si="440">ROUND(G320*0.08,2)</f>
        <v>418.27</v>
      </c>
      <c r="N320" s="24">
        <f t="shared" ref="N320:N342" si="441">H320*0.007</f>
        <v>22.7178</v>
      </c>
      <c r="O320" s="27">
        <f t="shared" ref="O320:O342" si="442">I320*5%</f>
        <v>89.5</v>
      </c>
      <c r="P320" s="27">
        <f t="shared" ref="P320:P342" si="443">J320*50%</f>
        <v>0</v>
      </c>
      <c r="Q320" s="27">
        <f t="shared" ref="Q320:Q342" si="444">SUM(K320:P320)</f>
        <v>1108.185</v>
      </c>
      <c r="R320" s="24">
        <f t="shared" ref="R320:R342" si="445">E320*0</f>
        <v>0</v>
      </c>
      <c r="S320" s="24">
        <f t="shared" ref="S320:S342" si="446">ROUND(F320*0.08,2)</f>
        <v>259.64</v>
      </c>
      <c r="T320" s="27">
        <f t="shared" ref="T320:T342" si="447">ROUND(G320*0.02,2)</f>
        <v>104.57</v>
      </c>
      <c r="U320" s="24">
        <f t="shared" ref="U320:U342" si="448">ROUND(H320*0.003,2)</f>
        <v>9.74</v>
      </c>
      <c r="V320" s="27">
        <f t="shared" ref="V320:V342" si="449">I320*5%</f>
        <v>89.5</v>
      </c>
      <c r="W320" s="27">
        <f t="shared" ref="W320:W342" si="450">J320*50%</f>
        <v>0</v>
      </c>
      <c r="X320" s="24">
        <f t="shared" ref="X320:X342" si="451">SUM(R320:W320)</f>
        <v>463.45</v>
      </c>
      <c r="Y320" s="24">
        <f t="shared" ref="Y320:Y342" si="452">Q320+X320</f>
        <v>1571.635</v>
      </c>
      <c r="Z320" s="39"/>
      <c r="AA320" s="125" t="s">
        <v>29</v>
      </c>
      <c r="AB320" s="126">
        <f t="shared" ref="AB320:AH320" si="453">K320+R320</f>
        <v>58.4172</v>
      </c>
      <c r="AC320" s="126">
        <f t="shared" si="453"/>
        <v>778.92</v>
      </c>
      <c r="AD320" s="126">
        <f t="shared" si="453"/>
        <v>522.84</v>
      </c>
      <c r="AE320" s="126">
        <f t="shared" si="453"/>
        <v>32.4578</v>
      </c>
      <c r="AF320" s="126">
        <f t="shared" si="453"/>
        <v>179</v>
      </c>
      <c r="AG320" s="126">
        <f t="shared" si="453"/>
        <v>0</v>
      </c>
      <c r="AH320" s="126">
        <f t="shared" si="453"/>
        <v>1571.635</v>
      </c>
      <c r="AI320" s="125" t="s">
        <v>1111</v>
      </c>
    </row>
    <row r="321" s="9" customFormat="1" ht="20" customHeight="1" spans="1:35">
      <c r="A321" s="23">
        <f t="shared" si="434"/>
        <v>318</v>
      </c>
      <c r="B321" s="24" t="s">
        <v>1019</v>
      </c>
      <c r="C321" s="57" t="s">
        <v>891</v>
      </c>
      <c r="D321" s="28" t="s">
        <v>892</v>
      </c>
      <c r="E321" s="77">
        <v>3245.4</v>
      </c>
      <c r="F321" s="77">
        <v>3245.5</v>
      </c>
      <c r="G321" s="78">
        <v>5228.42</v>
      </c>
      <c r="H321" s="77">
        <v>3245.4</v>
      </c>
      <c r="I321" s="27">
        <v>3180</v>
      </c>
      <c r="J321" s="59"/>
      <c r="K321" s="34">
        <f t="shared" si="438"/>
        <v>58.4172</v>
      </c>
      <c r="L321" s="35">
        <f t="shared" si="439"/>
        <v>519.28</v>
      </c>
      <c r="M321" s="27">
        <f t="shared" si="440"/>
        <v>418.27</v>
      </c>
      <c r="N321" s="24">
        <f t="shared" si="441"/>
        <v>22.7178</v>
      </c>
      <c r="O321" s="27">
        <f t="shared" si="442"/>
        <v>159</v>
      </c>
      <c r="P321" s="27">
        <f t="shared" si="443"/>
        <v>0</v>
      </c>
      <c r="Q321" s="27">
        <f t="shared" si="444"/>
        <v>1177.685</v>
      </c>
      <c r="R321" s="24">
        <f t="shared" si="445"/>
        <v>0</v>
      </c>
      <c r="S321" s="24">
        <f t="shared" si="446"/>
        <v>259.64</v>
      </c>
      <c r="T321" s="27">
        <f t="shared" si="447"/>
        <v>104.57</v>
      </c>
      <c r="U321" s="24">
        <f t="shared" si="448"/>
        <v>9.74</v>
      </c>
      <c r="V321" s="27">
        <f t="shared" si="449"/>
        <v>159</v>
      </c>
      <c r="W321" s="27">
        <f t="shared" si="450"/>
        <v>0</v>
      </c>
      <c r="X321" s="24">
        <f t="shared" si="451"/>
        <v>532.95</v>
      </c>
      <c r="Y321" s="24">
        <f t="shared" si="452"/>
        <v>1710.635</v>
      </c>
      <c r="Z321" s="39"/>
      <c r="AA321" s="125" t="s">
        <v>31</v>
      </c>
      <c r="AB321" s="126">
        <f t="shared" ref="AB321:AH321" si="454">K321+R321</f>
        <v>58.4172</v>
      </c>
      <c r="AC321" s="126">
        <f t="shared" si="454"/>
        <v>778.92</v>
      </c>
      <c r="AD321" s="126">
        <f t="shared" si="454"/>
        <v>522.84</v>
      </c>
      <c r="AE321" s="126">
        <f t="shared" si="454"/>
        <v>32.4578</v>
      </c>
      <c r="AF321" s="126">
        <f t="shared" si="454"/>
        <v>318</v>
      </c>
      <c r="AG321" s="126">
        <f t="shared" si="454"/>
        <v>0</v>
      </c>
      <c r="AH321" s="126">
        <f t="shared" si="454"/>
        <v>1710.635</v>
      </c>
      <c r="AI321" s="125" t="s">
        <v>1108</v>
      </c>
    </row>
    <row r="322" s="9" customFormat="1" ht="20" customHeight="1" spans="1:35">
      <c r="A322" s="23">
        <f t="shared" si="434"/>
        <v>319</v>
      </c>
      <c r="B322" s="24" t="s">
        <v>137</v>
      </c>
      <c r="C322" s="57" t="s">
        <v>893</v>
      </c>
      <c r="D322" s="28" t="s">
        <v>894</v>
      </c>
      <c r="E322" s="77">
        <v>3245.4</v>
      </c>
      <c r="F322" s="77">
        <v>3245.5</v>
      </c>
      <c r="G322" s="78">
        <v>5228.42</v>
      </c>
      <c r="H322" s="77">
        <v>3245.4</v>
      </c>
      <c r="I322" s="27">
        <v>3180</v>
      </c>
      <c r="J322" s="59"/>
      <c r="K322" s="34">
        <f t="shared" si="438"/>
        <v>58.4172</v>
      </c>
      <c r="L322" s="35">
        <f t="shared" si="439"/>
        <v>519.28</v>
      </c>
      <c r="M322" s="27">
        <f t="shared" si="440"/>
        <v>418.27</v>
      </c>
      <c r="N322" s="24">
        <f t="shared" si="441"/>
        <v>22.7178</v>
      </c>
      <c r="O322" s="27">
        <f t="shared" si="442"/>
        <v>159</v>
      </c>
      <c r="P322" s="27">
        <f t="shared" si="443"/>
        <v>0</v>
      </c>
      <c r="Q322" s="27">
        <f t="shared" si="444"/>
        <v>1177.685</v>
      </c>
      <c r="R322" s="24">
        <f t="shared" si="445"/>
        <v>0</v>
      </c>
      <c r="S322" s="24">
        <f t="shared" si="446"/>
        <v>259.64</v>
      </c>
      <c r="T322" s="27">
        <f t="shared" si="447"/>
        <v>104.57</v>
      </c>
      <c r="U322" s="24">
        <f t="shared" si="448"/>
        <v>9.74</v>
      </c>
      <c r="V322" s="27">
        <f t="shared" si="449"/>
        <v>159</v>
      </c>
      <c r="W322" s="27">
        <f t="shared" si="450"/>
        <v>0</v>
      </c>
      <c r="X322" s="24">
        <f t="shared" si="451"/>
        <v>532.95</v>
      </c>
      <c r="Y322" s="24">
        <f t="shared" si="452"/>
        <v>1710.635</v>
      </c>
      <c r="Z322" s="39"/>
      <c r="AA322" s="125" t="s">
        <v>30</v>
      </c>
      <c r="AB322" s="126">
        <f t="shared" ref="AB322:AH322" si="455">K322+R322</f>
        <v>58.4172</v>
      </c>
      <c r="AC322" s="126">
        <f t="shared" si="455"/>
        <v>778.92</v>
      </c>
      <c r="AD322" s="126">
        <f t="shared" si="455"/>
        <v>522.84</v>
      </c>
      <c r="AE322" s="126">
        <f t="shared" si="455"/>
        <v>32.4578</v>
      </c>
      <c r="AF322" s="126">
        <f t="shared" si="455"/>
        <v>318</v>
      </c>
      <c r="AG322" s="126">
        <f t="shared" si="455"/>
        <v>0</v>
      </c>
      <c r="AH322" s="126">
        <f t="shared" si="455"/>
        <v>1710.635</v>
      </c>
      <c r="AI322" s="125" t="s">
        <v>1110</v>
      </c>
    </row>
    <row r="323" s="9" customFormat="1" ht="20" customHeight="1" spans="1:35">
      <c r="A323" s="23">
        <f t="shared" si="434"/>
        <v>320</v>
      </c>
      <c r="B323" s="24" t="s">
        <v>140</v>
      </c>
      <c r="C323" s="57" t="s">
        <v>897</v>
      </c>
      <c r="D323" s="28" t="s">
        <v>898</v>
      </c>
      <c r="E323" s="77">
        <v>3245.4</v>
      </c>
      <c r="F323" s="77">
        <v>3245.5</v>
      </c>
      <c r="G323" s="78">
        <v>5228.42</v>
      </c>
      <c r="H323" s="77">
        <v>3245.4</v>
      </c>
      <c r="I323" s="27">
        <v>3180</v>
      </c>
      <c r="J323" s="59"/>
      <c r="K323" s="34">
        <f t="shared" si="438"/>
        <v>58.4172</v>
      </c>
      <c r="L323" s="35">
        <f t="shared" si="439"/>
        <v>519.28</v>
      </c>
      <c r="M323" s="27">
        <f t="shared" si="440"/>
        <v>418.27</v>
      </c>
      <c r="N323" s="24">
        <f t="shared" si="441"/>
        <v>22.7178</v>
      </c>
      <c r="O323" s="27">
        <f t="shared" si="442"/>
        <v>159</v>
      </c>
      <c r="P323" s="27">
        <f t="shared" si="443"/>
        <v>0</v>
      </c>
      <c r="Q323" s="27">
        <f t="shared" si="444"/>
        <v>1177.685</v>
      </c>
      <c r="R323" s="24">
        <f t="shared" si="445"/>
        <v>0</v>
      </c>
      <c r="S323" s="24">
        <f t="shared" si="446"/>
        <v>259.64</v>
      </c>
      <c r="T323" s="27">
        <f t="shared" si="447"/>
        <v>104.57</v>
      </c>
      <c r="U323" s="24">
        <f t="shared" si="448"/>
        <v>9.74</v>
      </c>
      <c r="V323" s="27">
        <f t="shared" si="449"/>
        <v>159</v>
      </c>
      <c r="W323" s="27">
        <f t="shared" si="450"/>
        <v>0</v>
      </c>
      <c r="X323" s="24">
        <f t="shared" si="451"/>
        <v>532.95</v>
      </c>
      <c r="Y323" s="24">
        <f t="shared" si="452"/>
        <v>1710.635</v>
      </c>
      <c r="Z323" s="39"/>
      <c r="AA323" s="125" t="s">
        <v>17</v>
      </c>
      <c r="AB323" s="126">
        <f t="shared" ref="AB323:AH323" si="456">K323+R323</f>
        <v>58.4172</v>
      </c>
      <c r="AC323" s="126">
        <f t="shared" si="456"/>
        <v>778.92</v>
      </c>
      <c r="AD323" s="126">
        <f t="shared" si="456"/>
        <v>522.84</v>
      </c>
      <c r="AE323" s="126">
        <f t="shared" si="456"/>
        <v>32.4578</v>
      </c>
      <c r="AF323" s="126">
        <f t="shared" si="456"/>
        <v>318</v>
      </c>
      <c r="AG323" s="126">
        <f t="shared" si="456"/>
        <v>0</v>
      </c>
      <c r="AH323" s="126">
        <f t="shared" si="456"/>
        <v>1710.635</v>
      </c>
      <c r="AI323" s="125" t="s">
        <v>1107</v>
      </c>
    </row>
    <row r="324" s="9" customFormat="1" ht="20" customHeight="1" spans="1:35">
      <c r="A324" s="23">
        <f t="shared" si="434"/>
        <v>321</v>
      </c>
      <c r="B324" s="24" t="s">
        <v>140</v>
      </c>
      <c r="C324" s="82" t="s">
        <v>899</v>
      </c>
      <c r="D324" s="82" t="s">
        <v>900</v>
      </c>
      <c r="E324" s="77">
        <v>3245.4</v>
      </c>
      <c r="F324" s="77">
        <v>3245.5</v>
      </c>
      <c r="G324" s="78">
        <v>5228.42</v>
      </c>
      <c r="H324" s="77">
        <v>3245.4</v>
      </c>
      <c r="I324" s="27">
        <v>3180</v>
      </c>
      <c r="J324" s="59"/>
      <c r="K324" s="34">
        <f t="shared" si="438"/>
        <v>58.4172</v>
      </c>
      <c r="L324" s="35">
        <f t="shared" si="439"/>
        <v>519.28</v>
      </c>
      <c r="M324" s="27">
        <f t="shared" si="440"/>
        <v>418.27</v>
      </c>
      <c r="N324" s="24">
        <f t="shared" si="441"/>
        <v>22.7178</v>
      </c>
      <c r="O324" s="27">
        <f t="shared" si="442"/>
        <v>159</v>
      </c>
      <c r="P324" s="27">
        <f t="shared" si="443"/>
        <v>0</v>
      </c>
      <c r="Q324" s="27">
        <f t="shared" si="444"/>
        <v>1177.685</v>
      </c>
      <c r="R324" s="24">
        <f t="shared" si="445"/>
        <v>0</v>
      </c>
      <c r="S324" s="24">
        <f t="shared" si="446"/>
        <v>259.64</v>
      </c>
      <c r="T324" s="27">
        <f t="shared" si="447"/>
        <v>104.57</v>
      </c>
      <c r="U324" s="24">
        <f t="shared" si="448"/>
        <v>9.74</v>
      </c>
      <c r="V324" s="27">
        <f t="shared" si="449"/>
        <v>159</v>
      </c>
      <c r="W324" s="27">
        <f t="shared" si="450"/>
        <v>0</v>
      </c>
      <c r="X324" s="24">
        <f t="shared" si="451"/>
        <v>532.95</v>
      </c>
      <c r="Y324" s="24">
        <f t="shared" si="452"/>
        <v>1710.635</v>
      </c>
      <c r="Z324" s="39"/>
      <c r="AA324" s="125" t="s">
        <v>17</v>
      </c>
      <c r="AB324" s="126">
        <f t="shared" ref="AB324:AH324" si="457">K324+R324</f>
        <v>58.4172</v>
      </c>
      <c r="AC324" s="126">
        <f t="shared" si="457"/>
        <v>778.92</v>
      </c>
      <c r="AD324" s="126">
        <f t="shared" si="457"/>
        <v>522.84</v>
      </c>
      <c r="AE324" s="126">
        <f t="shared" si="457"/>
        <v>32.4578</v>
      </c>
      <c r="AF324" s="126">
        <f t="shared" si="457"/>
        <v>318</v>
      </c>
      <c r="AG324" s="126">
        <f t="shared" si="457"/>
        <v>0</v>
      </c>
      <c r="AH324" s="126">
        <f t="shared" si="457"/>
        <v>1710.635</v>
      </c>
      <c r="AI324" s="125" t="s">
        <v>1107</v>
      </c>
    </row>
    <row r="325" s="9" customFormat="1" ht="20" customHeight="1" spans="1:35">
      <c r="A325" s="23">
        <f t="shared" si="434"/>
        <v>322</v>
      </c>
      <c r="B325" s="24" t="s">
        <v>76</v>
      </c>
      <c r="C325" s="82" t="s">
        <v>901</v>
      </c>
      <c r="D325" s="276" t="s">
        <v>902</v>
      </c>
      <c r="E325" s="77">
        <v>3245.4</v>
      </c>
      <c r="F325" s="77">
        <v>3245.5</v>
      </c>
      <c r="G325" s="78">
        <v>5228.42</v>
      </c>
      <c r="H325" s="77">
        <v>3245.4</v>
      </c>
      <c r="I325" s="27">
        <v>3180</v>
      </c>
      <c r="J325" s="59"/>
      <c r="K325" s="34">
        <f t="shared" si="438"/>
        <v>58.4172</v>
      </c>
      <c r="L325" s="35">
        <f t="shared" si="439"/>
        <v>519.28</v>
      </c>
      <c r="M325" s="27">
        <f t="shared" si="440"/>
        <v>418.27</v>
      </c>
      <c r="N325" s="24">
        <f t="shared" si="441"/>
        <v>22.7178</v>
      </c>
      <c r="O325" s="27">
        <f t="shared" si="442"/>
        <v>159</v>
      </c>
      <c r="P325" s="27">
        <f t="shared" si="443"/>
        <v>0</v>
      </c>
      <c r="Q325" s="27">
        <f t="shared" si="444"/>
        <v>1177.685</v>
      </c>
      <c r="R325" s="24">
        <f t="shared" si="445"/>
        <v>0</v>
      </c>
      <c r="S325" s="24">
        <f t="shared" si="446"/>
        <v>259.64</v>
      </c>
      <c r="T325" s="27">
        <f t="shared" si="447"/>
        <v>104.57</v>
      </c>
      <c r="U325" s="24">
        <f t="shared" si="448"/>
        <v>9.74</v>
      </c>
      <c r="V325" s="27">
        <f t="shared" si="449"/>
        <v>159</v>
      </c>
      <c r="W325" s="27">
        <f t="shared" si="450"/>
        <v>0</v>
      </c>
      <c r="X325" s="24">
        <f t="shared" si="451"/>
        <v>532.95</v>
      </c>
      <c r="Y325" s="24">
        <f t="shared" si="452"/>
        <v>1710.635</v>
      </c>
      <c r="Z325" s="39"/>
      <c r="AA325" s="125" t="s">
        <v>31</v>
      </c>
      <c r="AB325" s="126">
        <f t="shared" ref="AB325:AH325" si="458">K325+R325</f>
        <v>58.4172</v>
      </c>
      <c r="AC325" s="126">
        <f t="shared" si="458"/>
        <v>778.92</v>
      </c>
      <c r="AD325" s="126">
        <f t="shared" si="458"/>
        <v>522.84</v>
      </c>
      <c r="AE325" s="126">
        <f t="shared" si="458"/>
        <v>32.4578</v>
      </c>
      <c r="AF325" s="126">
        <f t="shared" si="458"/>
        <v>318</v>
      </c>
      <c r="AG325" s="126">
        <f t="shared" si="458"/>
        <v>0</v>
      </c>
      <c r="AH325" s="126">
        <f t="shared" si="458"/>
        <v>1710.635</v>
      </c>
      <c r="AI325" s="125" t="s">
        <v>1108</v>
      </c>
    </row>
    <row r="326" s="9" customFormat="1" ht="20" customHeight="1" spans="1:35">
      <c r="A326" s="23">
        <f t="shared" si="434"/>
        <v>323</v>
      </c>
      <c r="B326" s="24" t="s">
        <v>476</v>
      </c>
      <c r="C326" s="57" t="s">
        <v>905</v>
      </c>
      <c r="D326" s="268" t="s">
        <v>906</v>
      </c>
      <c r="E326" s="77">
        <v>3245.4</v>
      </c>
      <c r="F326" s="77">
        <v>3245.5</v>
      </c>
      <c r="G326" s="78">
        <v>5228.42</v>
      </c>
      <c r="H326" s="77">
        <v>3245.4</v>
      </c>
      <c r="I326" s="27">
        <v>1790</v>
      </c>
      <c r="J326" s="59"/>
      <c r="K326" s="34">
        <f t="shared" si="438"/>
        <v>58.4172</v>
      </c>
      <c r="L326" s="35">
        <f t="shared" si="439"/>
        <v>519.28</v>
      </c>
      <c r="M326" s="27">
        <f t="shared" si="440"/>
        <v>418.27</v>
      </c>
      <c r="N326" s="24">
        <f t="shared" si="441"/>
        <v>22.7178</v>
      </c>
      <c r="O326" s="27">
        <f t="shared" si="442"/>
        <v>89.5</v>
      </c>
      <c r="P326" s="27">
        <f t="shared" si="443"/>
        <v>0</v>
      </c>
      <c r="Q326" s="27">
        <f t="shared" si="444"/>
        <v>1108.185</v>
      </c>
      <c r="R326" s="24">
        <f t="shared" si="445"/>
        <v>0</v>
      </c>
      <c r="S326" s="24">
        <f t="shared" si="446"/>
        <v>259.64</v>
      </c>
      <c r="T326" s="27">
        <f t="shared" si="447"/>
        <v>104.57</v>
      </c>
      <c r="U326" s="24">
        <f t="shared" si="448"/>
        <v>9.74</v>
      </c>
      <c r="V326" s="27">
        <f t="shared" si="449"/>
        <v>89.5</v>
      </c>
      <c r="W326" s="27">
        <f t="shared" si="450"/>
        <v>0</v>
      </c>
      <c r="X326" s="24">
        <f t="shared" si="451"/>
        <v>463.45</v>
      </c>
      <c r="Y326" s="24">
        <f t="shared" si="452"/>
        <v>1571.635</v>
      </c>
      <c r="Z326" s="39"/>
      <c r="AA326" s="125" t="s">
        <v>23</v>
      </c>
      <c r="AB326" s="126">
        <f t="shared" ref="AB326:AH326" si="459">K326+R326</f>
        <v>58.4172</v>
      </c>
      <c r="AC326" s="126">
        <f t="shared" si="459"/>
        <v>778.92</v>
      </c>
      <c r="AD326" s="126">
        <f t="shared" si="459"/>
        <v>522.84</v>
      </c>
      <c r="AE326" s="126">
        <f t="shared" si="459"/>
        <v>32.4578</v>
      </c>
      <c r="AF326" s="126">
        <f t="shared" si="459"/>
        <v>179</v>
      </c>
      <c r="AG326" s="126">
        <f t="shared" si="459"/>
        <v>0</v>
      </c>
      <c r="AH326" s="126">
        <f t="shared" si="459"/>
        <v>1571.635</v>
      </c>
      <c r="AI326" s="125" t="s">
        <v>1111</v>
      </c>
    </row>
    <row r="327" s="9" customFormat="1" ht="20" customHeight="1" spans="1:35">
      <c r="A327" s="23">
        <f t="shared" ref="A327:A336" si="460">ROW()-3</f>
        <v>324</v>
      </c>
      <c r="B327" s="24" t="s">
        <v>157</v>
      </c>
      <c r="C327" s="82" t="s">
        <v>911</v>
      </c>
      <c r="D327" s="83" t="s">
        <v>912</v>
      </c>
      <c r="E327" s="77">
        <v>3245.4</v>
      </c>
      <c r="F327" s="77">
        <v>3245.5</v>
      </c>
      <c r="G327" s="78">
        <v>5228.42</v>
      </c>
      <c r="H327" s="77">
        <v>3245.4</v>
      </c>
      <c r="I327" s="27">
        <v>3180</v>
      </c>
      <c r="J327" s="59"/>
      <c r="K327" s="34">
        <f t="shared" si="438"/>
        <v>58.4172</v>
      </c>
      <c r="L327" s="35">
        <f t="shared" si="439"/>
        <v>519.28</v>
      </c>
      <c r="M327" s="27">
        <f t="shared" si="440"/>
        <v>418.27</v>
      </c>
      <c r="N327" s="24">
        <f t="shared" si="441"/>
        <v>22.7178</v>
      </c>
      <c r="O327" s="27">
        <f t="shared" si="442"/>
        <v>159</v>
      </c>
      <c r="P327" s="27">
        <f t="shared" si="443"/>
        <v>0</v>
      </c>
      <c r="Q327" s="27">
        <f t="shared" si="444"/>
        <v>1177.685</v>
      </c>
      <c r="R327" s="24">
        <f t="shared" si="445"/>
        <v>0</v>
      </c>
      <c r="S327" s="24">
        <f t="shared" si="446"/>
        <v>259.64</v>
      </c>
      <c r="T327" s="27">
        <f t="shared" si="447"/>
        <v>104.57</v>
      </c>
      <c r="U327" s="24">
        <f t="shared" si="448"/>
        <v>9.74</v>
      </c>
      <c r="V327" s="27">
        <f t="shared" si="449"/>
        <v>159</v>
      </c>
      <c r="W327" s="27">
        <f t="shared" si="450"/>
        <v>0</v>
      </c>
      <c r="X327" s="24">
        <f t="shared" si="451"/>
        <v>532.95</v>
      </c>
      <c r="Y327" s="24">
        <f t="shared" si="452"/>
        <v>1710.635</v>
      </c>
      <c r="Z327" s="39"/>
      <c r="AA327" s="125" t="s">
        <v>16</v>
      </c>
      <c r="AB327" s="126">
        <f t="shared" ref="AB327:AH327" si="461">K327+R327</f>
        <v>58.4172</v>
      </c>
      <c r="AC327" s="126">
        <f t="shared" si="461"/>
        <v>778.92</v>
      </c>
      <c r="AD327" s="126">
        <f t="shared" si="461"/>
        <v>522.84</v>
      </c>
      <c r="AE327" s="126">
        <f t="shared" si="461"/>
        <v>32.4578</v>
      </c>
      <c r="AF327" s="126">
        <f t="shared" si="461"/>
        <v>318</v>
      </c>
      <c r="AG327" s="126">
        <f t="shared" si="461"/>
        <v>0</v>
      </c>
      <c r="AH327" s="126">
        <f t="shared" si="461"/>
        <v>1710.635</v>
      </c>
      <c r="AI327" s="125" t="s">
        <v>1107</v>
      </c>
    </row>
    <row r="328" s="9" customFormat="1" ht="20" customHeight="1" spans="1:35">
      <c r="A328" s="23">
        <f t="shared" si="460"/>
        <v>325</v>
      </c>
      <c r="B328" s="24" t="s">
        <v>293</v>
      </c>
      <c r="C328" s="30" t="s">
        <v>907</v>
      </c>
      <c r="D328" s="268" t="s">
        <v>908</v>
      </c>
      <c r="E328" s="77">
        <v>3245.4</v>
      </c>
      <c r="F328" s="77">
        <v>3245.5</v>
      </c>
      <c r="G328" s="77">
        <v>5228.42</v>
      </c>
      <c r="H328" s="77">
        <v>3245.4</v>
      </c>
      <c r="I328" s="27">
        <v>0</v>
      </c>
      <c r="J328" s="77"/>
      <c r="K328" s="34">
        <f t="shared" si="438"/>
        <v>58.4172</v>
      </c>
      <c r="L328" s="35">
        <f t="shared" si="439"/>
        <v>519.28</v>
      </c>
      <c r="M328" s="27">
        <f t="shared" si="440"/>
        <v>418.27</v>
      </c>
      <c r="N328" s="24">
        <f t="shared" si="441"/>
        <v>22.7178</v>
      </c>
      <c r="O328" s="27">
        <f t="shared" si="442"/>
        <v>0</v>
      </c>
      <c r="P328" s="27">
        <f t="shared" si="443"/>
        <v>0</v>
      </c>
      <c r="Q328" s="27">
        <f t="shared" si="444"/>
        <v>1018.685</v>
      </c>
      <c r="R328" s="24">
        <f t="shared" si="445"/>
        <v>0</v>
      </c>
      <c r="S328" s="24">
        <f t="shared" si="446"/>
        <v>259.64</v>
      </c>
      <c r="T328" s="27">
        <f t="shared" si="447"/>
        <v>104.57</v>
      </c>
      <c r="U328" s="24">
        <f t="shared" si="448"/>
        <v>9.74</v>
      </c>
      <c r="V328" s="27">
        <f t="shared" si="449"/>
        <v>0</v>
      </c>
      <c r="W328" s="27">
        <f t="shared" si="450"/>
        <v>0</v>
      </c>
      <c r="X328" s="24">
        <f t="shared" si="451"/>
        <v>373.95</v>
      </c>
      <c r="Y328" s="24">
        <f t="shared" si="452"/>
        <v>1392.635</v>
      </c>
      <c r="Z328" s="39"/>
      <c r="AA328" s="125" t="s">
        <v>20</v>
      </c>
      <c r="AB328" s="126">
        <f t="shared" ref="AB328:AH328" si="462">K328+R328</f>
        <v>58.4172</v>
      </c>
      <c r="AC328" s="126">
        <f t="shared" si="462"/>
        <v>778.92</v>
      </c>
      <c r="AD328" s="126">
        <f t="shared" si="462"/>
        <v>522.84</v>
      </c>
      <c r="AE328" s="126">
        <f t="shared" si="462"/>
        <v>32.4578</v>
      </c>
      <c r="AF328" s="126">
        <f t="shared" si="462"/>
        <v>0</v>
      </c>
      <c r="AG328" s="126">
        <f t="shared" si="462"/>
        <v>0</v>
      </c>
      <c r="AH328" s="126">
        <f t="shared" si="462"/>
        <v>1392.635</v>
      </c>
      <c r="AI328" s="125" t="s">
        <v>1111</v>
      </c>
    </row>
    <row r="329" s="9" customFormat="1" ht="20" customHeight="1" spans="1:35">
      <c r="A329" s="23">
        <f t="shared" si="460"/>
        <v>326</v>
      </c>
      <c r="B329" s="24" t="s">
        <v>190</v>
      </c>
      <c r="C329" s="57" t="s">
        <v>913</v>
      </c>
      <c r="D329" s="28" t="s">
        <v>914</v>
      </c>
      <c r="E329" s="77">
        <v>3245.4</v>
      </c>
      <c r="F329" s="77">
        <v>3245.5</v>
      </c>
      <c r="G329" s="78">
        <v>5228.42</v>
      </c>
      <c r="H329" s="77">
        <v>3245.4</v>
      </c>
      <c r="I329" s="27">
        <v>3180</v>
      </c>
      <c r="J329" s="59"/>
      <c r="K329" s="34">
        <f t="shared" si="438"/>
        <v>58.4172</v>
      </c>
      <c r="L329" s="35">
        <f t="shared" si="439"/>
        <v>519.28</v>
      </c>
      <c r="M329" s="27">
        <f t="shared" si="440"/>
        <v>418.27</v>
      </c>
      <c r="N329" s="24">
        <f t="shared" si="441"/>
        <v>22.7178</v>
      </c>
      <c r="O329" s="27">
        <f t="shared" si="442"/>
        <v>159</v>
      </c>
      <c r="P329" s="27">
        <f t="shared" si="443"/>
        <v>0</v>
      </c>
      <c r="Q329" s="27">
        <f t="shared" si="444"/>
        <v>1177.685</v>
      </c>
      <c r="R329" s="24">
        <f t="shared" si="445"/>
        <v>0</v>
      </c>
      <c r="S329" s="24">
        <f t="shared" si="446"/>
        <v>259.64</v>
      </c>
      <c r="T329" s="27">
        <f t="shared" si="447"/>
        <v>104.57</v>
      </c>
      <c r="U329" s="24">
        <f t="shared" si="448"/>
        <v>9.74</v>
      </c>
      <c r="V329" s="27">
        <f t="shared" si="449"/>
        <v>159</v>
      </c>
      <c r="W329" s="27">
        <f t="shared" si="450"/>
        <v>0</v>
      </c>
      <c r="X329" s="24">
        <f t="shared" si="451"/>
        <v>532.95</v>
      </c>
      <c r="Y329" s="24">
        <f t="shared" si="452"/>
        <v>1710.635</v>
      </c>
      <c r="Z329" s="39"/>
      <c r="AA329" s="125" t="s">
        <v>40</v>
      </c>
      <c r="AB329" s="126">
        <f t="shared" ref="AB329:AH329" si="463">K329+R329</f>
        <v>58.4172</v>
      </c>
      <c r="AC329" s="126">
        <f t="shared" si="463"/>
        <v>778.92</v>
      </c>
      <c r="AD329" s="126">
        <f t="shared" si="463"/>
        <v>522.84</v>
      </c>
      <c r="AE329" s="126">
        <f t="shared" si="463"/>
        <v>32.4578</v>
      </c>
      <c r="AF329" s="126">
        <f t="shared" si="463"/>
        <v>318</v>
      </c>
      <c r="AG329" s="126">
        <f t="shared" si="463"/>
        <v>0</v>
      </c>
      <c r="AH329" s="126">
        <f t="shared" si="463"/>
        <v>1710.635</v>
      </c>
      <c r="AI329" s="125" t="s">
        <v>1112</v>
      </c>
    </row>
    <row r="330" s="9" customFormat="1" ht="20" customHeight="1" spans="1:35">
      <c r="A330" s="23">
        <f t="shared" si="460"/>
        <v>327</v>
      </c>
      <c r="B330" s="24" t="s">
        <v>293</v>
      </c>
      <c r="C330" s="30" t="s">
        <v>916</v>
      </c>
      <c r="D330" s="267" t="s">
        <v>917</v>
      </c>
      <c r="E330" s="77">
        <v>3245.4</v>
      </c>
      <c r="F330" s="77">
        <v>3245.5</v>
      </c>
      <c r="G330" s="78">
        <v>5228.42</v>
      </c>
      <c r="H330" s="77">
        <v>3245.4</v>
      </c>
      <c r="I330" s="27">
        <v>0</v>
      </c>
      <c r="J330" s="59"/>
      <c r="K330" s="34">
        <f t="shared" si="438"/>
        <v>58.4172</v>
      </c>
      <c r="L330" s="35">
        <f t="shared" si="439"/>
        <v>519.28</v>
      </c>
      <c r="M330" s="27">
        <f t="shared" si="440"/>
        <v>418.27</v>
      </c>
      <c r="N330" s="24">
        <f t="shared" si="441"/>
        <v>22.7178</v>
      </c>
      <c r="O330" s="27">
        <f t="shared" si="442"/>
        <v>0</v>
      </c>
      <c r="P330" s="27">
        <f t="shared" si="443"/>
        <v>0</v>
      </c>
      <c r="Q330" s="27">
        <f t="shared" si="444"/>
        <v>1018.685</v>
      </c>
      <c r="R330" s="24">
        <f t="shared" si="445"/>
        <v>0</v>
      </c>
      <c r="S330" s="24">
        <f t="shared" si="446"/>
        <v>259.64</v>
      </c>
      <c r="T330" s="27">
        <f t="shared" si="447"/>
        <v>104.57</v>
      </c>
      <c r="U330" s="24">
        <f t="shared" si="448"/>
        <v>9.74</v>
      </c>
      <c r="V330" s="27">
        <f t="shared" si="449"/>
        <v>0</v>
      </c>
      <c r="W330" s="27">
        <f t="shared" si="450"/>
        <v>0</v>
      </c>
      <c r="X330" s="24">
        <f t="shared" si="451"/>
        <v>373.95</v>
      </c>
      <c r="Y330" s="24">
        <f t="shared" si="452"/>
        <v>1392.635</v>
      </c>
      <c r="Z330" s="39"/>
      <c r="AA330" s="125" t="s">
        <v>26</v>
      </c>
      <c r="AB330" s="126">
        <f t="shared" ref="AB330:AH330" si="464">K330+R330</f>
        <v>58.4172</v>
      </c>
      <c r="AC330" s="126">
        <f t="shared" si="464"/>
        <v>778.92</v>
      </c>
      <c r="AD330" s="126">
        <f t="shared" si="464"/>
        <v>522.84</v>
      </c>
      <c r="AE330" s="126">
        <f t="shared" si="464"/>
        <v>32.4578</v>
      </c>
      <c r="AF330" s="126">
        <f t="shared" si="464"/>
        <v>0</v>
      </c>
      <c r="AG330" s="126">
        <f t="shared" si="464"/>
        <v>0</v>
      </c>
      <c r="AH330" s="126">
        <f t="shared" si="464"/>
        <v>1392.635</v>
      </c>
      <c r="AI330" s="125" t="s">
        <v>1111</v>
      </c>
    </row>
    <row r="331" s="9" customFormat="1" ht="20" customHeight="1" spans="1:35">
      <c r="A331" s="23">
        <f t="shared" si="460"/>
        <v>328</v>
      </c>
      <c r="B331" s="24" t="s">
        <v>140</v>
      </c>
      <c r="C331" s="30" t="s">
        <v>918</v>
      </c>
      <c r="D331" s="267" t="s">
        <v>919</v>
      </c>
      <c r="E331" s="77">
        <v>3245.4</v>
      </c>
      <c r="F331" s="77">
        <v>3245.5</v>
      </c>
      <c r="G331" s="78">
        <v>5228.42</v>
      </c>
      <c r="H331" s="77">
        <v>3245.4</v>
      </c>
      <c r="I331" s="36">
        <v>3180</v>
      </c>
      <c r="J331" s="59"/>
      <c r="K331" s="34">
        <f t="shared" si="438"/>
        <v>58.4172</v>
      </c>
      <c r="L331" s="35">
        <f t="shared" si="439"/>
        <v>519.28</v>
      </c>
      <c r="M331" s="27">
        <f t="shared" si="440"/>
        <v>418.27</v>
      </c>
      <c r="N331" s="24">
        <f t="shared" si="441"/>
        <v>22.7178</v>
      </c>
      <c r="O331" s="27">
        <f t="shared" si="442"/>
        <v>159</v>
      </c>
      <c r="P331" s="27">
        <f t="shared" si="443"/>
        <v>0</v>
      </c>
      <c r="Q331" s="27">
        <f t="shared" si="444"/>
        <v>1177.685</v>
      </c>
      <c r="R331" s="24">
        <f t="shared" si="445"/>
        <v>0</v>
      </c>
      <c r="S331" s="24">
        <f t="shared" si="446"/>
        <v>259.64</v>
      </c>
      <c r="T331" s="27">
        <f t="shared" si="447"/>
        <v>104.57</v>
      </c>
      <c r="U331" s="24">
        <f t="shared" si="448"/>
        <v>9.74</v>
      </c>
      <c r="V331" s="27">
        <f t="shared" si="449"/>
        <v>159</v>
      </c>
      <c r="W331" s="27">
        <f t="shared" si="450"/>
        <v>0</v>
      </c>
      <c r="X331" s="24">
        <f t="shared" si="451"/>
        <v>532.95</v>
      </c>
      <c r="Y331" s="24">
        <f t="shared" si="452"/>
        <v>1710.635</v>
      </c>
      <c r="Z331" s="39"/>
      <c r="AA331" s="125" t="s">
        <v>17</v>
      </c>
      <c r="AB331" s="126">
        <f t="shared" ref="AB331:AH331" si="465">K331+R331</f>
        <v>58.4172</v>
      </c>
      <c r="AC331" s="126">
        <f t="shared" si="465"/>
        <v>778.92</v>
      </c>
      <c r="AD331" s="126">
        <f t="shared" si="465"/>
        <v>522.84</v>
      </c>
      <c r="AE331" s="126">
        <f t="shared" si="465"/>
        <v>32.4578</v>
      </c>
      <c r="AF331" s="126">
        <f t="shared" si="465"/>
        <v>318</v>
      </c>
      <c r="AG331" s="126">
        <f t="shared" si="465"/>
        <v>0</v>
      </c>
      <c r="AH331" s="126">
        <f t="shared" si="465"/>
        <v>1710.635</v>
      </c>
      <c r="AI331" s="125" t="s">
        <v>1107</v>
      </c>
    </row>
    <row r="332" s="9" customFormat="1" ht="20" customHeight="1" spans="1:35">
      <c r="A332" s="23">
        <f t="shared" si="460"/>
        <v>329</v>
      </c>
      <c r="B332" s="24" t="s">
        <v>688</v>
      </c>
      <c r="C332" s="30" t="s">
        <v>920</v>
      </c>
      <c r="D332" s="28" t="s">
        <v>921</v>
      </c>
      <c r="E332" s="77">
        <v>3245.4</v>
      </c>
      <c r="F332" s="77">
        <v>3245.5</v>
      </c>
      <c r="G332" s="77">
        <v>5228.42</v>
      </c>
      <c r="H332" s="77">
        <v>3245.4</v>
      </c>
      <c r="I332" s="27">
        <v>0</v>
      </c>
      <c r="J332" s="59"/>
      <c r="K332" s="34">
        <f t="shared" si="438"/>
        <v>58.4172</v>
      </c>
      <c r="L332" s="35">
        <f t="shared" si="439"/>
        <v>519.28</v>
      </c>
      <c r="M332" s="27">
        <f t="shared" si="440"/>
        <v>418.27</v>
      </c>
      <c r="N332" s="24">
        <f t="shared" si="441"/>
        <v>22.7178</v>
      </c>
      <c r="O332" s="27">
        <f t="shared" si="442"/>
        <v>0</v>
      </c>
      <c r="P332" s="27">
        <f t="shared" si="443"/>
        <v>0</v>
      </c>
      <c r="Q332" s="27">
        <f t="shared" si="444"/>
        <v>1018.685</v>
      </c>
      <c r="R332" s="24">
        <f t="shared" si="445"/>
        <v>0</v>
      </c>
      <c r="S332" s="24">
        <f t="shared" si="446"/>
        <v>259.64</v>
      </c>
      <c r="T332" s="27">
        <f t="shared" si="447"/>
        <v>104.57</v>
      </c>
      <c r="U332" s="24">
        <f t="shared" si="448"/>
        <v>9.74</v>
      </c>
      <c r="V332" s="27">
        <f t="shared" si="449"/>
        <v>0</v>
      </c>
      <c r="W332" s="27">
        <f t="shared" si="450"/>
        <v>0</v>
      </c>
      <c r="X332" s="24">
        <f t="shared" si="451"/>
        <v>373.95</v>
      </c>
      <c r="Y332" s="24">
        <f t="shared" si="452"/>
        <v>1392.635</v>
      </c>
      <c r="Z332" s="39"/>
      <c r="AA332" s="125" t="s">
        <v>25</v>
      </c>
      <c r="AB332" s="126">
        <f t="shared" ref="AB332:AH332" si="466">K332+R332</f>
        <v>58.4172</v>
      </c>
      <c r="AC332" s="126">
        <f t="shared" si="466"/>
        <v>778.92</v>
      </c>
      <c r="AD332" s="126">
        <f t="shared" si="466"/>
        <v>522.84</v>
      </c>
      <c r="AE332" s="126">
        <f t="shared" si="466"/>
        <v>32.4578</v>
      </c>
      <c r="AF332" s="126">
        <f t="shared" si="466"/>
        <v>0</v>
      </c>
      <c r="AG332" s="126">
        <f t="shared" si="466"/>
        <v>0</v>
      </c>
      <c r="AH332" s="126">
        <f t="shared" si="466"/>
        <v>1392.635</v>
      </c>
      <c r="AI332" s="125" t="s">
        <v>1111</v>
      </c>
    </row>
    <row r="333" s="9" customFormat="1" ht="20" customHeight="1" spans="1:35">
      <c r="A333" s="23">
        <f t="shared" si="460"/>
        <v>330</v>
      </c>
      <c r="B333" s="24" t="s">
        <v>143</v>
      </c>
      <c r="C333" s="30" t="s">
        <v>922</v>
      </c>
      <c r="D333" s="28" t="s">
        <v>923</v>
      </c>
      <c r="E333" s="77">
        <v>3245.4</v>
      </c>
      <c r="F333" s="77">
        <v>3245.5</v>
      </c>
      <c r="G333" s="78">
        <v>5228.42</v>
      </c>
      <c r="H333" s="77">
        <v>3245.4</v>
      </c>
      <c r="I333" s="27">
        <v>1790</v>
      </c>
      <c r="J333" s="59"/>
      <c r="K333" s="34">
        <f t="shared" si="438"/>
        <v>58.4172</v>
      </c>
      <c r="L333" s="35">
        <f t="shared" si="439"/>
        <v>519.28</v>
      </c>
      <c r="M333" s="27">
        <f t="shared" si="440"/>
        <v>418.27</v>
      </c>
      <c r="N333" s="24">
        <f t="shared" si="441"/>
        <v>22.7178</v>
      </c>
      <c r="O333" s="27">
        <f t="shared" si="442"/>
        <v>89.5</v>
      </c>
      <c r="P333" s="27">
        <f t="shared" si="443"/>
        <v>0</v>
      </c>
      <c r="Q333" s="27">
        <f t="shared" si="444"/>
        <v>1108.185</v>
      </c>
      <c r="R333" s="24">
        <f t="shared" si="445"/>
        <v>0</v>
      </c>
      <c r="S333" s="24">
        <f t="shared" si="446"/>
        <v>259.64</v>
      </c>
      <c r="T333" s="27">
        <f t="shared" si="447"/>
        <v>104.57</v>
      </c>
      <c r="U333" s="24">
        <f t="shared" si="448"/>
        <v>9.74</v>
      </c>
      <c r="V333" s="27">
        <f t="shared" si="449"/>
        <v>89.5</v>
      </c>
      <c r="W333" s="27">
        <f t="shared" si="450"/>
        <v>0</v>
      </c>
      <c r="X333" s="24">
        <f t="shared" si="451"/>
        <v>463.45</v>
      </c>
      <c r="Y333" s="24">
        <f t="shared" si="452"/>
        <v>1571.635</v>
      </c>
      <c r="Z333" s="39"/>
      <c r="AA333" s="125" t="s">
        <v>29</v>
      </c>
      <c r="AB333" s="126">
        <f t="shared" ref="AB333:AH333" si="467">K333+R333</f>
        <v>58.4172</v>
      </c>
      <c r="AC333" s="126">
        <f t="shared" si="467"/>
        <v>778.92</v>
      </c>
      <c r="AD333" s="126">
        <f t="shared" si="467"/>
        <v>522.84</v>
      </c>
      <c r="AE333" s="126">
        <f t="shared" si="467"/>
        <v>32.4578</v>
      </c>
      <c r="AF333" s="126">
        <f t="shared" si="467"/>
        <v>179</v>
      </c>
      <c r="AG333" s="126">
        <f t="shared" si="467"/>
        <v>0</v>
      </c>
      <c r="AH333" s="126">
        <f t="shared" si="467"/>
        <v>1571.635</v>
      </c>
      <c r="AI333" s="125" t="s">
        <v>1111</v>
      </c>
    </row>
    <row r="334" s="9" customFormat="1" ht="20" customHeight="1" spans="1:35">
      <c r="A334" s="23">
        <f t="shared" si="460"/>
        <v>331</v>
      </c>
      <c r="B334" s="24" t="s">
        <v>688</v>
      </c>
      <c r="C334" s="30" t="s">
        <v>924</v>
      </c>
      <c r="D334" s="28" t="s">
        <v>925</v>
      </c>
      <c r="E334" s="77">
        <v>3245.4</v>
      </c>
      <c r="F334" s="77">
        <v>3245.5</v>
      </c>
      <c r="G334" s="78">
        <v>5228.42</v>
      </c>
      <c r="H334" s="77">
        <v>3245.4</v>
      </c>
      <c r="I334" s="27">
        <v>1790</v>
      </c>
      <c r="J334" s="59"/>
      <c r="K334" s="34">
        <f t="shared" si="438"/>
        <v>58.4172</v>
      </c>
      <c r="L334" s="35">
        <f t="shared" si="439"/>
        <v>519.28</v>
      </c>
      <c r="M334" s="27">
        <f t="shared" si="440"/>
        <v>418.27</v>
      </c>
      <c r="N334" s="24">
        <f t="shared" si="441"/>
        <v>22.7178</v>
      </c>
      <c r="O334" s="27">
        <f t="shared" si="442"/>
        <v>89.5</v>
      </c>
      <c r="P334" s="27">
        <f t="shared" si="443"/>
        <v>0</v>
      </c>
      <c r="Q334" s="27">
        <f t="shared" si="444"/>
        <v>1108.185</v>
      </c>
      <c r="R334" s="24">
        <f t="shared" si="445"/>
        <v>0</v>
      </c>
      <c r="S334" s="24">
        <f t="shared" si="446"/>
        <v>259.64</v>
      </c>
      <c r="T334" s="27">
        <f t="shared" si="447"/>
        <v>104.57</v>
      </c>
      <c r="U334" s="24">
        <f t="shared" si="448"/>
        <v>9.74</v>
      </c>
      <c r="V334" s="27">
        <f t="shared" si="449"/>
        <v>89.5</v>
      </c>
      <c r="W334" s="27">
        <f t="shared" si="450"/>
        <v>0</v>
      </c>
      <c r="X334" s="24">
        <f t="shared" si="451"/>
        <v>463.45</v>
      </c>
      <c r="Y334" s="24">
        <f t="shared" si="452"/>
        <v>1571.635</v>
      </c>
      <c r="Z334" s="39"/>
      <c r="AA334" s="125" t="s">
        <v>25</v>
      </c>
      <c r="AB334" s="126">
        <f t="shared" ref="AB334:AH334" si="468">K334+R334</f>
        <v>58.4172</v>
      </c>
      <c r="AC334" s="126">
        <f t="shared" si="468"/>
        <v>778.92</v>
      </c>
      <c r="AD334" s="126">
        <f t="shared" si="468"/>
        <v>522.84</v>
      </c>
      <c r="AE334" s="126">
        <f t="shared" si="468"/>
        <v>32.4578</v>
      </c>
      <c r="AF334" s="126">
        <f t="shared" si="468"/>
        <v>179</v>
      </c>
      <c r="AG334" s="126">
        <f t="shared" si="468"/>
        <v>0</v>
      </c>
      <c r="AH334" s="126">
        <f t="shared" si="468"/>
        <v>1571.635</v>
      </c>
      <c r="AI334" s="125" t="s">
        <v>1111</v>
      </c>
    </row>
    <row r="335" s="9" customFormat="1" ht="20" customHeight="1" spans="1:35">
      <c r="A335" s="23">
        <f t="shared" si="460"/>
        <v>332</v>
      </c>
      <c r="B335" s="24" t="s">
        <v>688</v>
      </c>
      <c r="C335" s="30" t="s">
        <v>926</v>
      </c>
      <c r="D335" s="267" t="s">
        <v>927</v>
      </c>
      <c r="E335" s="77">
        <v>3245.4</v>
      </c>
      <c r="F335" s="77">
        <v>3245.5</v>
      </c>
      <c r="G335" s="78">
        <v>5228.42</v>
      </c>
      <c r="H335" s="77">
        <v>3245.4</v>
      </c>
      <c r="I335" s="27">
        <v>1790</v>
      </c>
      <c r="J335" s="59"/>
      <c r="K335" s="34">
        <f t="shared" si="438"/>
        <v>58.4172</v>
      </c>
      <c r="L335" s="35">
        <f t="shared" si="439"/>
        <v>519.28</v>
      </c>
      <c r="M335" s="27">
        <f t="shared" si="440"/>
        <v>418.27</v>
      </c>
      <c r="N335" s="24">
        <f t="shared" si="441"/>
        <v>22.7178</v>
      </c>
      <c r="O335" s="27">
        <f t="shared" si="442"/>
        <v>89.5</v>
      </c>
      <c r="P335" s="27">
        <f t="shared" si="443"/>
        <v>0</v>
      </c>
      <c r="Q335" s="27">
        <f t="shared" si="444"/>
        <v>1108.185</v>
      </c>
      <c r="R335" s="24">
        <f t="shared" si="445"/>
        <v>0</v>
      </c>
      <c r="S335" s="24">
        <f t="shared" si="446"/>
        <v>259.64</v>
      </c>
      <c r="T335" s="27">
        <f t="shared" si="447"/>
        <v>104.57</v>
      </c>
      <c r="U335" s="24">
        <f t="shared" si="448"/>
        <v>9.74</v>
      </c>
      <c r="V335" s="27">
        <f t="shared" si="449"/>
        <v>89.5</v>
      </c>
      <c r="W335" s="27">
        <f t="shared" si="450"/>
        <v>0</v>
      </c>
      <c r="X335" s="24">
        <f t="shared" si="451"/>
        <v>463.45</v>
      </c>
      <c r="Y335" s="24">
        <f t="shared" si="452"/>
        <v>1571.635</v>
      </c>
      <c r="Z335" s="39"/>
      <c r="AA335" s="125" t="s">
        <v>25</v>
      </c>
      <c r="AB335" s="126">
        <f t="shared" ref="AB335:AH335" si="469">K335+R335</f>
        <v>58.4172</v>
      </c>
      <c r="AC335" s="126">
        <f t="shared" si="469"/>
        <v>778.92</v>
      </c>
      <c r="AD335" s="126">
        <f t="shared" si="469"/>
        <v>522.84</v>
      </c>
      <c r="AE335" s="126">
        <f t="shared" si="469"/>
        <v>32.4578</v>
      </c>
      <c r="AF335" s="126">
        <f t="shared" si="469"/>
        <v>179</v>
      </c>
      <c r="AG335" s="126">
        <f t="shared" si="469"/>
        <v>0</v>
      </c>
      <c r="AH335" s="126">
        <f t="shared" si="469"/>
        <v>1571.635</v>
      </c>
      <c r="AI335" s="125" t="s">
        <v>1111</v>
      </c>
    </row>
    <row r="336" s="9" customFormat="1" ht="20" customHeight="1" spans="1:35">
      <c r="A336" s="23">
        <f t="shared" si="460"/>
        <v>333</v>
      </c>
      <c r="B336" s="24" t="s">
        <v>143</v>
      </c>
      <c r="C336" s="30" t="s">
        <v>930</v>
      </c>
      <c r="D336" s="267" t="s">
        <v>931</v>
      </c>
      <c r="E336" s="77">
        <v>3245.4</v>
      </c>
      <c r="F336" s="77">
        <v>3245.5</v>
      </c>
      <c r="G336" s="78">
        <v>5228.42</v>
      </c>
      <c r="H336" s="77">
        <v>3245.4</v>
      </c>
      <c r="I336" s="27">
        <v>0</v>
      </c>
      <c r="J336" s="59"/>
      <c r="K336" s="34">
        <f t="shared" si="438"/>
        <v>58.4172</v>
      </c>
      <c r="L336" s="35">
        <f t="shared" si="439"/>
        <v>519.28</v>
      </c>
      <c r="M336" s="27">
        <f t="shared" si="440"/>
        <v>418.27</v>
      </c>
      <c r="N336" s="24">
        <f t="shared" si="441"/>
        <v>22.7178</v>
      </c>
      <c r="O336" s="27">
        <f t="shared" si="442"/>
        <v>0</v>
      </c>
      <c r="P336" s="27">
        <f t="shared" si="443"/>
        <v>0</v>
      </c>
      <c r="Q336" s="27">
        <f t="shared" si="444"/>
        <v>1018.685</v>
      </c>
      <c r="R336" s="24">
        <f t="shared" si="445"/>
        <v>0</v>
      </c>
      <c r="S336" s="24">
        <f t="shared" si="446"/>
        <v>259.64</v>
      </c>
      <c r="T336" s="27">
        <f t="shared" si="447"/>
        <v>104.57</v>
      </c>
      <c r="U336" s="24">
        <f t="shared" si="448"/>
        <v>9.74</v>
      </c>
      <c r="V336" s="27">
        <f t="shared" si="449"/>
        <v>0</v>
      </c>
      <c r="W336" s="27">
        <f t="shared" si="450"/>
        <v>0</v>
      </c>
      <c r="X336" s="24">
        <f t="shared" si="451"/>
        <v>373.95</v>
      </c>
      <c r="Y336" s="24">
        <f t="shared" si="452"/>
        <v>1392.635</v>
      </c>
      <c r="Z336" s="39"/>
      <c r="AA336" s="125" t="s">
        <v>29</v>
      </c>
      <c r="AB336" s="126">
        <f t="shared" ref="AB336:AH336" si="470">K336+R336</f>
        <v>58.4172</v>
      </c>
      <c r="AC336" s="126">
        <f t="shared" si="470"/>
        <v>778.92</v>
      </c>
      <c r="AD336" s="126">
        <f t="shared" si="470"/>
        <v>522.84</v>
      </c>
      <c r="AE336" s="126">
        <f t="shared" si="470"/>
        <v>32.4578</v>
      </c>
      <c r="AF336" s="126">
        <f t="shared" si="470"/>
        <v>0</v>
      </c>
      <c r="AG336" s="126">
        <f t="shared" si="470"/>
        <v>0</v>
      </c>
      <c r="AH336" s="126">
        <f t="shared" si="470"/>
        <v>1392.635</v>
      </c>
      <c r="AI336" s="125" t="s">
        <v>1111</v>
      </c>
    </row>
    <row r="337" s="9" customFormat="1" ht="20" customHeight="1" spans="1:35">
      <c r="A337" s="23">
        <f t="shared" ref="A337:A346" si="471">ROW()-3</f>
        <v>334</v>
      </c>
      <c r="B337" s="24" t="s">
        <v>140</v>
      </c>
      <c r="C337" s="30" t="s">
        <v>932</v>
      </c>
      <c r="D337" s="28" t="s">
        <v>933</v>
      </c>
      <c r="E337" s="77">
        <v>3245.4</v>
      </c>
      <c r="F337" s="77">
        <v>3245.5</v>
      </c>
      <c r="G337" s="78">
        <v>5228.42</v>
      </c>
      <c r="H337" s="77">
        <v>3245.4</v>
      </c>
      <c r="I337" s="36">
        <v>3180</v>
      </c>
      <c r="J337" s="59"/>
      <c r="K337" s="34">
        <f t="shared" si="438"/>
        <v>58.4172</v>
      </c>
      <c r="L337" s="35">
        <f t="shared" si="439"/>
        <v>519.28</v>
      </c>
      <c r="M337" s="27">
        <f t="shared" si="440"/>
        <v>418.27</v>
      </c>
      <c r="N337" s="24">
        <f t="shared" si="441"/>
        <v>22.7178</v>
      </c>
      <c r="O337" s="27">
        <f t="shared" si="442"/>
        <v>159</v>
      </c>
      <c r="P337" s="27">
        <f t="shared" si="443"/>
        <v>0</v>
      </c>
      <c r="Q337" s="27">
        <f t="shared" si="444"/>
        <v>1177.685</v>
      </c>
      <c r="R337" s="24">
        <f t="shared" si="445"/>
        <v>0</v>
      </c>
      <c r="S337" s="24">
        <f t="shared" si="446"/>
        <v>259.64</v>
      </c>
      <c r="T337" s="27">
        <f t="shared" si="447"/>
        <v>104.57</v>
      </c>
      <c r="U337" s="24">
        <f t="shared" si="448"/>
        <v>9.74</v>
      </c>
      <c r="V337" s="27">
        <f t="shared" si="449"/>
        <v>159</v>
      </c>
      <c r="W337" s="27">
        <f t="shared" si="450"/>
        <v>0</v>
      </c>
      <c r="X337" s="24">
        <f t="shared" si="451"/>
        <v>532.95</v>
      </c>
      <c r="Y337" s="24">
        <f t="shared" si="452"/>
        <v>1710.635</v>
      </c>
      <c r="Z337" s="39"/>
      <c r="AA337" s="125" t="s">
        <v>17</v>
      </c>
      <c r="AB337" s="126">
        <f t="shared" ref="AB337:AH337" si="472">K337+R337</f>
        <v>58.4172</v>
      </c>
      <c r="AC337" s="126">
        <f t="shared" si="472"/>
        <v>778.92</v>
      </c>
      <c r="AD337" s="126">
        <f t="shared" si="472"/>
        <v>522.84</v>
      </c>
      <c r="AE337" s="126">
        <f t="shared" si="472"/>
        <v>32.4578</v>
      </c>
      <c r="AF337" s="126">
        <f t="shared" si="472"/>
        <v>318</v>
      </c>
      <c r="AG337" s="126">
        <f t="shared" si="472"/>
        <v>0</v>
      </c>
      <c r="AH337" s="126">
        <f t="shared" si="472"/>
        <v>1710.635</v>
      </c>
      <c r="AI337" s="125" t="s">
        <v>1107</v>
      </c>
    </row>
    <row r="338" s="9" customFormat="1" ht="20" customHeight="1" spans="1:35">
      <c r="A338" s="23">
        <f t="shared" si="471"/>
        <v>335</v>
      </c>
      <c r="B338" s="24" t="s">
        <v>140</v>
      </c>
      <c r="C338" s="30" t="s">
        <v>934</v>
      </c>
      <c r="D338" s="28" t="s">
        <v>935</v>
      </c>
      <c r="E338" s="77">
        <v>3245.4</v>
      </c>
      <c r="F338" s="77">
        <v>3245.5</v>
      </c>
      <c r="G338" s="78">
        <v>5228.42</v>
      </c>
      <c r="H338" s="77">
        <v>3245.4</v>
      </c>
      <c r="I338" s="27">
        <v>3180</v>
      </c>
      <c r="J338" s="59"/>
      <c r="K338" s="34">
        <f t="shared" si="438"/>
        <v>58.4172</v>
      </c>
      <c r="L338" s="35">
        <f t="shared" si="439"/>
        <v>519.28</v>
      </c>
      <c r="M338" s="27">
        <f t="shared" si="440"/>
        <v>418.27</v>
      </c>
      <c r="N338" s="24">
        <f t="shared" si="441"/>
        <v>22.7178</v>
      </c>
      <c r="O338" s="27">
        <f t="shared" si="442"/>
        <v>159</v>
      </c>
      <c r="P338" s="27">
        <f t="shared" si="443"/>
        <v>0</v>
      </c>
      <c r="Q338" s="27">
        <f t="shared" si="444"/>
        <v>1177.685</v>
      </c>
      <c r="R338" s="24">
        <f t="shared" si="445"/>
        <v>0</v>
      </c>
      <c r="S338" s="24">
        <f t="shared" si="446"/>
        <v>259.64</v>
      </c>
      <c r="T338" s="27">
        <f t="shared" si="447"/>
        <v>104.57</v>
      </c>
      <c r="U338" s="24">
        <f t="shared" si="448"/>
        <v>9.74</v>
      </c>
      <c r="V338" s="27">
        <f t="shared" si="449"/>
        <v>159</v>
      </c>
      <c r="W338" s="27">
        <f t="shared" si="450"/>
        <v>0</v>
      </c>
      <c r="X338" s="24">
        <f t="shared" si="451"/>
        <v>532.95</v>
      </c>
      <c r="Y338" s="24">
        <f t="shared" si="452"/>
        <v>1710.635</v>
      </c>
      <c r="Z338" s="39"/>
      <c r="AA338" s="125" t="s">
        <v>17</v>
      </c>
      <c r="AB338" s="126">
        <f t="shared" ref="AB338:AH338" si="473">K338+R338</f>
        <v>58.4172</v>
      </c>
      <c r="AC338" s="126">
        <f t="shared" si="473"/>
        <v>778.92</v>
      </c>
      <c r="AD338" s="126">
        <f t="shared" si="473"/>
        <v>522.84</v>
      </c>
      <c r="AE338" s="126">
        <f t="shared" si="473"/>
        <v>32.4578</v>
      </c>
      <c r="AF338" s="126">
        <f t="shared" si="473"/>
        <v>318</v>
      </c>
      <c r="AG338" s="126">
        <f t="shared" si="473"/>
        <v>0</v>
      </c>
      <c r="AH338" s="126">
        <f t="shared" si="473"/>
        <v>1710.635</v>
      </c>
      <c r="AI338" s="125" t="s">
        <v>1107</v>
      </c>
    </row>
    <row r="339" s="9" customFormat="1" ht="20" customHeight="1" spans="1:35">
      <c r="A339" s="23">
        <f t="shared" si="471"/>
        <v>336</v>
      </c>
      <c r="B339" s="24" t="s">
        <v>416</v>
      </c>
      <c r="C339" s="30" t="s">
        <v>936</v>
      </c>
      <c r="D339" s="28" t="s">
        <v>937</v>
      </c>
      <c r="E339" s="77">
        <v>3245.4</v>
      </c>
      <c r="F339" s="77">
        <v>3245.5</v>
      </c>
      <c r="G339" s="78">
        <v>5228.42</v>
      </c>
      <c r="H339" s="77">
        <v>3245.4</v>
      </c>
      <c r="I339" s="27">
        <v>1790</v>
      </c>
      <c r="J339" s="59"/>
      <c r="K339" s="34">
        <f t="shared" si="438"/>
        <v>58.4172</v>
      </c>
      <c r="L339" s="35">
        <f t="shared" si="439"/>
        <v>519.28</v>
      </c>
      <c r="M339" s="27">
        <f t="shared" si="440"/>
        <v>418.27</v>
      </c>
      <c r="N339" s="24">
        <f t="shared" si="441"/>
        <v>22.7178</v>
      </c>
      <c r="O339" s="27">
        <f t="shared" si="442"/>
        <v>89.5</v>
      </c>
      <c r="P339" s="27">
        <f t="shared" si="443"/>
        <v>0</v>
      </c>
      <c r="Q339" s="27">
        <f t="shared" si="444"/>
        <v>1108.185</v>
      </c>
      <c r="R339" s="24">
        <f t="shared" si="445"/>
        <v>0</v>
      </c>
      <c r="S339" s="24">
        <f t="shared" si="446"/>
        <v>259.64</v>
      </c>
      <c r="T339" s="27">
        <f t="shared" si="447"/>
        <v>104.57</v>
      </c>
      <c r="U339" s="24">
        <f t="shared" si="448"/>
        <v>9.74</v>
      </c>
      <c r="V339" s="27">
        <f t="shared" si="449"/>
        <v>89.5</v>
      </c>
      <c r="W339" s="27">
        <f t="shared" si="450"/>
        <v>0</v>
      </c>
      <c r="X339" s="24">
        <f t="shared" si="451"/>
        <v>463.45</v>
      </c>
      <c r="Y339" s="24">
        <f t="shared" si="452"/>
        <v>1571.635</v>
      </c>
      <c r="Z339" s="39"/>
      <c r="AA339" s="125" t="s">
        <v>20</v>
      </c>
      <c r="AB339" s="126">
        <f t="shared" ref="AB339:AH339" si="474">K339+R339</f>
        <v>58.4172</v>
      </c>
      <c r="AC339" s="126">
        <f t="shared" si="474"/>
        <v>778.92</v>
      </c>
      <c r="AD339" s="126">
        <f t="shared" si="474"/>
        <v>522.84</v>
      </c>
      <c r="AE339" s="126">
        <f t="shared" si="474"/>
        <v>32.4578</v>
      </c>
      <c r="AF339" s="126">
        <f t="shared" si="474"/>
        <v>179</v>
      </c>
      <c r="AG339" s="126">
        <f t="shared" si="474"/>
        <v>0</v>
      </c>
      <c r="AH339" s="126">
        <f t="shared" si="474"/>
        <v>1571.635</v>
      </c>
      <c r="AI339" s="125" t="s">
        <v>1111</v>
      </c>
    </row>
    <row r="340" s="9" customFormat="1" ht="20" customHeight="1" spans="1:35">
      <c r="A340" s="23">
        <f t="shared" si="471"/>
        <v>337</v>
      </c>
      <c r="B340" s="24" t="s">
        <v>143</v>
      </c>
      <c r="C340" s="30" t="s">
        <v>938</v>
      </c>
      <c r="D340" s="28" t="s">
        <v>939</v>
      </c>
      <c r="E340" s="77">
        <v>3245.4</v>
      </c>
      <c r="F340" s="77">
        <v>3245.5</v>
      </c>
      <c r="G340" s="78">
        <v>5228.42</v>
      </c>
      <c r="H340" s="77">
        <v>3245.4</v>
      </c>
      <c r="I340" s="36">
        <v>1790</v>
      </c>
      <c r="J340" s="59"/>
      <c r="K340" s="34">
        <f t="shared" si="438"/>
        <v>58.4172</v>
      </c>
      <c r="L340" s="35">
        <f t="shared" si="439"/>
        <v>519.28</v>
      </c>
      <c r="M340" s="27">
        <f t="shared" si="440"/>
        <v>418.27</v>
      </c>
      <c r="N340" s="24">
        <f t="shared" si="441"/>
        <v>22.7178</v>
      </c>
      <c r="O340" s="27">
        <f t="shared" si="442"/>
        <v>89.5</v>
      </c>
      <c r="P340" s="27">
        <f t="shared" si="443"/>
        <v>0</v>
      </c>
      <c r="Q340" s="27">
        <f t="shared" si="444"/>
        <v>1108.185</v>
      </c>
      <c r="R340" s="24">
        <f t="shared" si="445"/>
        <v>0</v>
      </c>
      <c r="S340" s="24">
        <f t="shared" si="446"/>
        <v>259.64</v>
      </c>
      <c r="T340" s="27">
        <f t="shared" si="447"/>
        <v>104.57</v>
      </c>
      <c r="U340" s="24">
        <f t="shared" si="448"/>
        <v>9.74</v>
      </c>
      <c r="V340" s="27">
        <f t="shared" si="449"/>
        <v>89.5</v>
      </c>
      <c r="W340" s="27">
        <f t="shared" si="450"/>
        <v>0</v>
      </c>
      <c r="X340" s="24">
        <f t="shared" si="451"/>
        <v>463.45</v>
      </c>
      <c r="Y340" s="24">
        <f t="shared" si="452"/>
        <v>1571.635</v>
      </c>
      <c r="Z340" s="39"/>
      <c r="AA340" s="125" t="s">
        <v>29</v>
      </c>
      <c r="AB340" s="126">
        <f t="shared" ref="AB340:AH340" si="475">K340+R340</f>
        <v>58.4172</v>
      </c>
      <c r="AC340" s="126">
        <f t="shared" si="475"/>
        <v>778.92</v>
      </c>
      <c r="AD340" s="126">
        <f t="shared" si="475"/>
        <v>522.84</v>
      </c>
      <c r="AE340" s="126">
        <f t="shared" si="475"/>
        <v>32.4578</v>
      </c>
      <c r="AF340" s="126">
        <f t="shared" si="475"/>
        <v>179</v>
      </c>
      <c r="AG340" s="126">
        <f t="shared" si="475"/>
        <v>0</v>
      </c>
      <c r="AH340" s="126">
        <f t="shared" si="475"/>
        <v>1571.635</v>
      </c>
      <c r="AI340" s="125" t="s">
        <v>1111</v>
      </c>
    </row>
    <row r="341" s="9" customFormat="1" ht="20" customHeight="1" spans="1:35">
      <c r="A341" s="23">
        <f t="shared" si="471"/>
        <v>338</v>
      </c>
      <c r="B341" s="24" t="s">
        <v>143</v>
      </c>
      <c r="C341" s="30" t="s">
        <v>940</v>
      </c>
      <c r="D341" s="28" t="s">
        <v>941</v>
      </c>
      <c r="E341" s="77">
        <v>3245.4</v>
      </c>
      <c r="F341" s="77">
        <v>3245.5</v>
      </c>
      <c r="G341" s="77">
        <v>5228.42</v>
      </c>
      <c r="H341" s="77">
        <v>3245.4</v>
      </c>
      <c r="I341" s="36">
        <v>1790</v>
      </c>
      <c r="J341" s="59"/>
      <c r="K341" s="34">
        <f t="shared" si="438"/>
        <v>58.4172</v>
      </c>
      <c r="L341" s="35">
        <f t="shared" si="439"/>
        <v>519.28</v>
      </c>
      <c r="M341" s="27">
        <f t="shared" si="440"/>
        <v>418.27</v>
      </c>
      <c r="N341" s="24">
        <f t="shared" si="441"/>
        <v>22.7178</v>
      </c>
      <c r="O341" s="27">
        <f t="shared" si="442"/>
        <v>89.5</v>
      </c>
      <c r="P341" s="27">
        <f t="shared" si="443"/>
        <v>0</v>
      </c>
      <c r="Q341" s="27">
        <f t="shared" si="444"/>
        <v>1108.185</v>
      </c>
      <c r="R341" s="24">
        <f t="shared" si="445"/>
        <v>0</v>
      </c>
      <c r="S341" s="24">
        <f t="shared" si="446"/>
        <v>259.64</v>
      </c>
      <c r="T341" s="27">
        <f t="shared" si="447"/>
        <v>104.57</v>
      </c>
      <c r="U341" s="24">
        <f t="shared" si="448"/>
        <v>9.74</v>
      </c>
      <c r="V341" s="27">
        <f t="shared" si="449"/>
        <v>89.5</v>
      </c>
      <c r="W341" s="27">
        <f t="shared" si="450"/>
        <v>0</v>
      </c>
      <c r="X341" s="24">
        <f t="shared" si="451"/>
        <v>463.45</v>
      </c>
      <c r="Y341" s="24">
        <f t="shared" si="452"/>
        <v>1571.635</v>
      </c>
      <c r="Z341" s="39"/>
      <c r="AA341" s="125" t="s">
        <v>29</v>
      </c>
      <c r="AB341" s="126">
        <f t="shared" ref="AB341:AH341" si="476">K341+R341</f>
        <v>58.4172</v>
      </c>
      <c r="AC341" s="126">
        <f t="shared" si="476"/>
        <v>778.92</v>
      </c>
      <c r="AD341" s="126">
        <f t="shared" si="476"/>
        <v>522.84</v>
      </c>
      <c r="AE341" s="126">
        <f t="shared" si="476"/>
        <v>32.4578</v>
      </c>
      <c r="AF341" s="126">
        <f t="shared" si="476"/>
        <v>179</v>
      </c>
      <c r="AG341" s="126">
        <f t="shared" si="476"/>
        <v>0</v>
      </c>
      <c r="AH341" s="126">
        <f t="shared" si="476"/>
        <v>1571.635</v>
      </c>
      <c r="AI341" s="125" t="s">
        <v>1111</v>
      </c>
    </row>
    <row r="342" s="9" customFormat="1" ht="20" customHeight="1" spans="1:35">
      <c r="A342" s="23">
        <f t="shared" si="471"/>
        <v>339</v>
      </c>
      <c r="B342" s="24" t="s">
        <v>143</v>
      </c>
      <c r="C342" s="30" t="s">
        <v>942</v>
      </c>
      <c r="D342" s="28" t="s">
        <v>943</v>
      </c>
      <c r="E342" s="77">
        <v>3245.4</v>
      </c>
      <c r="F342" s="77">
        <v>3245.5</v>
      </c>
      <c r="G342" s="77">
        <v>5228.42</v>
      </c>
      <c r="H342" s="77">
        <v>3245.4</v>
      </c>
      <c r="I342" s="36">
        <v>1790</v>
      </c>
      <c r="J342" s="59"/>
      <c r="K342" s="34">
        <f t="shared" si="438"/>
        <v>58.4172</v>
      </c>
      <c r="L342" s="35">
        <f t="shared" si="439"/>
        <v>519.28</v>
      </c>
      <c r="M342" s="27">
        <f t="shared" si="440"/>
        <v>418.27</v>
      </c>
      <c r="N342" s="24">
        <f t="shared" si="441"/>
        <v>22.7178</v>
      </c>
      <c r="O342" s="27">
        <f t="shared" si="442"/>
        <v>89.5</v>
      </c>
      <c r="P342" s="27">
        <f t="shared" si="443"/>
        <v>0</v>
      </c>
      <c r="Q342" s="27">
        <f t="shared" si="444"/>
        <v>1108.185</v>
      </c>
      <c r="R342" s="24">
        <f t="shared" si="445"/>
        <v>0</v>
      </c>
      <c r="S342" s="24">
        <f t="shared" si="446"/>
        <v>259.64</v>
      </c>
      <c r="T342" s="27">
        <f t="shared" si="447"/>
        <v>104.57</v>
      </c>
      <c r="U342" s="24">
        <f t="shared" si="448"/>
        <v>9.74</v>
      </c>
      <c r="V342" s="27">
        <f t="shared" si="449"/>
        <v>89.5</v>
      </c>
      <c r="W342" s="27">
        <f t="shared" si="450"/>
        <v>0</v>
      </c>
      <c r="X342" s="24">
        <f t="shared" si="451"/>
        <v>463.45</v>
      </c>
      <c r="Y342" s="24">
        <f t="shared" si="452"/>
        <v>1571.635</v>
      </c>
      <c r="Z342" s="39"/>
      <c r="AA342" s="125" t="s">
        <v>29</v>
      </c>
      <c r="AB342" s="126">
        <f t="shared" ref="AB342:AH342" si="477">K342+R342</f>
        <v>58.4172</v>
      </c>
      <c r="AC342" s="126">
        <f t="shared" si="477"/>
        <v>778.92</v>
      </c>
      <c r="AD342" s="126">
        <f t="shared" si="477"/>
        <v>522.84</v>
      </c>
      <c r="AE342" s="126">
        <f t="shared" si="477"/>
        <v>32.4578</v>
      </c>
      <c r="AF342" s="126">
        <f t="shared" si="477"/>
        <v>179</v>
      </c>
      <c r="AG342" s="126">
        <f t="shared" si="477"/>
        <v>0</v>
      </c>
      <c r="AH342" s="126">
        <f t="shared" si="477"/>
        <v>1571.635</v>
      </c>
      <c r="AI342" s="125" t="s">
        <v>1111</v>
      </c>
    </row>
    <row r="343" s="9" customFormat="1" ht="20" customHeight="1" spans="1:35">
      <c r="A343" s="23">
        <f t="shared" si="471"/>
        <v>340</v>
      </c>
      <c r="B343" s="24" t="s">
        <v>143</v>
      </c>
      <c r="C343" s="30" t="s">
        <v>946</v>
      </c>
      <c r="D343" s="28" t="s">
        <v>947</v>
      </c>
      <c r="E343" s="77">
        <v>3245.4</v>
      </c>
      <c r="F343" s="77">
        <v>3245.5</v>
      </c>
      <c r="G343" s="78">
        <v>5228.42</v>
      </c>
      <c r="H343" s="77">
        <v>3245.4</v>
      </c>
      <c r="I343" s="36">
        <v>1790</v>
      </c>
      <c r="J343" s="59"/>
      <c r="K343" s="34">
        <f t="shared" ref="K343:K406" si="478">E343*0.018</f>
        <v>58.4172</v>
      </c>
      <c r="L343" s="35">
        <f t="shared" ref="L343:L406" si="479">F343*0.16</f>
        <v>519.28</v>
      </c>
      <c r="M343" s="27">
        <f t="shared" ref="M343:M406" si="480">ROUND(G343*0.08,2)</f>
        <v>418.27</v>
      </c>
      <c r="N343" s="24">
        <f t="shared" ref="N343:N406" si="481">H343*0.007</f>
        <v>22.7178</v>
      </c>
      <c r="O343" s="27">
        <f t="shared" ref="O343:O406" si="482">I343*5%</f>
        <v>89.5</v>
      </c>
      <c r="P343" s="27">
        <f t="shared" ref="P343:P406" si="483">J343*50%</f>
        <v>0</v>
      </c>
      <c r="Q343" s="27">
        <f t="shared" ref="Q343:Q406" si="484">SUM(K343:P343)</f>
        <v>1108.185</v>
      </c>
      <c r="R343" s="24">
        <f t="shared" ref="R343:R406" si="485">E343*0</f>
        <v>0</v>
      </c>
      <c r="S343" s="24">
        <f t="shared" ref="S343:S406" si="486">ROUND(F343*0.08,2)</f>
        <v>259.64</v>
      </c>
      <c r="T343" s="27">
        <f t="shared" ref="T343:T406" si="487">ROUND(G343*0.02,2)</f>
        <v>104.57</v>
      </c>
      <c r="U343" s="24">
        <f t="shared" ref="U343:U406" si="488">ROUND(H343*0.003,2)</f>
        <v>9.74</v>
      </c>
      <c r="V343" s="27">
        <f t="shared" ref="V343:V406" si="489">I343*5%</f>
        <v>89.5</v>
      </c>
      <c r="W343" s="27">
        <f t="shared" ref="W343:W406" si="490">J343*50%</f>
        <v>0</v>
      </c>
      <c r="X343" s="24">
        <f t="shared" ref="X343:X406" si="491">SUM(R343:W343)</f>
        <v>463.45</v>
      </c>
      <c r="Y343" s="24">
        <f t="shared" ref="Y343:Y406" si="492">Q343+X343</f>
        <v>1571.635</v>
      </c>
      <c r="Z343" s="39"/>
      <c r="AA343" s="125" t="s">
        <v>29</v>
      </c>
      <c r="AB343" s="126">
        <f t="shared" ref="AB343:AH343" si="493">K343+R343</f>
        <v>58.4172</v>
      </c>
      <c r="AC343" s="126">
        <f t="shared" si="493"/>
        <v>778.92</v>
      </c>
      <c r="AD343" s="126">
        <f t="shared" si="493"/>
        <v>522.84</v>
      </c>
      <c r="AE343" s="126">
        <f t="shared" si="493"/>
        <v>32.4578</v>
      </c>
      <c r="AF343" s="126">
        <f t="shared" si="493"/>
        <v>179</v>
      </c>
      <c r="AG343" s="126">
        <f t="shared" si="493"/>
        <v>0</v>
      </c>
      <c r="AH343" s="126">
        <f t="shared" si="493"/>
        <v>1571.635</v>
      </c>
      <c r="AI343" s="125" t="s">
        <v>1111</v>
      </c>
    </row>
    <row r="344" s="9" customFormat="1" ht="20" customHeight="1" spans="1:35">
      <c r="A344" s="23">
        <f t="shared" si="471"/>
        <v>341</v>
      </c>
      <c r="B344" s="24" t="s">
        <v>143</v>
      </c>
      <c r="C344" s="30" t="s">
        <v>948</v>
      </c>
      <c r="D344" s="28" t="s">
        <v>949</v>
      </c>
      <c r="E344" s="77">
        <v>3245.4</v>
      </c>
      <c r="F344" s="77">
        <v>3245.5</v>
      </c>
      <c r="G344" s="78">
        <v>5228.42</v>
      </c>
      <c r="H344" s="77">
        <v>3245.4</v>
      </c>
      <c r="I344" s="36">
        <v>1790</v>
      </c>
      <c r="J344" s="59"/>
      <c r="K344" s="34">
        <f t="shared" si="478"/>
        <v>58.4172</v>
      </c>
      <c r="L344" s="35">
        <f t="shared" si="479"/>
        <v>519.28</v>
      </c>
      <c r="M344" s="27">
        <f t="shared" si="480"/>
        <v>418.27</v>
      </c>
      <c r="N344" s="24">
        <f t="shared" si="481"/>
        <v>22.7178</v>
      </c>
      <c r="O344" s="27">
        <f t="shared" si="482"/>
        <v>89.5</v>
      </c>
      <c r="P344" s="27">
        <f t="shared" si="483"/>
        <v>0</v>
      </c>
      <c r="Q344" s="27">
        <f t="shared" si="484"/>
        <v>1108.185</v>
      </c>
      <c r="R344" s="24">
        <f t="shared" si="485"/>
        <v>0</v>
      </c>
      <c r="S344" s="24">
        <f t="shared" si="486"/>
        <v>259.64</v>
      </c>
      <c r="T344" s="27">
        <f t="shared" si="487"/>
        <v>104.57</v>
      </c>
      <c r="U344" s="24">
        <f t="shared" si="488"/>
        <v>9.74</v>
      </c>
      <c r="V344" s="27">
        <f t="shared" si="489"/>
        <v>89.5</v>
      </c>
      <c r="W344" s="27">
        <f t="shared" si="490"/>
        <v>0</v>
      </c>
      <c r="X344" s="24">
        <f t="shared" si="491"/>
        <v>463.45</v>
      </c>
      <c r="Y344" s="24">
        <f t="shared" si="492"/>
        <v>1571.635</v>
      </c>
      <c r="Z344" s="39"/>
      <c r="AA344" s="125" t="s">
        <v>29</v>
      </c>
      <c r="AB344" s="126">
        <f t="shared" ref="AB344:AH344" si="494">K344+R344</f>
        <v>58.4172</v>
      </c>
      <c r="AC344" s="126">
        <f t="shared" si="494"/>
        <v>778.92</v>
      </c>
      <c r="AD344" s="126">
        <f t="shared" si="494"/>
        <v>522.84</v>
      </c>
      <c r="AE344" s="126">
        <f t="shared" si="494"/>
        <v>32.4578</v>
      </c>
      <c r="AF344" s="126">
        <f t="shared" si="494"/>
        <v>179</v>
      </c>
      <c r="AG344" s="126">
        <f t="shared" si="494"/>
        <v>0</v>
      </c>
      <c r="AH344" s="126">
        <f t="shared" si="494"/>
        <v>1571.635</v>
      </c>
      <c r="AI344" s="125" t="s">
        <v>1111</v>
      </c>
    </row>
    <row r="345" s="9" customFormat="1" ht="20" customHeight="1" spans="1:35">
      <c r="A345" s="23">
        <f t="shared" si="471"/>
        <v>342</v>
      </c>
      <c r="B345" s="24" t="s">
        <v>143</v>
      </c>
      <c r="C345" s="30" t="s">
        <v>950</v>
      </c>
      <c r="D345" s="28" t="s">
        <v>951</v>
      </c>
      <c r="E345" s="77">
        <v>3245.4</v>
      </c>
      <c r="F345" s="77">
        <v>3245.5</v>
      </c>
      <c r="G345" s="77">
        <v>5228.42</v>
      </c>
      <c r="H345" s="77">
        <v>3245.4</v>
      </c>
      <c r="I345" s="36">
        <v>1790</v>
      </c>
      <c r="J345" s="59"/>
      <c r="K345" s="34">
        <f t="shared" si="478"/>
        <v>58.4172</v>
      </c>
      <c r="L345" s="35">
        <f t="shared" si="479"/>
        <v>519.28</v>
      </c>
      <c r="M345" s="27">
        <f t="shared" si="480"/>
        <v>418.27</v>
      </c>
      <c r="N345" s="24">
        <f t="shared" si="481"/>
        <v>22.7178</v>
      </c>
      <c r="O345" s="27">
        <f t="shared" si="482"/>
        <v>89.5</v>
      </c>
      <c r="P345" s="27">
        <f t="shared" si="483"/>
        <v>0</v>
      </c>
      <c r="Q345" s="27">
        <f t="shared" si="484"/>
        <v>1108.185</v>
      </c>
      <c r="R345" s="24">
        <f t="shared" si="485"/>
        <v>0</v>
      </c>
      <c r="S345" s="24">
        <f t="shared" si="486"/>
        <v>259.64</v>
      </c>
      <c r="T345" s="27">
        <f t="shared" si="487"/>
        <v>104.57</v>
      </c>
      <c r="U345" s="24">
        <f t="shared" si="488"/>
        <v>9.74</v>
      </c>
      <c r="V345" s="27">
        <f t="shared" si="489"/>
        <v>89.5</v>
      </c>
      <c r="W345" s="27">
        <f t="shared" si="490"/>
        <v>0</v>
      </c>
      <c r="X345" s="24">
        <f t="shared" si="491"/>
        <v>463.45</v>
      </c>
      <c r="Y345" s="24">
        <f t="shared" si="492"/>
        <v>1571.635</v>
      </c>
      <c r="Z345" s="39"/>
      <c r="AA345" s="125" t="s">
        <v>29</v>
      </c>
      <c r="AB345" s="126">
        <f t="shared" ref="AB345:AH345" si="495">K345+R345</f>
        <v>58.4172</v>
      </c>
      <c r="AC345" s="126">
        <f t="shared" si="495"/>
        <v>778.92</v>
      </c>
      <c r="AD345" s="126">
        <f t="shared" si="495"/>
        <v>522.84</v>
      </c>
      <c r="AE345" s="126">
        <f t="shared" si="495"/>
        <v>32.4578</v>
      </c>
      <c r="AF345" s="126">
        <f t="shared" si="495"/>
        <v>179</v>
      </c>
      <c r="AG345" s="126">
        <f t="shared" si="495"/>
        <v>0</v>
      </c>
      <c r="AH345" s="126">
        <f t="shared" si="495"/>
        <v>1571.635</v>
      </c>
      <c r="AI345" s="125" t="s">
        <v>1111</v>
      </c>
    </row>
    <row r="346" s="9" customFormat="1" ht="20" customHeight="1" spans="1:35">
      <c r="A346" s="23">
        <f t="shared" ref="A346:A355" si="496">ROW()-3</f>
        <v>343</v>
      </c>
      <c r="B346" s="24" t="s">
        <v>143</v>
      </c>
      <c r="C346" s="30" t="s">
        <v>952</v>
      </c>
      <c r="D346" s="28" t="s">
        <v>953</v>
      </c>
      <c r="E346" s="77">
        <v>3245.4</v>
      </c>
      <c r="F346" s="77">
        <v>3245.5</v>
      </c>
      <c r="G346" s="78">
        <v>5228.42</v>
      </c>
      <c r="H346" s="77">
        <v>3245.4</v>
      </c>
      <c r="I346" s="27">
        <v>1790</v>
      </c>
      <c r="J346" s="59"/>
      <c r="K346" s="34">
        <f t="shared" si="478"/>
        <v>58.4172</v>
      </c>
      <c r="L346" s="35">
        <f t="shared" si="479"/>
        <v>519.28</v>
      </c>
      <c r="M346" s="27">
        <f t="shared" si="480"/>
        <v>418.27</v>
      </c>
      <c r="N346" s="24">
        <f t="shared" si="481"/>
        <v>22.7178</v>
      </c>
      <c r="O346" s="27">
        <f t="shared" si="482"/>
        <v>89.5</v>
      </c>
      <c r="P346" s="27">
        <f t="shared" si="483"/>
        <v>0</v>
      </c>
      <c r="Q346" s="27">
        <f t="shared" si="484"/>
        <v>1108.185</v>
      </c>
      <c r="R346" s="24">
        <f t="shared" si="485"/>
        <v>0</v>
      </c>
      <c r="S346" s="24">
        <f t="shared" si="486"/>
        <v>259.64</v>
      </c>
      <c r="T346" s="27">
        <f t="shared" si="487"/>
        <v>104.57</v>
      </c>
      <c r="U346" s="24">
        <f t="shared" si="488"/>
        <v>9.74</v>
      </c>
      <c r="V346" s="27">
        <f t="shared" si="489"/>
        <v>89.5</v>
      </c>
      <c r="W346" s="27">
        <f t="shared" si="490"/>
        <v>0</v>
      </c>
      <c r="X346" s="24">
        <f t="shared" si="491"/>
        <v>463.45</v>
      </c>
      <c r="Y346" s="24">
        <f t="shared" si="492"/>
        <v>1571.635</v>
      </c>
      <c r="Z346" s="39"/>
      <c r="AA346" s="125" t="s">
        <v>29</v>
      </c>
      <c r="AB346" s="126">
        <f t="shared" ref="AB346:AH346" si="497">K346+R346</f>
        <v>58.4172</v>
      </c>
      <c r="AC346" s="126">
        <f t="shared" si="497"/>
        <v>778.92</v>
      </c>
      <c r="AD346" s="126">
        <f t="shared" si="497"/>
        <v>522.84</v>
      </c>
      <c r="AE346" s="126">
        <f t="shared" si="497"/>
        <v>32.4578</v>
      </c>
      <c r="AF346" s="126">
        <f t="shared" si="497"/>
        <v>179</v>
      </c>
      <c r="AG346" s="126">
        <f t="shared" si="497"/>
        <v>0</v>
      </c>
      <c r="AH346" s="126">
        <f t="shared" si="497"/>
        <v>1571.635</v>
      </c>
      <c r="AI346" s="125" t="s">
        <v>1111</v>
      </c>
    </row>
    <row r="347" s="9" customFormat="1" ht="20" customHeight="1" spans="1:35">
      <c r="A347" s="23">
        <f t="shared" si="496"/>
        <v>344</v>
      </c>
      <c r="B347" s="24" t="s">
        <v>190</v>
      </c>
      <c r="C347" s="30" t="s">
        <v>954</v>
      </c>
      <c r="D347" s="28" t="s">
        <v>955</v>
      </c>
      <c r="E347" s="77">
        <v>3245.4</v>
      </c>
      <c r="F347" s="77">
        <v>3245.5</v>
      </c>
      <c r="G347" s="78">
        <v>5228.42</v>
      </c>
      <c r="H347" s="77">
        <v>3245.4</v>
      </c>
      <c r="I347" s="36">
        <v>3180</v>
      </c>
      <c r="J347" s="59"/>
      <c r="K347" s="34">
        <f t="shared" si="478"/>
        <v>58.4172</v>
      </c>
      <c r="L347" s="35">
        <f t="shared" si="479"/>
        <v>519.28</v>
      </c>
      <c r="M347" s="27">
        <f t="shared" si="480"/>
        <v>418.27</v>
      </c>
      <c r="N347" s="24">
        <f t="shared" si="481"/>
        <v>22.7178</v>
      </c>
      <c r="O347" s="27">
        <f t="shared" si="482"/>
        <v>159</v>
      </c>
      <c r="P347" s="27">
        <f t="shared" si="483"/>
        <v>0</v>
      </c>
      <c r="Q347" s="27">
        <f t="shared" si="484"/>
        <v>1177.685</v>
      </c>
      <c r="R347" s="24">
        <f t="shared" si="485"/>
        <v>0</v>
      </c>
      <c r="S347" s="24">
        <f t="shared" si="486"/>
        <v>259.64</v>
      </c>
      <c r="T347" s="27">
        <f t="shared" si="487"/>
        <v>104.57</v>
      </c>
      <c r="U347" s="24">
        <f t="shared" si="488"/>
        <v>9.74</v>
      </c>
      <c r="V347" s="27">
        <f t="shared" si="489"/>
        <v>159</v>
      </c>
      <c r="W347" s="27">
        <f t="shared" si="490"/>
        <v>0</v>
      </c>
      <c r="X347" s="24">
        <f t="shared" si="491"/>
        <v>532.95</v>
      </c>
      <c r="Y347" s="24">
        <f t="shared" si="492"/>
        <v>1710.635</v>
      </c>
      <c r="Z347" s="39"/>
      <c r="AA347" s="125" t="s">
        <v>35</v>
      </c>
      <c r="AB347" s="126">
        <f t="shared" ref="AB347:AH347" si="498">K347+R347</f>
        <v>58.4172</v>
      </c>
      <c r="AC347" s="126">
        <f t="shared" si="498"/>
        <v>778.92</v>
      </c>
      <c r="AD347" s="126">
        <f t="shared" si="498"/>
        <v>522.84</v>
      </c>
      <c r="AE347" s="126">
        <f t="shared" si="498"/>
        <v>32.4578</v>
      </c>
      <c r="AF347" s="126">
        <f t="shared" si="498"/>
        <v>318</v>
      </c>
      <c r="AG347" s="126">
        <f t="shared" si="498"/>
        <v>0</v>
      </c>
      <c r="AH347" s="126">
        <f t="shared" si="498"/>
        <v>1710.635</v>
      </c>
      <c r="AI347" s="125" t="s">
        <v>1112</v>
      </c>
    </row>
    <row r="348" s="9" customFormat="1" ht="20" customHeight="1" spans="1:35">
      <c r="A348" s="23">
        <f t="shared" si="496"/>
        <v>345</v>
      </c>
      <c r="B348" s="24" t="s">
        <v>657</v>
      </c>
      <c r="C348" s="30" t="s">
        <v>956</v>
      </c>
      <c r="D348" s="28" t="s">
        <v>957</v>
      </c>
      <c r="E348" s="77">
        <v>3245.4</v>
      </c>
      <c r="F348" s="77">
        <v>3245.5</v>
      </c>
      <c r="G348" s="78">
        <v>5228.42</v>
      </c>
      <c r="H348" s="77">
        <v>3245.4</v>
      </c>
      <c r="I348" s="36">
        <v>1790</v>
      </c>
      <c r="J348" s="59"/>
      <c r="K348" s="34">
        <f t="shared" si="478"/>
        <v>58.4172</v>
      </c>
      <c r="L348" s="35">
        <f t="shared" si="479"/>
        <v>519.28</v>
      </c>
      <c r="M348" s="27">
        <f t="shared" si="480"/>
        <v>418.27</v>
      </c>
      <c r="N348" s="24">
        <f t="shared" si="481"/>
        <v>22.7178</v>
      </c>
      <c r="O348" s="27">
        <f t="shared" si="482"/>
        <v>89.5</v>
      </c>
      <c r="P348" s="27">
        <f t="shared" si="483"/>
        <v>0</v>
      </c>
      <c r="Q348" s="27">
        <f t="shared" si="484"/>
        <v>1108.185</v>
      </c>
      <c r="R348" s="24">
        <f t="shared" si="485"/>
        <v>0</v>
      </c>
      <c r="S348" s="24">
        <f t="shared" si="486"/>
        <v>259.64</v>
      </c>
      <c r="T348" s="27">
        <f t="shared" si="487"/>
        <v>104.57</v>
      </c>
      <c r="U348" s="24">
        <f t="shared" si="488"/>
        <v>9.74</v>
      </c>
      <c r="V348" s="27">
        <f t="shared" si="489"/>
        <v>89.5</v>
      </c>
      <c r="W348" s="27">
        <f t="shared" si="490"/>
        <v>0</v>
      </c>
      <c r="X348" s="24">
        <f t="shared" si="491"/>
        <v>463.45</v>
      </c>
      <c r="Y348" s="24">
        <f t="shared" si="492"/>
        <v>1571.635</v>
      </c>
      <c r="Z348" s="39"/>
      <c r="AA348" s="125" t="s">
        <v>27</v>
      </c>
      <c r="AB348" s="126">
        <f t="shared" ref="AB348:AH348" si="499">K348+R348</f>
        <v>58.4172</v>
      </c>
      <c r="AC348" s="126">
        <f t="shared" si="499"/>
        <v>778.92</v>
      </c>
      <c r="AD348" s="126">
        <f t="shared" si="499"/>
        <v>522.84</v>
      </c>
      <c r="AE348" s="126">
        <f t="shared" si="499"/>
        <v>32.4578</v>
      </c>
      <c r="AF348" s="126">
        <f t="shared" si="499"/>
        <v>179</v>
      </c>
      <c r="AG348" s="126">
        <f t="shared" si="499"/>
        <v>0</v>
      </c>
      <c r="AH348" s="126">
        <f t="shared" si="499"/>
        <v>1571.635</v>
      </c>
      <c r="AI348" s="125" t="s">
        <v>1111</v>
      </c>
    </row>
    <row r="349" s="9" customFormat="1" ht="20" customHeight="1" spans="1:35">
      <c r="A349" s="23">
        <f t="shared" si="496"/>
        <v>346</v>
      </c>
      <c r="B349" s="24" t="s">
        <v>140</v>
      </c>
      <c r="C349" s="57" t="s">
        <v>958</v>
      </c>
      <c r="D349" s="28" t="s">
        <v>959</v>
      </c>
      <c r="E349" s="77">
        <v>3245.4</v>
      </c>
      <c r="F349" s="77">
        <v>3245.5</v>
      </c>
      <c r="G349" s="78">
        <v>5228.42</v>
      </c>
      <c r="H349" s="77">
        <v>3245.4</v>
      </c>
      <c r="I349" s="36">
        <v>3180</v>
      </c>
      <c r="J349" s="59"/>
      <c r="K349" s="34">
        <f t="shared" si="478"/>
        <v>58.4172</v>
      </c>
      <c r="L349" s="35">
        <f t="shared" si="479"/>
        <v>519.28</v>
      </c>
      <c r="M349" s="27">
        <f t="shared" si="480"/>
        <v>418.27</v>
      </c>
      <c r="N349" s="24">
        <f t="shared" si="481"/>
        <v>22.7178</v>
      </c>
      <c r="O349" s="27">
        <f t="shared" si="482"/>
        <v>159</v>
      </c>
      <c r="P349" s="27">
        <f t="shared" si="483"/>
        <v>0</v>
      </c>
      <c r="Q349" s="27">
        <f t="shared" si="484"/>
        <v>1177.685</v>
      </c>
      <c r="R349" s="24">
        <f t="shared" si="485"/>
        <v>0</v>
      </c>
      <c r="S349" s="24">
        <f t="shared" si="486"/>
        <v>259.64</v>
      </c>
      <c r="T349" s="27">
        <f t="shared" si="487"/>
        <v>104.57</v>
      </c>
      <c r="U349" s="24">
        <f t="shared" si="488"/>
        <v>9.74</v>
      </c>
      <c r="V349" s="27">
        <f t="shared" si="489"/>
        <v>159</v>
      </c>
      <c r="W349" s="27">
        <f t="shared" si="490"/>
        <v>0</v>
      </c>
      <c r="X349" s="24">
        <f t="shared" si="491"/>
        <v>532.95</v>
      </c>
      <c r="Y349" s="24">
        <f t="shared" si="492"/>
        <v>1710.635</v>
      </c>
      <c r="Z349" s="39"/>
      <c r="AA349" s="125" t="s">
        <v>17</v>
      </c>
      <c r="AB349" s="126">
        <f t="shared" ref="AB349:AH349" si="500">K349+R349</f>
        <v>58.4172</v>
      </c>
      <c r="AC349" s="126">
        <f t="shared" si="500"/>
        <v>778.92</v>
      </c>
      <c r="AD349" s="126">
        <f t="shared" si="500"/>
        <v>522.84</v>
      </c>
      <c r="AE349" s="126">
        <f t="shared" si="500"/>
        <v>32.4578</v>
      </c>
      <c r="AF349" s="126">
        <f t="shared" si="500"/>
        <v>318</v>
      </c>
      <c r="AG349" s="126">
        <f t="shared" si="500"/>
        <v>0</v>
      </c>
      <c r="AH349" s="126">
        <f t="shared" si="500"/>
        <v>1710.635</v>
      </c>
      <c r="AI349" s="125" t="s">
        <v>1107</v>
      </c>
    </row>
    <row r="350" s="9" customFormat="1" ht="20" customHeight="1" spans="1:35">
      <c r="A350" s="23">
        <f t="shared" si="496"/>
        <v>347</v>
      </c>
      <c r="B350" s="24" t="s">
        <v>886</v>
      </c>
      <c r="C350" s="57" t="s">
        <v>960</v>
      </c>
      <c r="D350" s="28" t="s">
        <v>961</v>
      </c>
      <c r="E350" s="77">
        <v>3245.4</v>
      </c>
      <c r="F350" s="77">
        <v>3245.5</v>
      </c>
      <c r="G350" s="78">
        <v>5228.42</v>
      </c>
      <c r="H350" s="77">
        <v>3245.4</v>
      </c>
      <c r="I350" s="36">
        <v>1790</v>
      </c>
      <c r="J350" s="59"/>
      <c r="K350" s="34">
        <f t="shared" si="478"/>
        <v>58.4172</v>
      </c>
      <c r="L350" s="35">
        <f t="shared" si="479"/>
        <v>519.28</v>
      </c>
      <c r="M350" s="27">
        <f t="shared" si="480"/>
        <v>418.27</v>
      </c>
      <c r="N350" s="24">
        <f t="shared" si="481"/>
        <v>22.7178</v>
      </c>
      <c r="O350" s="27">
        <f t="shared" si="482"/>
        <v>89.5</v>
      </c>
      <c r="P350" s="27">
        <f t="shared" si="483"/>
        <v>0</v>
      </c>
      <c r="Q350" s="27">
        <f t="shared" si="484"/>
        <v>1108.185</v>
      </c>
      <c r="R350" s="24">
        <f t="shared" si="485"/>
        <v>0</v>
      </c>
      <c r="S350" s="24">
        <f t="shared" si="486"/>
        <v>259.64</v>
      </c>
      <c r="T350" s="27">
        <f t="shared" si="487"/>
        <v>104.57</v>
      </c>
      <c r="U350" s="24">
        <f t="shared" si="488"/>
        <v>9.74</v>
      </c>
      <c r="V350" s="27">
        <f t="shared" si="489"/>
        <v>89.5</v>
      </c>
      <c r="W350" s="27">
        <f t="shared" si="490"/>
        <v>0</v>
      </c>
      <c r="X350" s="24">
        <f t="shared" si="491"/>
        <v>463.45</v>
      </c>
      <c r="Y350" s="24">
        <f t="shared" si="492"/>
        <v>1571.635</v>
      </c>
      <c r="Z350" s="39"/>
      <c r="AA350" s="125" t="s">
        <v>28</v>
      </c>
      <c r="AB350" s="126">
        <f t="shared" ref="AB350:AH350" si="501">K350+R350</f>
        <v>58.4172</v>
      </c>
      <c r="AC350" s="126">
        <f t="shared" si="501"/>
        <v>778.92</v>
      </c>
      <c r="AD350" s="126">
        <f t="shared" si="501"/>
        <v>522.84</v>
      </c>
      <c r="AE350" s="126">
        <f t="shared" si="501"/>
        <v>32.4578</v>
      </c>
      <c r="AF350" s="126">
        <f t="shared" si="501"/>
        <v>179</v>
      </c>
      <c r="AG350" s="126">
        <f t="shared" si="501"/>
        <v>0</v>
      </c>
      <c r="AH350" s="126">
        <f t="shared" si="501"/>
        <v>1571.635</v>
      </c>
      <c r="AI350" s="125" t="s">
        <v>1111</v>
      </c>
    </row>
    <row r="351" s="9" customFormat="1" ht="20" customHeight="1" spans="1:35">
      <c r="A351" s="23">
        <f t="shared" si="496"/>
        <v>348</v>
      </c>
      <c r="B351" s="24" t="s">
        <v>143</v>
      </c>
      <c r="C351" s="57" t="s">
        <v>962</v>
      </c>
      <c r="D351" s="28" t="s">
        <v>963</v>
      </c>
      <c r="E351" s="77">
        <v>3245.4</v>
      </c>
      <c r="F351" s="77">
        <v>3245.5</v>
      </c>
      <c r="G351" s="78">
        <v>5228.42</v>
      </c>
      <c r="H351" s="77">
        <v>3245.4</v>
      </c>
      <c r="I351" s="27">
        <v>1790</v>
      </c>
      <c r="J351" s="59"/>
      <c r="K351" s="34">
        <f t="shared" si="478"/>
        <v>58.4172</v>
      </c>
      <c r="L351" s="35">
        <f t="shared" si="479"/>
        <v>519.28</v>
      </c>
      <c r="M351" s="27">
        <f t="shared" si="480"/>
        <v>418.27</v>
      </c>
      <c r="N351" s="24">
        <f t="shared" si="481"/>
        <v>22.7178</v>
      </c>
      <c r="O351" s="27">
        <f t="shared" si="482"/>
        <v>89.5</v>
      </c>
      <c r="P351" s="27">
        <f t="shared" si="483"/>
        <v>0</v>
      </c>
      <c r="Q351" s="27">
        <f t="shared" si="484"/>
        <v>1108.185</v>
      </c>
      <c r="R351" s="24">
        <f t="shared" si="485"/>
        <v>0</v>
      </c>
      <c r="S351" s="24">
        <f t="shared" si="486"/>
        <v>259.64</v>
      </c>
      <c r="T351" s="27">
        <f t="shared" si="487"/>
        <v>104.57</v>
      </c>
      <c r="U351" s="24">
        <f t="shared" si="488"/>
        <v>9.74</v>
      </c>
      <c r="V351" s="27">
        <f t="shared" si="489"/>
        <v>89.5</v>
      </c>
      <c r="W351" s="27">
        <f t="shared" si="490"/>
        <v>0</v>
      </c>
      <c r="X351" s="24">
        <f t="shared" si="491"/>
        <v>463.45</v>
      </c>
      <c r="Y351" s="24">
        <f t="shared" si="492"/>
        <v>1571.635</v>
      </c>
      <c r="Z351" s="39"/>
      <c r="AA351" s="125" t="s">
        <v>29</v>
      </c>
      <c r="AB351" s="126">
        <f t="shared" ref="AB351:AH351" si="502">K351+R351</f>
        <v>58.4172</v>
      </c>
      <c r="AC351" s="126">
        <f t="shared" si="502"/>
        <v>778.92</v>
      </c>
      <c r="AD351" s="126">
        <f t="shared" si="502"/>
        <v>522.84</v>
      </c>
      <c r="AE351" s="126">
        <f t="shared" si="502"/>
        <v>32.4578</v>
      </c>
      <c r="AF351" s="126">
        <f t="shared" si="502"/>
        <v>179</v>
      </c>
      <c r="AG351" s="126">
        <f t="shared" si="502"/>
        <v>0</v>
      </c>
      <c r="AH351" s="126">
        <f t="shared" si="502"/>
        <v>1571.635</v>
      </c>
      <c r="AI351" s="125" t="s">
        <v>1111</v>
      </c>
    </row>
    <row r="352" s="9" customFormat="1" ht="20" customHeight="1" spans="1:35">
      <c r="A352" s="23">
        <f t="shared" si="496"/>
        <v>349</v>
      </c>
      <c r="B352" s="24" t="s">
        <v>143</v>
      </c>
      <c r="C352" s="57" t="s">
        <v>966</v>
      </c>
      <c r="D352" s="28" t="s">
        <v>967</v>
      </c>
      <c r="E352" s="77">
        <v>3245.4</v>
      </c>
      <c r="F352" s="77">
        <v>3245.5</v>
      </c>
      <c r="G352" s="78">
        <v>5228.42</v>
      </c>
      <c r="H352" s="77">
        <v>3245.4</v>
      </c>
      <c r="I352" s="36">
        <v>1790</v>
      </c>
      <c r="J352" s="59"/>
      <c r="K352" s="34">
        <f t="shared" si="478"/>
        <v>58.4172</v>
      </c>
      <c r="L352" s="35">
        <f t="shared" si="479"/>
        <v>519.28</v>
      </c>
      <c r="M352" s="27">
        <f t="shared" si="480"/>
        <v>418.27</v>
      </c>
      <c r="N352" s="24">
        <f t="shared" si="481"/>
        <v>22.7178</v>
      </c>
      <c r="O352" s="27">
        <f t="shared" si="482"/>
        <v>89.5</v>
      </c>
      <c r="P352" s="27">
        <f t="shared" si="483"/>
        <v>0</v>
      </c>
      <c r="Q352" s="27">
        <f t="shared" si="484"/>
        <v>1108.185</v>
      </c>
      <c r="R352" s="24">
        <f t="shared" si="485"/>
        <v>0</v>
      </c>
      <c r="S352" s="24">
        <f t="shared" si="486"/>
        <v>259.64</v>
      </c>
      <c r="T352" s="27">
        <f t="shared" si="487"/>
        <v>104.57</v>
      </c>
      <c r="U352" s="24">
        <f t="shared" si="488"/>
        <v>9.74</v>
      </c>
      <c r="V352" s="27">
        <f t="shared" si="489"/>
        <v>89.5</v>
      </c>
      <c r="W352" s="27">
        <f t="shared" si="490"/>
        <v>0</v>
      </c>
      <c r="X352" s="24">
        <f t="shared" si="491"/>
        <v>463.45</v>
      </c>
      <c r="Y352" s="24">
        <f t="shared" si="492"/>
        <v>1571.635</v>
      </c>
      <c r="Z352" s="39"/>
      <c r="AA352" s="125" t="s">
        <v>29</v>
      </c>
      <c r="AB352" s="126">
        <f t="shared" ref="AB352:AH352" si="503">K352+R352</f>
        <v>58.4172</v>
      </c>
      <c r="AC352" s="126">
        <f t="shared" si="503"/>
        <v>778.92</v>
      </c>
      <c r="AD352" s="126">
        <f t="shared" si="503"/>
        <v>522.84</v>
      </c>
      <c r="AE352" s="126">
        <f t="shared" si="503"/>
        <v>32.4578</v>
      </c>
      <c r="AF352" s="126">
        <f t="shared" si="503"/>
        <v>179</v>
      </c>
      <c r="AG352" s="126">
        <f t="shared" si="503"/>
        <v>0</v>
      </c>
      <c r="AH352" s="126">
        <f t="shared" si="503"/>
        <v>1571.635</v>
      </c>
      <c r="AI352" s="125" t="s">
        <v>1111</v>
      </c>
    </row>
    <row r="353" s="9" customFormat="1" ht="20" customHeight="1" spans="1:35">
      <c r="A353" s="23">
        <f t="shared" si="496"/>
        <v>350</v>
      </c>
      <c r="B353" s="24" t="s">
        <v>140</v>
      </c>
      <c r="C353" s="57" t="s">
        <v>970</v>
      </c>
      <c r="D353" s="28" t="s">
        <v>971</v>
      </c>
      <c r="E353" s="77">
        <v>3245.4</v>
      </c>
      <c r="F353" s="77">
        <v>3245.5</v>
      </c>
      <c r="G353" s="78">
        <v>5228.42</v>
      </c>
      <c r="H353" s="77">
        <v>3245.4</v>
      </c>
      <c r="I353" s="36">
        <v>3180</v>
      </c>
      <c r="J353" s="59"/>
      <c r="K353" s="34">
        <f t="shared" si="478"/>
        <v>58.4172</v>
      </c>
      <c r="L353" s="35">
        <f t="shared" si="479"/>
        <v>519.28</v>
      </c>
      <c r="M353" s="27">
        <f t="shared" si="480"/>
        <v>418.27</v>
      </c>
      <c r="N353" s="24">
        <f t="shared" si="481"/>
        <v>22.7178</v>
      </c>
      <c r="O353" s="27">
        <f t="shared" si="482"/>
        <v>159</v>
      </c>
      <c r="P353" s="27">
        <f t="shared" si="483"/>
        <v>0</v>
      </c>
      <c r="Q353" s="27">
        <f t="shared" si="484"/>
        <v>1177.685</v>
      </c>
      <c r="R353" s="24">
        <f t="shared" si="485"/>
        <v>0</v>
      </c>
      <c r="S353" s="24">
        <f t="shared" si="486"/>
        <v>259.64</v>
      </c>
      <c r="T353" s="27">
        <f t="shared" si="487"/>
        <v>104.57</v>
      </c>
      <c r="U353" s="24">
        <f t="shared" si="488"/>
        <v>9.74</v>
      </c>
      <c r="V353" s="27">
        <f t="shared" si="489"/>
        <v>159</v>
      </c>
      <c r="W353" s="27">
        <f t="shared" si="490"/>
        <v>0</v>
      </c>
      <c r="X353" s="24">
        <f t="shared" si="491"/>
        <v>532.95</v>
      </c>
      <c r="Y353" s="24">
        <f t="shared" si="492"/>
        <v>1710.635</v>
      </c>
      <c r="Z353" s="39"/>
      <c r="AA353" s="125" t="s">
        <v>17</v>
      </c>
      <c r="AB353" s="126">
        <f t="shared" ref="AB353:AH353" si="504">K353+R353</f>
        <v>58.4172</v>
      </c>
      <c r="AC353" s="126">
        <f t="shared" si="504"/>
        <v>778.92</v>
      </c>
      <c r="AD353" s="126">
        <f t="shared" si="504"/>
        <v>522.84</v>
      </c>
      <c r="AE353" s="126">
        <f t="shared" si="504"/>
        <v>32.4578</v>
      </c>
      <c r="AF353" s="126">
        <f t="shared" si="504"/>
        <v>318</v>
      </c>
      <c r="AG353" s="126">
        <f t="shared" si="504"/>
        <v>0</v>
      </c>
      <c r="AH353" s="126">
        <f t="shared" si="504"/>
        <v>1710.635</v>
      </c>
      <c r="AI353" s="125" t="s">
        <v>1107</v>
      </c>
    </row>
    <row r="354" s="9" customFormat="1" ht="20" customHeight="1" spans="1:35">
      <c r="A354" s="23">
        <f t="shared" si="496"/>
        <v>351</v>
      </c>
      <c r="B354" s="24" t="s">
        <v>143</v>
      </c>
      <c r="C354" s="57" t="s">
        <v>974</v>
      </c>
      <c r="D354" s="28" t="s">
        <v>975</v>
      </c>
      <c r="E354" s="77">
        <v>3245.4</v>
      </c>
      <c r="F354" s="77">
        <v>3245.5</v>
      </c>
      <c r="G354" s="78">
        <v>5228.42</v>
      </c>
      <c r="H354" s="77">
        <v>3245.4</v>
      </c>
      <c r="I354" s="36">
        <v>1790</v>
      </c>
      <c r="J354" s="59"/>
      <c r="K354" s="34">
        <f t="shared" si="478"/>
        <v>58.4172</v>
      </c>
      <c r="L354" s="35">
        <f t="shared" si="479"/>
        <v>519.28</v>
      </c>
      <c r="M354" s="27">
        <f t="shared" si="480"/>
        <v>418.27</v>
      </c>
      <c r="N354" s="24">
        <f t="shared" si="481"/>
        <v>22.7178</v>
      </c>
      <c r="O354" s="27">
        <f t="shared" si="482"/>
        <v>89.5</v>
      </c>
      <c r="P354" s="27">
        <f t="shared" si="483"/>
        <v>0</v>
      </c>
      <c r="Q354" s="27">
        <f t="shared" si="484"/>
        <v>1108.185</v>
      </c>
      <c r="R354" s="24">
        <f t="shared" si="485"/>
        <v>0</v>
      </c>
      <c r="S354" s="24">
        <f t="shared" si="486"/>
        <v>259.64</v>
      </c>
      <c r="T354" s="27">
        <f t="shared" si="487"/>
        <v>104.57</v>
      </c>
      <c r="U354" s="24">
        <f t="shared" si="488"/>
        <v>9.74</v>
      </c>
      <c r="V354" s="27">
        <f t="shared" si="489"/>
        <v>89.5</v>
      </c>
      <c r="W354" s="27">
        <f t="shared" si="490"/>
        <v>0</v>
      </c>
      <c r="X354" s="24">
        <f t="shared" si="491"/>
        <v>463.45</v>
      </c>
      <c r="Y354" s="24">
        <f t="shared" si="492"/>
        <v>1571.635</v>
      </c>
      <c r="Z354" s="39"/>
      <c r="AA354" s="125" t="s">
        <v>29</v>
      </c>
      <c r="AB354" s="126">
        <f t="shared" ref="AB354:AH354" si="505">K354+R354</f>
        <v>58.4172</v>
      </c>
      <c r="AC354" s="126">
        <f t="shared" si="505"/>
        <v>778.92</v>
      </c>
      <c r="AD354" s="126">
        <f t="shared" si="505"/>
        <v>522.84</v>
      </c>
      <c r="AE354" s="126">
        <f t="shared" si="505"/>
        <v>32.4578</v>
      </c>
      <c r="AF354" s="126">
        <f t="shared" si="505"/>
        <v>179</v>
      </c>
      <c r="AG354" s="126">
        <f t="shared" si="505"/>
        <v>0</v>
      </c>
      <c r="AH354" s="126">
        <f t="shared" si="505"/>
        <v>1571.635</v>
      </c>
      <c r="AI354" s="125" t="s">
        <v>1111</v>
      </c>
    </row>
    <row r="355" s="9" customFormat="1" ht="20" customHeight="1" spans="1:35">
      <c r="A355" s="23">
        <f t="shared" si="496"/>
        <v>352</v>
      </c>
      <c r="B355" s="24" t="s">
        <v>143</v>
      </c>
      <c r="C355" s="57" t="s">
        <v>978</v>
      </c>
      <c r="D355" s="28" t="s">
        <v>979</v>
      </c>
      <c r="E355" s="77">
        <v>3245.4</v>
      </c>
      <c r="F355" s="77">
        <v>3245.5</v>
      </c>
      <c r="G355" s="78">
        <v>5228.42</v>
      </c>
      <c r="H355" s="77">
        <v>3245.4</v>
      </c>
      <c r="I355" s="36">
        <v>1790</v>
      </c>
      <c r="J355" s="59"/>
      <c r="K355" s="34">
        <f t="shared" si="478"/>
        <v>58.4172</v>
      </c>
      <c r="L355" s="35">
        <f t="shared" si="479"/>
        <v>519.28</v>
      </c>
      <c r="M355" s="27">
        <f t="shared" si="480"/>
        <v>418.27</v>
      </c>
      <c r="N355" s="24">
        <f t="shared" si="481"/>
        <v>22.7178</v>
      </c>
      <c r="O355" s="27">
        <f t="shared" si="482"/>
        <v>89.5</v>
      </c>
      <c r="P355" s="27">
        <f t="shared" si="483"/>
        <v>0</v>
      </c>
      <c r="Q355" s="27">
        <f t="shared" si="484"/>
        <v>1108.185</v>
      </c>
      <c r="R355" s="24">
        <f t="shared" si="485"/>
        <v>0</v>
      </c>
      <c r="S355" s="24">
        <f t="shared" si="486"/>
        <v>259.64</v>
      </c>
      <c r="T355" s="27">
        <f t="shared" si="487"/>
        <v>104.57</v>
      </c>
      <c r="U355" s="24">
        <f t="shared" si="488"/>
        <v>9.74</v>
      </c>
      <c r="V355" s="27">
        <f t="shared" si="489"/>
        <v>89.5</v>
      </c>
      <c r="W355" s="27">
        <f t="shared" si="490"/>
        <v>0</v>
      </c>
      <c r="X355" s="24">
        <f t="shared" si="491"/>
        <v>463.45</v>
      </c>
      <c r="Y355" s="24">
        <f t="shared" si="492"/>
        <v>1571.635</v>
      </c>
      <c r="Z355" s="39"/>
      <c r="AA355" s="125" t="s">
        <v>29</v>
      </c>
      <c r="AB355" s="126">
        <f t="shared" ref="AB355:AH355" si="506">K355+R355</f>
        <v>58.4172</v>
      </c>
      <c r="AC355" s="126">
        <f t="shared" si="506"/>
        <v>778.92</v>
      </c>
      <c r="AD355" s="126">
        <f t="shared" si="506"/>
        <v>522.84</v>
      </c>
      <c r="AE355" s="126">
        <f t="shared" si="506"/>
        <v>32.4578</v>
      </c>
      <c r="AF355" s="126">
        <f t="shared" si="506"/>
        <v>179</v>
      </c>
      <c r="AG355" s="126">
        <f t="shared" si="506"/>
        <v>0</v>
      </c>
      <c r="AH355" s="126">
        <f t="shared" si="506"/>
        <v>1571.635</v>
      </c>
      <c r="AI355" s="125" t="s">
        <v>1111</v>
      </c>
    </row>
    <row r="356" s="9" customFormat="1" ht="20" customHeight="1" spans="1:35">
      <c r="A356" s="23">
        <f t="shared" ref="A356:A365" si="507">ROW()-3</f>
        <v>353</v>
      </c>
      <c r="B356" s="24" t="s">
        <v>143</v>
      </c>
      <c r="C356" s="57" t="s">
        <v>980</v>
      </c>
      <c r="D356" s="28" t="s">
        <v>981</v>
      </c>
      <c r="E356" s="77">
        <v>3245.4</v>
      </c>
      <c r="F356" s="77">
        <v>3245.5</v>
      </c>
      <c r="G356" s="78">
        <v>5228.42</v>
      </c>
      <c r="H356" s="77">
        <v>3245.4</v>
      </c>
      <c r="I356" s="27">
        <v>1790</v>
      </c>
      <c r="J356" s="59"/>
      <c r="K356" s="34">
        <f t="shared" si="478"/>
        <v>58.4172</v>
      </c>
      <c r="L356" s="35">
        <f t="shared" si="479"/>
        <v>519.28</v>
      </c>
      <c r="M356" s="27">
        <f t="shared" si="480"/>
        <v>418.27</v>
      </c>
      <c r="N356" s="24">
        <f t="shared" si="481"/>
        <v>22.7178</v>
      </c>
      <c r="O356" s="27">
        <f t="shared" si="482"/>
        <v>89.5</v>
      </c>
      <c r="P356" s="27">
        <f t="shared" si="483"/>
        <v>0</v>
      </c>
      <c r="Q356" s="27">
        <f t="shared" si="484"/>
        <v>1108.185</v>
      </c>
      <c r="R356" s="24">
        <f t="shared" si="485"/>
        <v>0</v>
      </c>
      <c r="S356" s="24">
        <f t="shared" si="486"/>
        <v>259.64</v>
      </c>
      <c r="T356" s="27">
        <f t="shared" si="487"/>
        <v>104.57</v>
      </c>
      <c r="U356" s="24">
        <f t="shared" si="488"/>
        <v>9.74</v>
      </c>
      <c r="V356" s="27">
        <f t="shared" si="489"/>
        <v>89.5</v>
      </c>
      <c r="W356" s="27">
        <f t="shared" si="490"/>
        <v>0</v>
      </c>
      <c r="X356" s="24">
        <f t="shared" si="491"/>
        <v>463.45</v>
      </c>
      <c r="Y356" s="24">
        <f t="shared" si="492"/>
        <v>1571.635</v>
      </c>
      <c r="Z356" s="39"/>
      <c r="AA356" s="125" t="s">
        <v>29</v>
      </c>
      <c r="AB356" s="126">
        <f t="shared" ref="AB356:AH356" si="508">K356+R356</f>
        <v>58.4172</v>
      </c>
      <c r="AC356" s="126">
        <f t="shared" si="508"/>
        <v>778.92</v>
      </c>
      <c r="AD356" s="126">
        <f t="shared" si="508"/>
        <v>522.84</v>
      </c>
      <c r="AE356" s="126">
        <f t="shared" si="508"/>
        <v>32.4578</v>
      </c>
      <c r="AF356" s="126">
        <f t="shared" si="508"/>
        <v>179</v>
      </c>
      <c r="AG356" s="126">
        <f t="shared" si="508"/>
        <v>0</v>
      </c>
      <c r="AH356" s="126">
        <f t="shared" si="508"/>
        <v>1571.635</v>
      </c>
      <c r="AI356" s="125" t="s">
        <v>1111</v>
      </c>
    </row>
    <row r="357" s="9" customFormat="1" ht="20" customHeight="1" spans="1:35">
      <c r="A357" s="23">
        <f t="shared" si="507"/>
        <v>354</v>
      </c>
      <c r="B357" s="24" t="s">
        <v>143</v>
      </c>
      <c r="C357" s="30" t="s">
        <v>982</v>
      </c>
      <c r="D357" s="47" t="s">
        <v>983</v>
      </c>
      <c r="E357" s="77">
        <v>3245.4</v>
      </c>
      <c r="F357" s="77">
        <v>3245.5</v>
      </c>
      <c r="G357" s="78">
        <v>5228.42</v>
      </c>
      <c r="H357" s="77">
        <v>3245.4</v>
      </c>
      <c r="I357" s="36">
        <v>1790</v>
      </c>
      <c r="J357" s="59"/>
      <c r="K357" s="34">
        <f t="shared" si="478"/>
        <v>58.4172</v>
      </c>
      <c r="L357" s="35">
        <f t="shared" si="479"/>
        <v>519.28</v>
      </c>
      <c r="M357" s="27">
        <f t="shared" si="480"/>
        <v>418.27</v>
      </c>
      <c r="N357" s="24">
        <f t="shared" si="481"/>
        <v>22.7178</v>
      </c>
      <c r="O357" s="27">
        <f t="shared" si="482"/>
        <v>89.5</v>
      </c>
      <c r="P357" s="27">
        <f t="shared" si="483"/>
        <v>0</v>
      </c>
      <c r="Q357" s="27">
        <f t="shared" si="484"/>
        <v>1108.185</v>
      </c>
      <c r="R357" s="24">
        <f t="shared" si="485"/>
        <v>0</v>
      </c>
      <c r="S357" s="24">
        <f t="shared" si="486"/>
        <v>259.64</v>
      </c>
      <c r="T357" s="27">
        <f t="shared" si="487"/>
        <v>104.57</v>
      </c>
      <c r="U357" s="24">
        <f t="shared" si="488"/>
        <v>9.74</v>
      </c>
      <c r="V357" s="27">
        <f t="shared" si="489"/>
        <v>89.5</v>
      </c>
      <c r="W357" s="27">
        <f t="shared" si="490"/>
        <v>0</v>
      </c>
      <c r="X357" s="24">
        <f t="shared" si="491"/>
        <v>463.45</v>
      </c>
      <c r="Y357" s="24">
        <f t="shared" si="492"/>
        <v>1571.635</v>
      </c>
      <c r="Z357" s="39"/>
      <c r="AA357" s="125" t="s">
        <v>29</v>
      </c>
      <c r="AB357" s="126">
        <f t="shared" ref="AB357:AH357" si="509">K357+R357</f>
        <v>58.4172</v>
      </c>
      <c r="AC357" s="126">
        <f t="shared" si="509"/>
        <v>778.92</v>
      </c>
      <c r="AD357" s="126">
        <f t="shared" si="509"/>
        <v>522.84</v>
      </c>
      <c r="AE357" s="126">
        <f t="shared" si="509"/>
        <v>32.4578</v>
      </c>
      <c r="AF357" s="126">
        <f t="shared" si="509"/>
        <v>179</v>
      </c>
      <c r="AG357" s="126">
        <f t="shared" si="509"/>
        <v>0</v>
      </c>
      <c r="AH357" s="126">
        <f t="shared" si="509"/>
        <v>1571.635</v>
      </c>
      <c r="AI357" s="125" t="s">
        <v>1111</v>
      </c>
    </row>
    <row r="358" s="9" customFormat="1" ht="20" customHeight="1" spans="1:35">
      <c r="A358" s="23">
        <f t="shared" si="507"/>
        <v>355</v>
      </c>
      <c r="B358" s="24" t="s">
        <v>143</v>
      </c>
      <c r="C358" s="30" t="s">
        <v>984</v>
      </c>
      <c r="D358" s="47" t="s">
        <v>985</v>
      </c>
      <c r="E358" s="77">
        <v>3245.4</v>
      </c>
      <c r="F358" s="77">
        <v>3245.5</v>
      </c>
      <c r="G358" s="78">
        <v>5228.42</v>
      </c>
      <c r="H358" s="77">
        <v>3245.4</v>
      </c>
      <c r="I358" s="27">
        <v>0</v>
      </c>
      <c r="J358" s="59"/>
      <c r="K358" s="34">
        <f t="shared" si="478"/>
        <v>58.4172</v>
      </c>
      <c r="L358" s="35">
        <f t="shared" si="479"/>
        <v>519.28</v>
      </c>
      <c r="M358" s="27">
        <f t="shared" si="480"/>
        <v>418.27</v>
      </c>
      <c r="N358" s="24">
        <f t="shared" si="481"/>
        <v>22.7178</v>
      </c>
      <c r="O358" s="27">
        <f t="shared" si="482"/>
        <v>0</v>
      </c>
      <c r="P358" s="27">
        <f t="shared" si="483"/>
        <v>0</v>
      </c>
      <c r="Q358" s="27">
        <f t="shared" si="484"/>
        <v>1018.685</v>
      </c>
      <c r="R358" s="24">
        <f t="shared" si="485"/>
        <v>0</v>
      </c>
      <c r="S358" s="24">
        <f t="shared" si="486"/>
        <v>259.64</v>
      </c>
      <c r="T358" s="27">
        <f t="shared" si="487"/>
        <v>104.57</v>
      </c>
      <c r="U358" s="24">
        <f t="shared" si="488"/>
        <v>9.74</v>
      </c>
      <c r="V358" s="27">
        <f t="shared" si="489"/>
        <v>0</v>
      </c>
      <c r="W358" s="27">
        <f t="shared" si="490"/>
        <v>0</v>
      </c>
      <c r="X358" s="24">
        <f t="shared" si="491"/>
        <v>373.95</v>
      </c>
      <c r="Y358" s="24">
        <f t="shared" si="492"/>
        <v>1392.635</v>
      </c>
      <c r="Z358" s="39"/>
      <c r="AA358" s="125" t="s">
        <v>29</v>
      </c>
      <c r="AB358" s="126">
        <f t="shared" ref="AB358:AH358" si="510">K358+R358</f>
        <v>58.4172</v>
      </c>
      <c r="AC358" s="126">
        <f t="shared" si="510"/>
        <v>778.92</v>
      </c>
      <c r="AD358" s="126">
        <f t="shared" si="510"/>
        <v>522.84</v>
      </c>
      <c r="AE358" s="126">
        <f t="shared" si="510"/>
        <v>32.4578</v>
      </c>
      <c r="AF358" s="126">
        <f t="shared" si="510"/>
        <v>0</v>
      </c>
      <c r="AG358" s="126">
        <f t="shared" si="510"/>
        <v>0</v>
      </c>
      <c r="AH358" s="126">
        <f t="shared" si="510"/>
        <v>1392.635</v>
      </c>
      <c r="AI358" s="125" t="s">
        <v>1111</v>
      </c>
    </row>
    <row r="359" s="9" customFormat="1" ht="20" customHeight="1" spans="1:35">
      <c r="A359" s="23">
        <f t="shared" si="507"/>
        <v>356</v>
      </c>
      <c r="B359" s="24" t="s">
        <v>71</v>
      </c>
      <c r="C359" s="30" t="s">
        <v>986</v>
      </c>
      <c r="D359" s="47" t="s">
        <v>987</v>
      </c>
      <c r="E359" s="77">
        <v>3245.4</v>
      </c>
      <c r="F359" s="77">
        <v>3245.5</v>
      </c>
      <c r="G359" s="78">
        <v>5228.42</v>
      </c>
      <c r="H359" s="77">
        <v>3245.4</v>
      </c>
      <c r="I359" s="36">
        <v>3180</v>
      </c>
      <c r="J359" s="59"/>
      <c r="K359" s="34">
        <f t="shared" si="478"/>
        <v>58.4172</v>
      </c>
      <c r="L359" s="35">
        <f t="shared" si="479"/>
        <v>519.28</v>
      </c>
      <c r="M359" s="27">
        <f t="shared" si="480"/>
        <v>418.27</v>
      </c>
      <c r="N359" s="24">
        <f t="shared" si="481"/>
        <v>22.7178</v>
      </c>
      <c r="O359" s="27">
        <f t="shared" si="482"/>
        <v>159</v>
      </c>
      <c r="P359" s="27">
        <f t="shared" si="483"/>
        <v>0</v>
      </c>
      <c r="Q359" s="27">
        <f t="shared" si="484"/>
        <v>1177.685</v>
      </c>
      <c r="R359" s="24">
        <f t="shared" si="485"/>
        <v>0</v>
      </c>
      <c r="S359" s="24">
        <f t="shared" si="486"/>
        <v>259.64</v>
      </c>
      <c r="T359" s="27">
        <f t="shared" si="487"/>
        <v>104.57</v>
      </c>
      <c r="U359" s="24">
        <f t="shared" si="488"/>
        <v>9.74</v>
      </c>
      <c r="V359" s="27">
        <f t="shared" si="489"/>
        <v>159</v>
      </c>
      <c r="W359" s="27">
        <f t="shared" si="490"/>
        <v>0</v>
      </c>
      <c r="X359" s="24">
        <f t="shared" si="491"/>
        <v>532.95</v>
      </c>
      <c r="Y359" s="24">
        <f t="shared" si="492"/>
        <v>1710.635</v>
      </c>
      <c r="Z359" s="39"/>
      <c r="AA359" s="125" t="s">
        <v>31</v>
      </c>
      <c r="AB359" s="126">
        <f t="shared" ref="AB359:AH359" si="511">K359+R359</f>
        <v>58.4172</v>
      </c>
      <c r="AC359" s="126">
        <f t="shared" si="511"/>
        <v>778.92</v>
      </c>
      <c r="AD359" s="126">
        <f t="shared" si="511"/>
        <v>522.84</v>
      </c>
      <c r="AE359" s="126">
        <f t="shared" si="511"/>
        <v>32.4578</v>
      </c>
      <c r="AF359" s="126">
        <f t="shared" si="511"/>
        <v>318</v>
      </c>
      <c r="AG359" s="126">
        <f t="shared" si="511"/>
        <v>0</v>
      </c>
      <c r="AH359" s="126">
        <f t="shared" si="511"/>
        <v>1710.635</v>
      </c>
      <c r="AI359" s="125" t="s">
        <v>1108</v>
      </c>
    </row>
    <row r="360" s="9" customFormat="1" ht="20" customHeight="1" spans="1:35">
      <c r="A360" s="23">
        <f t="shared" si="507"/>
        <v>357</v>
      </c>
      <c r="B360" s="24" t="s">
        <v>71</v>
      </c>
      <c r="C360" s="30" t="s">
        <v>988</v>
      </c>
      <c r="D360" s="277" t="s">
        <v>989</v>
      </c>
      <c r="E360" s="77">
        <v>3245.4</v>
      </c>
      <c r="F360" s="77">
        <v>3245.5</v>
      </c>
      <c r="G360" s="78">
        <v>5228.42</v>
      </c>
      <c r="H360" s="77">
        <v>3245.4</v>
      </c>
      <c r="I360" s="36">
        <v>3180</v>
      </c>
      <c r="J360" s="59"/>
      <c r="K360" s="34">
        <f t="shared" si="478"/>
        <v>58.4172</v>
      </c>
      <c r="L360" s="35">
        <f t="shared" si="479"/>
        <v>519.28</v>
      </c>
      <c r="M360" s="27">
        <f t="shared" si="480"/>
        <v>418.27</v>
      </c>
      <c r="N360" s="24">
        <f t="shared" si="481"/>
        <v>22.7178</v>
      </c>
      <c r="O360" s="27">
        <f t="shared" si="482"/>
        <v>159</v>
      </c>
      <c r="P360" s="27">
        <f t="shared" si="483"/>
        <v>0</v>
      </c>
      <c r="Q360" s="27">
        <f t="shared" si="484"/>
        <v>1177.685</v>
      </c>
      <c r="R360" s="24">
        <f t="shared" si="485"/>
        <v>0</v>
      </c>
      <c r="S360" s="24">
        <f t="shared" si="486"/>
        <v>259.64</v>
      </c>
      <c r="T360" s="27">
        <f t="shared" si="487"/>
        <v>104.57</v>
      </c>
      <c r="U360" s="24">
        <f t="shared" si="488"/>
        <v>9.74</v>
      </c>
      <c r="V360" s="27">
        <f t="shared" si="489"/>
        <v>159</v>
      </c>
      <c r="W360" s="27">
        <f t="shared" si="490"/>
        <v>0</v>
      </c>
      <c r="X360" s="24">
        <f t="shared" si="491"/>
        <v>532.95</v>
      </c>
      <c r="Y360" s="24">
        <f t="shared" si="492"/>
        <v>1710.635</v>
      </c>
      <c r="Z360" s="39"/>
      <c r="AA360" s="125" t="s">
        <v>31</v>
      </c>
      <c r="AB360" s="126">
        <f t="shared" ref="AB360:AH360" si="512">K360+R360</f>
        <v>58.4172</v>
      </c>
      <c r="AC360" s="126">
        <f t="shared" si="512"/>
        <v>778.92</v>
      </c>
      <c r="AD360" s="126">
        <f t="shared" si="512"/>
        <v>522.84</v>
      </c>
      <c r="AE360" s="126">
        <f t="shared" si="512"/>
        <v>32.4578</v>
      </c>
      <c r="AF360" s="126">
        <f t="shared" si="512"/>
        <v>318</v>
      </c>
      <c r="AG360" s="126">
        <f t="shared" si="512"/>
        <v>0</v>
      </c>
      <c r="AH360" s="126">
        <f t="shared" si="512"/>
        <v>1710.635</v>
      </c>
      <c r="AI360" s="125" t="s">
        <v>1108</v>
      </c>
    </row>
    <row r="361" s="9" customFormat="1" ht="20" customHeight="1" spans="1:35">
      <c r="A361" s="23">
        <f t="shared" si="507"/>
        <v>358</v>
      </c>
      <c r="B361" s="24" t="s">
        <v>886</v>
      </c>
      <c r="C361" s="30" t="s">
        <v>990</v>
      </c>
      <c r="D361" s="47" t="s">
        <v>991</v>
      </c>
      <c r="E361" s="77">
        <v>3245.4</v>
      </c>
      <c r="F361" s="77">
        <v>3245.5</v>
      </c>
      <c r="G361" s="78">
        <v>5228.42</v>
      </c>
      <c r="H361" s="77">
        <v>3245.4</v>
      </c>
      <c r="I361" s="36">
        <v>1790</v>
      </c>
      <c r="J361" s="59"/>
      <c r="K361" s="34">
        <f t="shared" si="478"/>
        <v>58.4172</v>
      </c>
      <c r="L361" s="35">
        <f t="shared" si="479"/>
        <v>519.28</v>
      </c>
      <c r="M361" s="27">
        <f t="shared" si="480"/>
        <v>418.27</v>
      </c>
      <c r="N361" s="24">
        <f t="shared" si="481"/>
        <v>22.7178</v>
      </c>
      <c r="O361" s="27">
        <f t="shared" si="482"/>
        <v>89.5</v>
      </c>
      <c r="P361" s="27">
        <f t="shared" si="483"/>
        <v>0</v>
      </c>
      <c r="Q361" s="27">
        <f t="shared" si="484"/>
        <v>1108.185</v>
      </c>
      <c r="R361" s="24">
        <f t="shared" si="485"/>
        <v>0</v>
      </c>
      <c r="S361" s="24">
        <f t="shared" si="486"/>
        <v>259.64</v>
      </c>
      <c r="T361" s="27">
        <f t="shared" si="487"/>
        <v>104.57</v>
      </c>
      <c r="U361" s="24">
        <f t="shared" si="488"/>
        <v>9.74</v>
      </c>
      <c r="V361" s="27">
        <f t="shared" si="489"/>
        <v>89.5</v>
      </c>
      <c r="W361" s="27">
        <f t="shared" si="490"/>
        <v>0</v>
      </c>
      <c r="X361" s="24">
        <f t="shared" si="491"/>
        <v>463.45</v>
      </c>
      <c r="Y361" s="24">
        <f t="shared" si="492"/>
        <v>1571.635</v>
      </c>
      <c r="Z361" s="39"/>
      <c r="AA361" s="125" t="s">
        <v>28</v>
      </c>
      <c r="AB361" s="126">
        <f t="shared" ref="AB361:AH361" si="513">K361+R361</f>
        <v>58.4172</v>
      </c>
      <c r="AC361" s="126">
        <f t="shared" si="513"/>
        <v>778.92</v>
      </c>
      <c r="AD361" s="126">
        <f t="shared" si="513"/>
        <v>522.84</v>
      </c>
      <c r="AE361" s="126">
        <f t="shared" si="513"/>
        <v>32.4578</v>
      </c>
      <c r="AF361" s="126">
        <f t="shared" si="513"/>
        <v>179</v>
      </c>
      <c r="AG361" s="126">
        <f t="shared" si="513"/>
        <v>0</v>
      </c>
      <c r="AH361" s="126">
        <f t="shared" si="513"/>
        <v>1571.635</v>
      </c>
      <c r="AI361" s="125" t="s">
        <v>1111</v>
      </c>
    </row>
    <row r="362" s="9" customFormat="1" ht="20" customHeight="1" spans="1:35">
      <c r="A362" s="23">
        <f t="shared" si="507"/>
        <v>359</v>
      </c>
      <c r="B362" s="24" t="s">
        <v>143</v>
      </c>
      <c r="C362" s="30" t="s">
        <v>993</v>
      </c>
      <c r="D362" s="277" t="s">
        <v>994</v>
      </c>
      <c r="E362" s="77">
        <v>3245.4</v>
      </c>
      <c r="F362" s="77">
        <v>3245.5</v>
      </c>
      <c r="G362" s="78">
        <v>5228.42</v>
      </c>
      <c r="H362" s="77">
        <v>3245.4</v>
      </c>
      <c r="I362" s="36">
        <v>1790</v>
      </c>
      <c r="J362" s="59"/>
      <c r="K362" s="34">
        <f t="shared" si="478"/>
        <v>58.4172</v>
      </c>
      <c r="L362" s="35">
        <f t="shared" si="479"/>
        <v>519.28</v>
      </c>
      <c r="M362" s="27">
        <f t="shared" si="480"/>
        <v>418.27</v>
      </c>
      <c r="N362" s="24">
        <f t="shared" si="481"/>
        <v>22.7178</v>
      </c>
      <c r="O362" s="27">
        <f t="shared" si="482"/>
        <v>89.5</v>
      </c>
      <c r="P362" s="27">
        <f t="shared" si="483"/>
        <v>0</v>
      </c>
      <c r="Q362" s="27">
        <f t="shared" si="484"/>
        <v>1108.185</v>
      </c>
      <c r="R362" s="24">
        <f t="shared" si="485"/>
        <v>0</v>
      </c>
      <c r="S362" s="24">
        <f t="shared" si="486"/>
        <v>259.64</v>
      </c>
      <c r="T362" s="27">
        <f t="shared" si="487"/>
        <v>104.57</v>
      </c>
      <c r="U362" s="24">
        <f t="shared" si="488"/>
        <v>9.74</v>
      </c>
      <c r="V362" s="27">
        <f t="shared" si="489"/>
        <v>89.5</v>
      </c>
      <c r="W362" s="27">
        <f t="shared" si="490"/>
        <v>0</v>
      </c>
      <c r="X362" s="24">
        <f t="shared" si="491"/>
        <v>463.45</v>
      </c>
      <c r="Y362" s="24">
        <f t="shared" si="492"/>
        <v>1571.635</v>
      </c>
      <c r="Z362" s="39"/>
      <c r="AA362" s="125" t="s">
        <v>29</v>
      </c>
      <c r="AB362" s="126">
        <f t="shared" ref="AB362:AH362" si="514">K362+R362</f>
        <v>58.4172</v>
      </c>
      <c r="AC362" s="126">
        <f t="shared" si="514"/>
        <v>778.92</v>
      </c>
      <c r="AD362" s="126">
        <f t="shared" si="514"/>
        <v>522.84</v>
      </c>
      <c r="AE362" s="126">
        <f t="shared" si="514"/>
        <v>32.4578</v>
      </c>
      <c r="AF362" s="126">
        <f t="shared" si="514"/>
        <v>179</v>
      </c>
      <c r="AG362" s="126">
        <f t="shared" si="514"/>
        <v>0</v>
      </c>
      <c r="AH362" s="126">
        <f t="shared" si="514"/>
        <v>1571.635</v>
      </c>
      <c r="AI362" s="125" t="s">
        <v>1111</v>
      </c>
    </row>
    <row r="363" s="9" customFormat="1" ht="20" customHeight="1" spans="1:35">
      <c r="A363" s="23">
        <f t="shared" si="507"/>
        <v>360</v>
      </c>
      <c r="B363" s="24" t="s">
        <v>143</v>
      </c>
      <c r="C363" s="30" t="s">
        <v>995</v>
      </c>
      <c r="D363" s="47" t="s">
        <v>996</v>
      </c>
      <c r="E363" s="77">
        <v>3245.4</v>
      </c>
      <c r="F363" s="77">
        <v>3245.5</v>
      </c>
      <c r="G363" s="78">
        <v>5228.42</v>
      </c>
      <c r="H363" s="77">
        <v>3245.4</v>
      </c>
      <c r="I363" s="36">
        <v>1790</v>
      </c>
      <c r="J363" s="59"/>
      <c r="K363" s="34">
        <f t="shared" si="478"/>
        <v>58.4172</v>
      </c>
      <c r="L363" s="35">
        <f t="shared" si="479"/>
        <v>519.28</v>
      </c>
      <c r="M363" s="27">
        <f t="shared" si="480"/>
        <v>418.27</v>
      </c>
      <c r="N363" s="24">
        <f t="shared" si="481"/>
        <v>22.7178</v>
      </c>
      <c r="O363" s="27">
        <f t="shared" si="482"/>
        <v>89.5</v>
      </c>
      <c r="P363" s="27">
        <f t="shared" si="483"/>
        <v>0</v>
      </c>
      <c r="Q363" s="27">
        <f t="shared" si="484"/>
        <v>1108.185</v>
      </c>
      <c r="R363" s="24">
        <f t="shared" si="485"/>
        <v>0</v>
      </c>
      <c r="S363" s="24">
        <f t="shared" si="486"/>
        <v>259.64</v>
      </c>
      <c r="T363" s="27">
        <f t="shared" si="487"/>
        <v>104.57</v>
      </c>
      <c r="U363" s="24">
        <f t="shared" si="488"/>
        <v>9.74</v>
      </c>
      <c r="V363" s="27">
        <f t="shared" si="489"/>
        <v>89.5</v>
      </c>
      <c r="W363" s="27">
        <f t="shared" si="490"/>
        <v>0</v>
      </c>
      <c r="X363" s="24">
        <f t="shared" si="491"/>
        <v>463.45</v>
      </c>
      <c r="Y363" s="24">
        <f t="shared" si="492"/>
        <v>1571.635</v>
      </c>
      <c r="Z363" s="39"/>
      <c r="AA363" s="125" t="s">
        <v>29</v>
      </c>
      <c r="AB363" s="126">
        <f t="shared" ref="AB363:AH363" si="515">K363+R363</f>
        <v>58.4172</v>
      </c>
      <c r="AC363" s="126">
        <f t="shared" si="515"/>
        <v>778.92</v>
      </c>
      <c r="AD363" s="126">
        <f t="shared" si="515"/>
        <v>522.84</v>
      </c>
      <c r="AE363" s="126">
        <f t="shared" si="515"/>
        <v>32.4578</v>
      </c>
      <c r="AF363" s="126">
        <f t="shared" si="515"/>
        <v>179</v>
      </c>
      <c r="AG363" s="126">
        <f t="shared" si="515"/>
        <v>0</v>
      </c>
      <c r="AH363" s="126">
        <f t="shared" si="515"/>
        <v>1571.635</v>
      </c>
      <c r="AI363" s="125" t="s">
        <v>1111</v>
      </c>
    </row>
    <row r="364" s="9" customFormat="1" ht="20" customHeight="1" spans="1:35">
      <c r="A364" s="23">
        <f t="shared" si="507"/>
        <v>361</v>
      </c>
      <c r="B364" s="24" t="s">
        <v>143</v>
      </c>
      <c r="C364" s="30" t="s">
        <v>997</v>
      </c>
      <c r="D364" s="47" t="s">
        <v>998</v>
      </c>
      <c r="E364" s="77">
        <v>3245.4</v>
      </c>
      <c r="F364" s="77">
        <v>3245.5</v>
      </c>
      <c r="G364" s="78">
        <v>5228.42</v>
      </c>
      <c r="H364" s="77">
        <v>3245.4</v>
      </c>
      <c r="I364" s="36">
        <v>1790</v>
      </c>
      <c r="J364" s="59"/>
      <c r="K364" s="34">
        <f t="shared" si="478"/>
        <v>58.4172</v>
      </c>
      <c r="L364" s="35">
        <f t="shared" si="479"/>
        <v>519.28</v>
      </c>
      <c r="M364" s="27">
        <f t="shared" si="480"/>
        <v>418.27</v>
      </c>
      <c r="N364" s="24">
        <f t="shared" si="481"/>
        <v>22.7178</v>
      </c>
      <c r="O364" s="27">
        <f t="shared" si="482"/>
        <v>89.5</v>
      </c>
      <c r="P364" s="27">
        <f t="shared" si="483"/>
        <v>0</v>
      </c>
      <c r="Q364" s="27">
        <f t="shared" si="484"/>
        <v>1108.185</v>
      </c>
      <c r="R364" s="24">
        <f t="shared" si="485"/>
        <v>0</v>
      </c>
      <c r="S364" s="24">
        <f t="shared" si="486"/>
        <v>259.64</v>
      </c>
      <c r="T364" s="27">
        <f t="shared" si="487"/>
        <v>104.57</v>
      </c>
      <c r="U364" s="24">
        <f t="shared" si="488"/>
        <v>9.74</v>
      </c>
      <c r="V364" s="27">
        <f t="shared" si="489"/>
        <v>89.5</v>
      </c>
      <c r="W364" s="27">
        <f t="shared" si="490"/>
        <v>0</v>
      </c>
      <c r="X364" s="24">
        <f t="shared" si="491"/>
        <v>463.45</v>
      </c>
      <c r="Y364" s="24">
        <f t="shared" si="492"/>
        <v>1571.635</v>
      </c>
      <c r="Z364" s="39"/>
      <c r="AA364" s="125" t="s">
        <v>29</v>
      </c>
      <c r="AB364" s="126">
        <f t="shared" ref="AB364:AH364" si="516">K364+R364</f>
        <v>58.4172</v>
      </c>
      <c r="AC364" s="126">
        <f t="shared" si="516"/>
        <v>778.92</v>
      </c>
      <c r="AD364" s="126">
        <f t="shared" si="516"/>
        <v>522.84</v>
      </c>
      <c r="AE364" s="126">
        <f t="shared" si="516"/>
        <v>32.4578</v>
      </c>
      <c r="AF364" s="126">
        <f t="shared" si="516"/>
        <v>179</v>
      </c>
      <c r="AG364" s="126">
        <f t="shared" si="516"/>
        <v>0</v>
      </c>
      <c r="AH364" s="126">
        <f t="shared" si="516"/>
        <v>1571.635</v>
      </c>
      <c r="AI364" s="125" t="s">
        <v>1111</v>
      </c>
    </row>
    <row r="365" s="9" customFormat="1" ht="20" customHeight="1" spans="1:35">
      <c r="A365" s="23">
        <f t="shared" si="507"/>
        <v>362</v>
      </c>
      <c r="B365" s="24" t="s">
        <v>143</v>
      </c>
      <c r="C365" s="30" t="s">
        <v>999</v>
      </c>
      <c r="D365" s="47" t="s">
        <v>1000</v>
      </c>
      <c r="E365" s="77">
        <v>3245.4</v>
      </c>
      <c r="F365" s="77">
        <v>3245.5</v>
      </c>
      <c r="G365" s="78">
        <v>5228.42</v>
      </c>
      <c r="H365" s="77">
        <v>3245.4</v>
      </c>
      <c r="I365" s="36">
        <v>1790</v>
      </c>
      <c r="J365" s="59"/>
      <c r="K365" s="34">
        <f t="shared" si="478"/>
        <v>58.4172</v>
      </c>
      <c r="L365" s="35">
        <f t="shared" si="479"/>
        <v>519.28</v>
      </c>
      <c r="M365" s="27">
        <f t="shared" si="480"/>
        <v>418.27</v>
      </c>
      <c r="N365" s="24">
        <f t="shared" si="481"/>
        <v>22.7178</v>
      </c>
      <c r="O365" s="27">
        <f t="shared" si="482"/>
        <v>89.5</v>
      </c>
      <c r="P365" s="27">
        <f t="shared" si="483"/>
        <v>0</v>
      </c>
      <c r="Q365" s="27">
        <f t="shared" si="484"/>
        <v>1108.185</v>
      </c>
      <c r="R365" s="24">
        <f t="shared" si="485"/>
        <v>0</v>
      </c>
      <c r="S365" s="24">
        <f t="shared" si="486"/>
        <v>259.64</v>
      </c>
      <c r="T365" s="27">
        <f t="shared" si="487"/>
        <v>104.57</v>
      </c>
      <c r="U365" s="24">
        <f t="shared" si="488"/>
        <v>9.74</v>
      </c>
      <c r="V365" s="27">
        <f t="shared" si="489"/>
        <v>89.5</v>
      </c>
      <c r="W365" s="27">
        <f t="shared" si="490"/>
        <v>0</v>
      </c>
      <c r="X365" s="24">
        <f t="shared" si="491"/>
        <v>463.45</v>
      </c>
      <c r="Y365" s="24">
        <f t="shared" si="492"/>
        <v>1571.635</v>
      </c>
      <c r="Z365" s="39"/>
      <c r="AA365" s="125" t="s">
        <v>29</v>
      </c>
      <c r="AB365" s="126">
        <f t="shared" ref="AB365:AH365" si="517">K365+R365</f>
        <v>58.4172</v>
      </c>
      <c r="AC365" s="126">
        <f t="shared" si="517"/>
        <v>778.92</v>
      </c>
      <c r="AD365" s="126">
        <f t="shared" si="517"/>
        <v>522.84</v>
      </c>
      <c r="AE365" s="126">
        <f t="shared" si="517"/>
        <v>32.4578</v>
      </c>
      <c r="AF365" s="126">
        <f t="shared" si="517"/>
        <v>179</v>
      </c>
      <c r="AG365" s="126">
        <f t="shared" si="517"/>
        <v>0</v>
      </c>
      <c r="AH365" s="126">
        <f t="shared" si="517"/>
        <v>1571.635</v>
      </c>
      <c r="AI365" s="125" t="s">
        <v>1111</v>
      </c>
    </row>
    <row r="366" s="9" customFormat="1" ht="20" customHeight="1" spans="1:35">
      <c r="A366" s="23">
        <f t="shared" ref="A366:A384" si="518">ROW()-3</f>
        <v>363</v>
      </c>
      <c r="B366" s="24" t="s">
        <v>143</v>
      </c>
      <c r="C366" s="30" t="s">
        <v>1001</v>
      </c>
      <c r="D366" s="47" t="s">
        <v>1002</v>
      </c>
      <c r="E366" s="77">
        <v>3245.4</v>
      </c>
      <c r="F366" s="77">
        <v>3245.5</v>
      </c>
      <c r="G366" s="78">
        <v>5228.42</v>
      </c>
      <c r="H366" s="77">
        <v>3245.4</v>
      </c>
      <c r="I366" s="36">
        <v>1790</v>
      </c>
      <c r="J366" s="59"/>
      <c r="K366" s="34">
        <f t="shared" si="478"/>
        <v>58.4172</v>
      </c>
      <c r="L366" s="35">
        <f t="shared" si="479"/>
        <v>519.28</v>
      </c>
      <c r="M366" s="27">
        <f t="shared" si="480"/>
        <v>418.27</v>
      </c>
      <c r="N366" s="24">
        <f t="shared" si="481"/>
        <v>22.7178</v>
      </c>
      <c r="O366" s="27">
        <f t="shared" si="482"/>
        <v>89.5</v>
      </c>
      <c r="P366" s="27">
        <f t="shared" si="483"/>
        <v>0</v>
      </c>
      <c r="Q366" s="27">
        <f t="shared" si="484"/>
        <v>1108.185</v>
      </c>
      <c r="R366" s="24">
        <f t="shared" si="485"/>
        <v>0</v>
      </c>
      <c r="S366" s="24">
        <f t="shared" si="486"/>
        <v>259.64</v>
      </c>
      <c r="T366" s="27">
        <f t="shared" si="487"/>
        <v>104.57</v>
      </c>
      <c r="U366" s="24">
        <f t="shared" si="488"/>
        <v>9.74</v>
      </c>
      <c r="V366" s="27">
        <f t="shared" si="489"/>
        <v>89.5</v>
      </c>
      <c r="W366" s="27">
        <f t="shared" si="490"/>
        <v>0</v>
      </c>
      <c r="X366" s="24">
        <f t="shared" si="491"/>
        <v>463.45</v>
      </c>
      <c r="Y366" s="24">
        <f t="shared" si="492"/>
        <v>1571.635</v>
      </c>
      <c r="Z366" s="39"/>
      <c r="AA366" s="125" t="s">
        <v>29</v>
      </c>
      <c r="AB366" s="126">
        <f t="shared" ref="AB366:AH366" si="519">K366+R366</f>
        <v>58.4172</v>
      </c>
      <c r="AC366" s="126">
        <f t="shared" si="519"/>
        <v>778.92</v>
      </c>
      <c r="AD366" s="126">
        <f t="shared" si="519"/>
        <v>522.84</v>
      </c>
      <c r="AE366" s="126">
        <f t="shared" si="519"/>
        <v>32.4578</v>
      </c>
      <c r="AF366" s="126">
        <f t="shared" si="519"/>
        <v>179</v>
      </c>
      <c r="AG366" s="126">
        <f t="shared" si="519"/>
        <v>0</v>
      </c>
      <c r="AH366" s="126">
        <f t="shared" si="519"/>
        <v>1571.635</v>
      </c>
      <c r="AI366" s="125" t="s">
        <v>1111</v>
      </c>
    </row>
    <row r="367" s="9" customFormat="1" ht="20" customHeight="1" spans="1:35">
      <c r="A367" s="23">
        <f t="shared" si="518"/>
        <v>364</v>
      </c>
      <c r="B367" s="24" t="s">
        <v>143</v>
      </c>
      <c r="C367" s="30" t="s">
        <v>1003</v>
      </c>
      <c r="D367" s="47" t="s">
        <v>1004</v>
      </c>
      <c r="E367" s="77">
        <v>3245.4</v>
      </c>
      <c r="F367" s="77">
        <v>3245.5</v>
      </c>
      <c r="G367" s="78">
        <v>5228.42</v>
      </c>
      <c r="H367" s="77">
        <v>3245.4</v>
      </c>
      <c r="I367" s="36">
        <v>1790</v>
      </c>
      <c r="J367" s="59"/>
      <c r="K367" s="34">
        <f t="shared" si="478"/>
        <v>58.4172</v>
      </c>
      <c r="L367" s="35">
        <f t="shared" si="479"/>
        <v>519.28</v>
      </c>
      <c r="M367" s="27">
        <f t="shared" si="480"/>
        <v>418.27</v>
      </c>
      <c r="N367" s="24">
        <f t="shared" si="481"/>
        <v>22.7178</v>
      </c>
      <c r="O367" s="27">
        <f t="shared" si="482"/>
        <v>89.5</v>
      </c>
      <c r="P367" s="27">
        <f t="shared" si="483"/>
        <v>0</v>
      </c>
      <c r="Q367" s="27">
        <f t="shared" si="484"/>
        <v>1108.185</v>
      </c>
      <c r="R367" s="24">
        <f t="shared" si="485"/>
        <v>0</v>
      </c>
      <c r="S367" s="24">
        <f t="shared" si="486"/>
        <v>259.64</v>
      </c>
      <c r="T367" s="27">
        <f t="shared" si="487"/>
        <v>104.57</v>
      </c>
      <c r="U367" s="24">
        <f t="shared" si="488"/>
        <v>9.74</v>
      </c>
      <c r="V367" s="27">
        <f t="shared" si="489"/>
        <v>89.5</v>
      </c>
      <c r="W367" s="27">
        <f t="shared" si="490"/>
        <v>0</v>
      </c>
      <c r="X367" s="24">
        <f t="shared" si="491"/>
        <v>463.45</v>
      </c>
      <c r="Y367" s="24">
        <f t="shared" si="492"/>
        <v>1571.635</v>
      </c>
      <c r="Z367" s="39"/>
      <c r="AA367" s="125" t="s">
        <v>29</v>
      </c>
      <c r="AB367" s="126">
        <f t="shared" ref="AB367:AH367" si="520">K367+R367</f>
        <v>58.4172</v>
      </c>
      <c r="AC367" s="126">
        <f t="shared" si="520"/>
        <v>778.92</v>
      </c>
      <c r="AD367" s="126">
        <f t="shared" si="520"/>
        <v>522.84</v>
      </c>
      <c r="AE367" s="126">
        <f t="shared" si="520"/>
        <v>32.4578</v>
      </c>
      <c r="AF367" s="126">
        <f t="shared" si="520"/>
        <v>179</v>
      </c>
      <c r="AG367" s="126">
        <f t="shared" si="520"/>
        <v>0</v>
      </c>
      <c r="AH367" s="126">
        <f t="shared" si="520"/>
        <v>1571.635</v>
      </c>
      <c r="AI367" s="125" t="s">
        <v>1111</v>
      </c>
    </row>
    <row r="368" s="10" customFormat="1" ht="20" customHeight="1" spans="1:35">
      <c r="A368" s="41">
        <f t="shared" si="518"/>
        <v>365</v>
      </c>
      <c r="B368" s="42" t="s">
        <v>143</v>
      </c>
      <c r="C368" s="84" t="s">
        <v>1007</v>
      </c>
      <c r="D368" s="290" t="s">
        <v>1008</v>
      </c>
      <c r="E368" s="86">
        <v>3245.4</v>
      </c>
      <c r="F368" s="86">
        <v>0</v>
      </c>
      <c r="G368" s="134">
        <v>0</v>
      </c>
      <c r="H368" s="86">
        <v>0</v>
      </c>
      <c r="I368" s="45"/>
      <c r="J368" s="124"/>
      <c r="K368" s="48">
        <f t="shared" si="478"/>
        <v>58.4172</v>
      </c>
      <c r="L368" s="49">
        <f t="shared" si="479"/>
        <v>0</v>
      </c>
      <c r="M368" s="45">
        <f t="shared" si="480"/>
        <v>0</v>
      </c>
      <c r="N368" s="42">
        <f t="shared" si="481"/>
        <v>0</v>
      </c>
      <c r="O368" s="45">
        <f t="shared" si="482"/>
        <v>0</v>
      </c>
      <c r="P368" s="45">
        <f t="shared" si="483"/>
        <v>0</v>
      </c>
      <c r="Q368" s="45">
        <f t="shared" si="484"/>
        <v>58.4172</v>
      </c>
      <c r="R368" s="42">
        <f t="shared" si="485"/>
        <v>0</v>
      </c>
      <c r="S368" s="42">
        <f t="shared" si="486"/>
        <v>0</v>
      </c>
      <c r="T368" s="45">
        <f t="shared" si="487"/>
        <v>0</v>
      </c>
      <c r="U368" s="42">
        <f t="shared" si="488"/>
        <v>0</v>
      </c>
      <c r="V368" s="45">
        <f t="shared" si="489"/>
        <v>0</v>
      </c>
      <c r="W368" s="45">
        <f t="shared" si="490"/>
        <v>0</v>
      </c>
      <c r="X368" s="42">
        <f t="shared" si="491"/>
        <v>0</v>
      </c>
      <c r="Y368" s="42">
        <f t="shared" si="492"/>
        <v>58.4172</v>
      </c>
      <c r="Z368" s="51"/>
      <c r="AA368" s="129" t="s">
        <v>29</v>
      </c>
      <c r="AB368" s="130">
        <f t="shared" ref="AB368:AH368" si="521">K368+R368</f>
        <v>58.4172</v>
      </c>
      <c r="AC368" s="130">
        <f t="shared" si="521"/>
        <v>0</v>
      </c>
      <c r="AD368" s="130">
        <f t="shared" si="521"/>
        <v>0</v>
      </c>
      <c r="AE368" s="130">
        <f t="shared" si="521"/>
        <v>0</v>
      </c>
      <c r="AF368" s="130">
        <f t="shared" si="521"/>
        <v>0</v>
      </c>
      <c r="AG368" s="130">
        <f t="shared" si="521"/>
        <v>0</v>
      </c>
      <c r="AH368" s="130">
        <f t="shared" si="521"/>
        <v>58.4172</v>
      </c>
      <c r="AI368" s="129" t="s">
        <v>1111</v>
      </c>
    </row>
    <row r="369" s="9" customFormat="1" ht="20" customHeight="1" spans="1:35">
      <c r="A369" s="23">
        <f t="shared" si="518"/>
        <v>366</v>
      </c>
      <c r="B369" s="24" t="s">
        <v>143</v>
      </c>
      <c r="C369" s="30" t="s">
        <v>587</v>
      </c>
      <c r="D369" s="277" t="s">
        <v>588</v>
      </c>
      <c r="E369" s="77">
        <v>3245.4</v>
      </c>
      <c r="F369" s="77">
        <v>3245.5</v>
      </c>
      <c r="G369" s="78">
        <v>5228.42</v>
      </c>
      <c r="H369" s="77">
        <v>3245.4</v>
      </c>
      <c r="I369" s="27"/>
      <c r="J369" s="59"/>
      <c r="K369" s="34">
        <f t="shared" si="478"/>
        <v>58.4172</v>
      </c>
      <c r="L369" s="35">
        <f t="shared" si="479"/>
        <v>519.28</v>
      </c>
      <c r="M369" s="27">
        <f t="shared" si="480"/>
        <v>418.27</v>
      </c>
      <c r="N369" s="24">
        <f t="shared" si="481"/>
        <v>22.7178</v>
      </c>
      <c r="O369" s="27">
        <f t="shared" si="482"/>
        <v>0</v>
      </c>
      <c r="P369" s="27">
        <f t="shared" si="483"/>
        <v>0</v>
      </c>
      <c r="Q369" s="27">
        <f t="shared" si="484"/>
        <v>1018.685</v>
      </c>
      <c r="R369" s="24">
        <f t="shared" si="485"/>
        <v>0</v>
      </c>
      <c r="S369" s="24">
        <f t="shared" si="486"/>
        <v>259.64</v>
      </c>
      <c r="T369" s="27">
        <f t="shared" si="487"/>
        <v>104.57</v>
      </c>
      <c r="U369" s="24">
        <f t="shared" si="488"/>
        <v>9.74</v>
      </c>
      <c r="V369" s="27">
        <f t="shared" si="489"/>
        <v>0</v>
      </c>
      <c r="W369" s="27">
        <f t="shared" si="490"/>
        <v>0</v>
      </c>
      <c r="X369" s="24">
        <f t="shared" si="491"/>
        <v>373.95</v>
      </c>
      <c r="Y369" s="24">
        <f t="shared" si="492"/>
        <v>1392.635</v>
      </c>
      <c r="Z369" s="39"/>
      <c r="AA369" s="125" t="s">
        <v>29</v>
      </c>
      <c r="AB369" s="126">
        <f t="shared" ref="AB369:AH369" si="522">K369+R369</f>
        <v>58.4172</v>
      </c>
      <c r="AC369" s="126">
        <f t="shared" si="522"/>
        <v>778.92</v>
      </c>
      <c r="AD369" s="126">
        <f t="shared" si="522"/>
        <v>522.84</v>
      </c>
      <c r="AE369" s="126">
        <f t="shared" si="522"/>
        <v>32.4578</v>
      </c>
      <c r="AF369" s="126">
        <f t="shared" si="522"/>
        <v>0</v>
      </c>
      <c r="AG369" s="126">
        <f t="shared" si="522"/>
        <v>0</v>
      </c>
      <c r="AH369" s="126">
        <f t="shared" si="522"/>
        <v>1392.635</v>
      </c>
      <c r="AI369" s="125" t="s">
        <v>1111</v>
      </c>
    </row>
    <row r="370" s="9" customFormat="1" ht="20" customHeight="1" spans="1:35">
      <c r="A370" s="23">
        <f t="shared" si="518"/>
        <v>367</v>
      </c>
      <c r="B370" s="24" t="s">
        <v>143</v>
      </c>
      <c r="C370" s="30" t="s">
        <v>1011</v>
      </c>
      <c r="D370" s="47" t="s">
        <v>1012</v>
      </c>
      <c r="E370" s="77">
        <v>3245.4</v>
      </c>
      <c r="F370" s="77">
        <v>3245.5</v>
      </c>
      <c r="G370" s="78">
        <v>5228.42</v>
      </c>
      <c r="H370" s="77">
        <v>3245.4</v>
      </c>
      <c r="I370" s="27"/>
      <c r="J370" s="59"/>
      <c r="K370" s="34">
        <f t="shared" si="478"/>
        <v>58.4172</v>
      </c>
      <c r="L370" s="35">
        <f t="shared" si="479"/>
        <v>519.28</v>
      </c>
      <c r="M370" s="27">
        <f t="shared" si="480"/>
        <v>418.27</v>
      </c>
      <c r="N370" s="24">
        <f t="shared" si="481"/>
        <v>22.7178</v>
      </c>
      <c r="O370" s="27">
        <f t="shared" si="482"/>
        <v>0</v>
      </c>
      <c r="P370" s="27">
        <f t="shared" si="483"/>
        <v>0</v>
      </c>
      <c r="Q370" s="27">
        <f t="shared" si="484"/>
        <v>1018.685</v>
      </c>
      <c r="R370" s="24">
        <f t="shared" si="485"/>
        <v>0</v>
      </c>
      <c r="S370" s="24">
        <f t="shared" si="486"/>
        <v>259.64</v>
      </c>
      <c r="T370" s="27">
        <f t="shared" si="487"/>
        <v>104.57</v>
      </c>
      <c r="U370" s="24">
        <f t="shared" si="488"/>
        <v>9.74</v>
      </c>
      <c r="V370" s="27">
        <f t="shared" si="489"/>
        <v>0</v>
      </c>
      <c r="W370" s="27">
        <f t="shared" si="490"/>
        <v>0</v>
      </c>
      <c r="X370" s="24">
        <f t="shared" si="491"/>
        <v>373.95</v>
      </c>
      <c r="Y370" s="24">
        <f t="shared" si="492"/>
        <v>1392.635</v>
      </c>
      <c r="Z370" s="39"/>
      <c r="AA370" s="125" t="s">
        <v>29</v>
      </c>
      <c r="AB370" s="126">
        <f t="shared" ref="AB370:AH370" si="523">K370+R370</f>
        <v>58.4172</v>
      </c>
      <c r="AC370" s="126">
        <f t="shared" si="523"/>
        <v>778.92</v>
      </c>
      <c r="AD370" s="126">
        <f t="shared" si="523"/>
        <v>522.84</v>
      </c>
      <c r="AE370" s="126">
        <f t="shared" si="523"/>
        <v>32.4578</v>
      </c>
      <c r="AF370" s="126">
        <f t="shared" si="523"/>
        <v>0</v>
      </c>
      <c r="AG370" s="126">
        <f t="shared" si="523"/>
        <v>0</v>
      </c>
      <c r="AH370" s="126">
        <f t="shared" si="523"/>
        <v>1392.635</v>
      </c>
      <c r="AI370" s="125" t="s">
        <v>1111</v>
      </c>
    </row>
    <row r="371" s="9" customFormat="1" ht="20" customHeight="1" spans="1:35">
      <c r="A371" s="23">
        <f t="shared" si="518"/>
        <v>368</v>
      </c>
      <c r="B371" s="24" t="s">
        <v>143</v>
      </c>
      <c r="C371" s="30" t="s">
        <v>757</v>
      </c>
      <c r="D371" s="47" t="s">
        <v>875</v>
      </c>
      <c r="E371" s="77">
        <v>3245.4</v>
      </c>
      <c r="F371" s="77">
        <v>3245.5</v>
      </c>
      <c r="G371" s="78">
        <v>5228.42</v>
      </c>
      <c r="H371" s="77">
        <v>3245.4</v>
      </c>
      <c r="I371" s="27"/>
      <c r="J371" s="59"/>
      <c r="K371" s="34">
        <f t="shared" si="478"/>
        <v>58.4172</v>
      </c>
      <c r="L371" s="35">
        <f t="shared" si="479"/>
        <v>519.28</v>
      </c>
      <c r="M371" s="27">
        <f t="shared" si="480"/>
        <v>418.27</v>
      </c>
      <c r="N371" s="24">
        <f t="shared" si="481"/>
        <v>22.7178</v>
      </c>
      <c r="O371" s="27">
        <f t="shared" si="482"/>
        <v>0</v>
      </c>
      <c r="P371" s="27">
        <f t="shared" si="483"/>
        <v>0</v>
      </c>
      <c r="Q371" s="27">
        <f t="shared" si="484"/>
        <v>1018.685</v>
      </c>
      <c r="R371" s="24">
        <f t="shared" si="485"/>
        <v>0</v>
      </c>
      <c r="S371" s="24">
        <f t="shared" si="486"/>
        <v>259.64</v>
      </c>
      <c r="T371" s="27">
        <f t="shared" si="487"/>
        <v>104.57</v>
      </c>
      <c r="U371" s="24">
        <f t="shared" si="488"/>
        <v>9.74</v>
      </c>
      <c r="V371" s="27">
        <f t="shared" si="489"/>
        <v>0</v>
      </c>
      <c r="W371" s="27">
        <f t="shared" si="490"/>
        <v>0</v>
      </c>
      <c r="X371" s="24">
        <f t="shared" si="491"/>
        <v>373.95</v>
      </c>
      <c r="Y371" s="24">
        <f t="shared" si="492"/>
        <v>1392.635</v>
      </c>
      <c r="Z371" s="39"/>
      <c r="AA371" s="125" t="s">
        <v>29</v>
      </c>
      <c r="AB371" s="126">
        <f t="shared" ref="AB371:AH371" si="524">K371+R371</f>
        <v>58.4172</v>
      </c>
      <c r="AC371" s="126">
        <f t="shared" si="524"/>
        <v>778.92</v>
      </c>
      <c r="AD371" s="126">
        <f t="shared" si="524"/>
        <v>522.84</v>
      </c>
      <c r="AE371" s="126">
        <f t="shared" si="524"/>
        <v>32.4578</v>
      </c>
      <c r="AF371" s="126">
        <f t="shared" si="524"/>
        <v>0</v>
      </c>
      <c r="AG371" s="126">
        <f t="shared" si="524"/>
        <v>0</v>
      </c>
      <c r="AH371" s="126">
        <f t="shared" si="524"/>
        <v>1392.635</v>
      </c>
      <c r="AI371" s="125" t="s">
        <v>1111</v>
      </c>
    </row>
    <row r="372" s="9" customFormat="1" ht="20" customHeight="1" spans="1:35">
      <c r="A372" s="23">
        <f t="shared" si="518"/>
        <v>369</v>
      </c>
      <c r="B372" s="24" t="s">
        <v>143</v>
      </c>
      <c r="C372" s="30" t="s">
        <v>1017</v>
      </c>
      <c r="D372" s="277" t="s">
        <v>1018</v>
      </c>
      <c r="E372" s="77">
        <v>3245.4</v>
      </c>
      <c r="F372" s="77">
        <v>3245.5</v>
      </c>
      <c r="G372" s="78">
        <v>5228.42</v>
      </c>
      <c r="H372" s="77">
        <v>3245.4</v>
      </c>
      <c r="I372" s="27"/>
      <c r="J372" s="59"/>
      <c r="K372" s="34">
        <f t="shared" si="478"/>
        <v>58.4172</v>
      </c>
      <c r="L372" s="35">
        <f t="shared" si="479"/>
        <v>519.28</v>
      </c>
      <c r="M372" s="27">
        <f t="shared" si="480"/>
        <v>418.27</v>
      </c>
      <c r="N372" s="24">
        <f t="shared" si="481"/>
        <v>22.7178</v>
      </c>
      <c r="O372" s="27">
        <f t="shared" si="482"/>
        <v>0</v>
      </c>
      <c r="P372" s="27">
        <f t="shared" si="483"/>
        <v>0</v>
      </c>
      <c r="Q372" s="27">
        <f t="shared" si="484"/>
        <v>1018.685</v>
      </c>
      <c r="R372" s="24">
        <f t="shared" si="485"/>
        <v>0</v>
      </c>
      <c r="S372" s="24">
        <f t="shared" si="486"/>
        <v>259.64</v>
      </c>
      <c r="T372" s="27">
        <f t="shared" si="487"/>
        <v>104.57</v>
      </c>
      <c r="U372" s="24">
        <f t="shared" si="488"/>
        <v>9.74</v>
      </c>
      <c r="V372" s="27">
        <f t="shared" si="489"/>
        <v>0</v>
      </c>
      <c r="W372" s="27">
        <f t="shared" si="490"/>
        <v>0</v>
      </c>
      <c r="X372" s="24">
        <f t="shared" si="491"/>
        <v>373.95</v>
      </c>
      <c r="Y372" s="24">
        <f t="shared" si="492"/>
        <v>1392.635</v>
      </c>
      <c r="Z372" s="39"/>
      <c r="AA372" s="125" t="s">
        <v>29</v>
      </c>
      <c r="AB372" s="126">
        <f t="shared" ref="AB372:AH372" si="525">K372+R372</f>
        <v>58.4172</v>
      </c>
      <c r="AC372" s="126">
        <f t="shared" si="525"/>
        <v>778.92</v>
      </c>
      <c r="AD372" s="126">
        <f t="shared" si="525"/>
        <v>522.84</v>
      </c>
      <c r="AE372" s="126">
        <f t="shared" si="525"/>
        <v>32.4578</v>
      </c>
      <c r="AF372" s="126">
        <f t="shared" si="525"/>
        <v>0</v>
      </c>
      <c r="AG372" s="126">
        <f t="shared" si="525"/>
        <v>0</v>
      </c>
      <c r="AH372" s="126">
        <f t="shared" si="525"/>
        <v>1392.635</v>
      </c>
      <c r="AI372" s="125" t="s">
        <v>1111</v>
      </c>
    </row>
    <row r="373" s="9" customFormat="1" ht="20" customHeight="1" spans="1:35">
      <c r="A373" s="23">
        <f t="shared" si="518"/>
        <v>370</v>
      </c>
      <c r="B373" s="24" t="s">
        <v>1019</v>
      </c>
      <c r="C373" s="30" t="s">
        <v>1020</v>
      </c>
      <c r="D373" s="277" t="s">
        <v>1021</v>
      </c>
      <c r="E373" s="77">
        <v>3245.4</v>
      </c>
      <c r="F373" s="77">
        <v>3245.5</v>
      </c>
      <c r="G373" s="78">
        <v>5228.42</v>
      </c>
      <c r="H373" s="77">
        <v>3245.4</v>
      </c>
      <c r="I373" s="36">
        <v>3180</v>
      </c>
      <c r="J373" s="59"/>
      <c r="K373" s="34">
        <f t="shared" si="478"/>
        <v>58.4172</v>
      </c>
      <c r="L373" s="35">
        <f t="shared" si="479"/>
        <v>519.28</v>
      </c>
      <c r="M373" s="27">
        <f t="shared" si="480"/>
        <v>418.27</v>
      </c>
      <c r="N373" s="24">
        <f t="shared" si="481"/>
        <v>22.7178</v>
      </c>
      <c r="O373" s="27">
        <f t="shared" si="482"/>
        <v>159</v>
      </c>
      <c r="P373" s="27">
        <f t="shared" si="483"/>
        <v>0</v>
      </c>
      <c r="Q373" s="27">
        <f t="shared" si="484"/>
        <v>1177.685</v>
      </c>
      <c r="R373" s="24">
        <f t="shared" si="485"/>
        <v>0</v>
      </c>
      <c r="S373" s="24">
        <f t="shared" si="486"/>
        <v>259.64</v>
      </c>
      <c r="T373" s="27">
        <f t="shared" si="487"/>
        <v>104.57</v>
      </c>
      <c r="U373" s="24">
        <f t="shared" si="488"/>
        <v>9.74</v>
      </c>
      <c r="V373" s="27">
        <f t="shared" si="489"/>
        <v>159</v>
      </c>
      <c r="W373" s="27">
        <f t="shared" si="490"/>
        <v>0</v>
      </c>
      <c r="X373" s="24">
        <f t="shared" si="491"/>
        <v>532.95</v>
      </c>
      <c r="Y373" s="24">
        <f t="shared" si="492"/>
        <v>1710.635</v>
      </c>
      <c r="Z373" s="39"/>
      <c r="AA373" s="125" t="s">
        <v>31</v>
      </c>
      <c r="AB373" s="126">
        <f t="shared" ref="AB373:AH373" si="526">K373+R373</f>
        <v>58.4172</v>
      </c>
      <c r="AC373" s="126">
        <f t="shared" si="526"/>
        <v>778.92</v>
      </c>
      <c r="AD373" s="126">
        <f t="shared" si="526"/>
        <v>522.84</v>
      </c>
      <c r="AE373" s="126">
        <f t="shared" si="526"/>
        <v>32.4578</v>
      </c>
      <c r="AF373" s="126">
        <f t="shared" si="526"/>
        <v>318</v>
      </c>
      <c r="AG373" s="126">
        <f t="shared" si="526"/>
        <v>0</v>
      </c>
      <c r="AH373" s="126">
        <f t="shared" si="526"/>
        <v>1710.635</v>
      </c>
      <c r="AI373" s="125" t="s">
        <v>1108</v>
      </c>
    </row>
    <row r="374" s="9" customFormat="1" ht="20" customHeight="1" spans="1:35">
      <c r="A374" s="23">
        <f t="shared" si="518"/>
        <v>371</v>
      </c>
      <c r="B374" s="24" t="s">
        <v>137</v>
      </c>
      <c r="C374" s="30" t="s">
        <v>1022</v>
      </c>
      <c r="D374" s="277" t="s">
        <v>1023</v>
      </c>
      <c r="E374" s="77">
        <v>3245.4</v>
      </c>
      <c r="F374" s="77">
        <v>3245.5</v>
      </c>
      <c r="G374" s="78">
        <v>5228.42</v>
      </c>
      <c r="H374" s="77">
        <v>3245.4</v>
      </c>
      <c r="I374" s="27"/>
      <c r="J374" s="59"/>
      <c r="K374" s="34">
        <f t="shared" si="478"/>
        <v>58.4172</v>
      </c>
      <c r="L374" s="35">
        <f t="shared" si="479"/>
        <v>519.28</v>
      </c>
      <c r="M374" s="27">
        <f t="shared" si="480"/>
        <v>418.27</v>
      </c>
      <c r="N374" s="24">
        <f t="shared" si="481"/>
        <v>22.7178</v>
      </c>
      <c r="O374" s="27">
        <f t="shared" si="482"/>
        <v>0</v>
      </c>
      <c r="P374" s="27">
        <f t="shared" si="483"/>
        <v>0</v>
      </c>
      <c r="Q374" s="27">
        <f t="shared" si="484"/>
        <v>1018.685</v>
      </c>
      <c r="R374" s="24">
        <f t="shared" si="485"/>
        <v>0</v>
      </c>
      <c r="S374" s="24">
        <f t="shared" si="486"/>
        <v>259.64</v>
      </c>
      <c r="T374" s="27">
        <f t="shared" si="487"/>
        <v>104.57</v>
      </c>
      <c r="U374" s="24">
        <f t="shared" si="488"/>
        <v>9.74</v>
      </c>
      <c r="V374" s="27">
        <f t="shared" si="489"/>
        <v>0</v>
      </c>
      <c r="W374" s="27">
        <f t="shared" si="490"/>
        <v>0</v>
      </c>
      <c r="X374" s="24">
        <f t="shared" si="491"/>
        <v>373.95</v>
      </c>
      <c r="Y374" s="24">
        <f t="shared" si="492"/>
        <v>1392.635</v>
      </c>
      <c r="Z374" s="39"/>
      <c r="AA374" s="125" t="s">
        <v>30</v>
      </c>
      <c r="AB374" s="126">
        <f t="shared" ref="AB374:AH374" si="527">K374+R374</f>
        <v>58.4172</v>
      </c>
      <c r="AC374" s="126">
        <f t="shared" si="527"/>
        <v>778.92</v>
      </c>
      <c r="AD374" s="126">
        <f t="shared" si="527"/>
        <v>522.84</v>
      </c>
      <c r="AE374" s="126">
        <f t="shared" si="527"/>
        <v>32.4578</v>
      </c>
      <c r="AF374" s="126">
        <f t="shared" si="527"/>
        <v>0</v>
      </c>
      <c r="AG374" s="126">
        <f t="shared" si="527"/>
        <v>0</v>
      </c>
      <c r="AH374" s="126">
        <f t="shared" si="527"/>
        <v>1392.635</v>
      </c>
      <c r="AI374" s="125" t="s">
        <v>1110</v>
      </c>
    </row>
    <row r="375" s="9" customFormat="1" ht="20" customHeight="1" spans="1:35">
      <c r="A375" s="23">
        <f t="shared" si="518"/>
        <v>372</v>
      </c>
      <c r="B375" s="24" t="s">
        <v>185</v>
      </c>
      <c r="C375" s="30" t="s">
        <v>1024</v>
      </c>
      <c r="D375" s="47" t="s">
        <v>1025</v>
      </c>
      <c r="E375" s="77">
        <v>3245.4</v>
      </c>
      <c r="F375" s="77">
        <v>3245.5</v>
      </c>
      <c r="G375" s="59">
        <v>5228.42</v>
      </c>
      <c r="H375" s="77">
        <v>3245.4</v>
      </c>
      <c r="I375" s="36">
        <v>3180</v>
      </c>
      <c r="J375" s="59"/>
      <c r="K375" s="34">
        <f t="shared" si="478"/>
        <v>58.4172</v>
      </c>
      <c r="L375" s="35">
        <f t="shared" si="479"/>
        <v>519.28</v>
      </c>
      <c r="M375" s="27">
        <f t="shared" si="480"/>
        <v>418.27</v>
      </c>
      <c r="N375" s="24">
        <f t="shared" si="481"/>
        <v>22.7178</v>
      </c>
      <c r="O375" s="27">
        <f t="shared" si="482"/>
        <v>159</v>
      </c>
      <c r="P375" s="27">
        <f t="shared" si="483"/>
        <v>0</v>
      </c>
      <c r="Q375" s="27">
        <f t="shared" si="484"/>
        <v>1177.685</v>
      </c>
      <c r="R375" s="24">
        <f t="shared" si="485"/>
        <v>0</v>
      </c>
      <c r="S375" s="24">
        <f t="shared" si="486"/>
        <v>259.64</v>
      </c>
      <c r="T375" s="27">
        <f t="shared" si="487"/>
        <v>104.57</v>
      </c>
      <c r="U375" s="24">
        <f t="shared" si="488"/>
        <v>9.74</v>
      </c>
      <c r="V375" s="27">
        <f t="shared" si="489"/>
        <v>159</v>
      </c>
      <c r="W375" s="27">
        <f t="shared" si="490"/>
        <v>0</v>
      </c>
      <c r="X375" s="24">
        <f t="shared" si="491"/>
        <v>532.95</v>
      </c>
      <c r="Y375" s="24">
        <f t="shared" si="492"/>
        <v>1710.635</v>
      </c>
      <c r="Z375" s="39"/>
      <c r="AA375" s="125" t="s">
        <v>15</v>
      </c>
      <c r="AB375" s="126">
        <f t="shared" ref="AB375:AH375" si="528">K375+R375</f>
        <v>58.4172</v>
      </c>
      <c r="AC375" s="126">
        <f t="shared" si="528"/>
        <v>778.92</v>
      </c>
      <c r="AD375" s="126">
        <f t="shared" si="528"/>
        <v>522.84</v>
      </c>
      <c r="AE375" s="126">
        <f t="shared" si="528"/>
        <v>32.4578</v>
      </c>
      <c r="AF375" s="126">
        <f t="shared" si="528"/>
        <v>318</v>
      </c>
      <c r="AG375" s="126">
        <f t="shared" si="528"/>
        <v>0</v>
      </c>
      <c r="AH375" s="126">
        <f t="shared" si="528"/>
        <v>1710.635</v>
      </c>
      <c r="AI375" s="125" t="s">
        <v>1107</v>
      </c>
    </row>
    <row r="376" s="9" customFormat="1" ht="20" customHeight="1" spans="1:35">
      <c r="A376" s="23">
        <f t="shared" si="518"/>
        <v>373</v>
      </c>
      <c r="B376" s="30" t="s">
        <v>293</v>
      </c>
      <c r="C376" s="30" t="s">
        <v>85</v>
      </c>
      <c r="D376" s="47" t="s">
        <v>1026</v>
      </c>
      <c r="E376" s="77">
        <v>3245.4</v>
      </c>
      <c r="F376" s="77">
        <v>3245.5</v>
      </c>
      <c r="G376" s="78">
        <v>5228.42</v>
      </c>
      <c r="H376" s="77">
        <v>3245.4</v>
      </c>
      <c r="I376" s="36">
        <v>1790</v>
      </c>
      <c r="J376" s="59"/>
      <c r="K376" s="34">
        <f t="shared" si="478"/>
        <v>58.4172</v>
      </c>
      <c r="L376" s="35">
        <f t="shared" si="479"/>
        <v>519.28</v>
      </c>
      <c r="M376" s="27">
        <f t="shared" si="480"/>
        <v>418.27</v>
      </c>
      <c r="N376" s="24">
        <f t="shared" si="481"/>
        <v>22.7178</v>
      </c>
      <c r="O376" s="27">
        <f t="shared" si="482"/>
        <v>89.5</v>
      </c>
      <c r="P376" s="27">
        <f t="shared" si="483"/>
        <v>0</v>
      </c>
      <c r="Q376" s="27">
        <f t="shared" si="484"/>
        <v>1108.185</v>
      </c>
      <c r="R376" s="24">
        <f t="shared" si="485"/>
        <v>0</v>
      </c>
      <c r="S376" s="24">
        <f t="shared" si="486"/>
        <v>259.64</v>
      </c>
      <c r="T376" s="27">
        <f t="shared" si="487"/>
        <v>104.57</v>
      </c>
      <c r="U376" s="24">
        <f t="shared" si="488"/>
        <v>9.74</v>
      </c>
      <c r="V376" s="27">
        <f t="shared" si="489"/>
        <v>89.5</v>
      </c>
      <c r="W376" s="27">
        <f t="shared" si="490"/>
        <v>0</v>
      </c>
      <c r="X376" s="24">
        <f t="shared" si="491"/>
        <v>463.45</v>
      </c>
      <c r="Y376" s="24">
        <f t="shared" si="492"/>
        <v>1571.635</v>
      </c>
      <c r="Z376" s="39"/>
      <c r="AA376" s="125" t="s">
        <v>31</v>
      </c>
      <c r="AB376" s="126">
        <f t="shared" ref="AB376:AH376" si="529">K376+R376</f>
        <v>58.4172</v>
      </c>
      <c r="AC376" s="126">
        <f t="shared" si="529"/>
        <v>778.92</v>
      </c>
      <c r="AD376" s="126">
        <f t="shared" si="529"/>
        <v>522.84</v>
      </c>
      <c r="AE376" s="126">
        <f t="shared" si="529"/>
        <v>32.4578</v>
      </c>
      <c r="AF376" s="126">
        <f t="shared" si="529"/>
        <v>179</v>
      </c>
      <c r="AG376" s="126">
        <f t="shared" si="529"/>
        <v>0</v>
      </c>
      <c r="AH376" s="126">
        <f t="shared" si="529"/>
        <v>1571.635</v>
      </c>
      <c r="AI376" s="125" t="s">
        <v>1108</v>
      </c>
    </row>
    <row r="377" s="9" customFormat="1" ht="20" customHeight="1" spans="1:35">
      <c r="A377" s="23">
        <f t="shared" si="518"/>
        <v>374</v>
      </c>
      <c r="B377" s="24" t="s">
        <v>140</v>
      </c>
      <c r="C377" s="30" t="s">
        <v>1027</v>
      </c>
      <c r="D377" s="47" t="s">
        <v>1028</v>
      </c>
      <c r="E377" s="77">
        <v>3245.4</v>
      </c>
      <c r="F377" s="77">
        <v>3245.5</v>
      </c>
      <c r="G377" s="78">
        <v>5228.42</v>
      </c>
      <c r="H377" s="77">
        <v>3245.4</v>
      </c>
      <c r="I377" s="36">
        <v>3180</v>
      </c>
      <c r="J377" s="59"/>
      <c r="K377" s="34">
        <f t="shared" si="478"/>
        <v>58.4172</v>
      </c>
      <c r="L377" s="35">
        <f t="shared" si="479"/>
        <v>519.28</v>
      </c>
      <c r="M377" s="27">
        <f t="shared" si="480"/>
        <v>418.27</v>
      </c>
      <c r="N377" s="24">
        <f t="shared" si="481"/>
        <v>22.7178</v>
      </c>
      <c r="O377" s="27">
        <f t="shared" si="482"/>
        <v>159</v>
      </c>
      <c r="P377" s="27">
        <f t="shared" si="483"/>
        <v>0</v>
      </c>
      <c r="Q377" s="27">
        <f t="shared" si="484"/>
        <v>1177.685</v>
      </c>
      <c r="R377" s="24">
        <f t="shared" si="485"/>
        <v>0</v>
      </c>
      <c r="S377" s="24">
        <f t="shared" si="486"/>
        <v>259.64</v>
      </c>
      <c r="T377" s="27">
        <f t="shared" si="487"/>
        <v>104.57</v>
      </c>
      <c r="U377" s="24">
        <f t="shared" si="488"/>
        <v>9.74</v>
      </c>
      <c r="V377" s="27">
        <f t="shared" si="489"/>
        <v>159</v>
      </c>
      <c r="W377" s="27">
        <f t="shared" si="490"/>
        <v>0</v>
      </c>
      <c r="X377" s="24">
        <f t="shared" si="491"/>
        <v>532.95</v>
      </c>
      <c r="Y377" s="24">
        <f t="shared" si="492"/>
        <v>1710.635</v>
      </c>
      <c r="Z377" s="39"/>
      <c r="AA377" s="125" t="s">
        <v>17</v>
      </c>
      <c r="AB377" s="126">
        <f t="shared" ref="AB377:AH377" si="530">K377+R377</f>
        <v>58.4172</v>
      </c>
      <c r="AC377" s="126">
        <f t="shared" si="530"/>
        <v>778.92</v>
      </c>
      <c r="AD377" s="126">
        <f t="shared" si="530"/>
        <v>522.84</v>
      </c>
      <c r="AE377" s="126">
        <f t="shared" si="530"/>
        <v>32.4578</v>
      </c>
      <c r="AF377" s="126">
        <f t="shared" si="530"/>
        <v>318</v>
      </c>
      <c r="AG377" s="126">
        <f t="shared" si="530"/>
        <v>0</v>
      </c>
      <c r="AH377" s="126">
        <f t="shared" si="530"/>
        <v>1710.635</v>
      </c>
      <c r="AI377" s="125" t="s">
        <v>1107</v>
      </c>
    </row>
    <row r="378" s="9" customFormat="1" ht="20" customHeight="1" spans="1:35">
      <c r="A378" s="23">
        <f t="shared" si="518"/>
        <v>375</v>
      </c>
      <c r="B378" s="24" t="s">
        <v>140</v>
      </c>
      <c r="C378" s="30" t="s">
        <v>1030</v>
      </c>
      <c r="D378" s="277" t="s">
        <v>1031</v>
      </c>
      <c r="E378" s="77">
        <v>3245.4</v>
      </c>
      <c r="F378" s="77">
        <v>3245.5</v>
      </c>
      <c r="G378" s="78">
        <v>5228.42</v>
      </c>
      <c r="H378" s="77">
        <v>3245.4</v>
      </c>
      <c r="I378" s="36">
        <v>3180</v>
      </c>
      <c r="J378" s="59"/>
      <c r="K378" s="34">
        <f t="shared" si="478"/>
        <v>58.4172</v>
      </c>
      <c r="L378" s="35">
        <f t="shared" si="479"/>
        <v>519.28</v>
      </c>
      <c r="M378" s="27">
        <f t="shared" si="480"/>
        <v>418.27</v>
      </c>
      <c r="N378" s="24">
        <f t="shared" si="481"/>
        <v>22.7178</v>
      </c>
      <c r="O378" s="27">
        <f t="shared" si="482"/>
        <v>159</v>
      </c>
      <c r="P378" s="27">
        <f t="shared" si="483"/>
        <v>0</v>
      </c>
      <c r="Q378" s="27">
        <f t="shared" si="484"/>
        <v>1177.685</v>
      </c>
      <c r="R378" s="24">
        <f t="shared" si="485"/>
        <v>0</v>
      </c>
      <c r="S378" s="24">
        <f t="shared" si="486"/>
        <v>259.64</v>
      </c>
      <c r="T378" s="27">
        <f t="shared" si="487"/>
        <v>104.57</v>
      </c>
      <c r="U378" s="24">
        <f t="shared" si="488"/>
        <v>9.74</v>
      </c>
      <c r="V378" s="27">
        <f t="shared" si="489"/>
        <v>159</v>
      </c>
      <c r="W378" s="27">
        <f t="shared" si="490"/>
        <v>0</v>
      </c>
      <c r="X378" s="24">
        <f t="shared" si="491"/>
        <v>532.95</v>
      </c>
      <c r="Y378" s="24">
        <f t="shared" si="492"/>
        <v>1710.635</v>
      </c>
      <c r="Z378" s="39"/>
      <c r="AA378" s="125" t="s">
        <v>17</v>
      </c>
      <c r="AB378" s="126">
        <f t="shared" ref="AB378:AH378" si="531">K378+R378</f>
        <v>58.4172</v>
      </c>
      <c r="AC378" s="126">
        <f t="shared" si="531"/>
        <v>778.92</v>
      </c>
      <c r="AD378" s="126">
        <f t="shared" si="531"/>
        <v>522.84</v>
      </c>
      <c r="AE378" s="126">
        <f t="shared" si="531"/>
        <v>32.4578</v>
      </c>
      <c r="AF378" s="126">
        <f t="shared" si="531"/>
        <v>318</v>
      </c>
      <c r="AG378" s="126">
        <f t="shared" si="531"/>
        <v>0</v>
      </c>
      <c r="AH378" s="126">
        <f t="shared" si="531"/>
        <v>1710.635</v>
      </c>
      <c r="AI378" s="125" t="s">
        <v>1107</v>
      </c>
    </row>
    <row r="379" s="9" customFormat="1" ht="20" customHeight="1" spans="1:35">
      <c r="A379" s="23">
        <f t="shared" si="518"/>
        <v>376</v>
      </c>
      <c r="B379" s="24" t="s">
        <v>140</v>
      </c>
      <c r="C379" s="30" t="s">
        <v>1032</v>
      </c>
      <c r="D379" s="277" t="s">
        <v>1033</v>
      </c>
      <c r="E379" s="77">
        <v>3245.4</v>
      </c>
      <c r="F379" s="77">
        <v>3245.5</v>
      </c>
      <c r="G379" s="78">
        <v>5228.42</v>
      </c>
      <c r="H379" s="77">
        <v>3245.4</v>
      </c>
      <c r="I379" s="36">
        <v>3180</v>
      </c>
      <c r="J379" s="59"/>
      <c r="K379" s="34">
        <f t="shared" si="478"/>
        <v>58.4172</v>
      </c>
      <c r="L379" s="35">
        <f t="shared" si="479"/>
        <v>519.28</v>
      </c>
      <c r="M379" s="27">
        <f t="shared" si="480"/>
        <v>418.27</v>
      </c>
      <c r="N379" s="24">
        <f t="shared" si="481"/>
        <v>22.7178</v>
      </c>
      <c r="O379" s="27">
        <f t="shared" si="482"/>
        <v>159</v>
      </c>
      <c r="P379" s="27">
        <f t="shared" si="483"/>
        <v>0</v>
      </c>
      <c r="Q379" s="27">
        <f t="shared" si="484"/>
        <v>1177.685</v>
      </c>
      <c r="R379" s="24">
        <f t="shared" si="485"/>
        <v>0</v>
      </c>
      <c r="S379" s="24">
        <f t="shared" si="486"/>
        <v>259.64</v>
      </c>
      <c r="T379" s="27">
        <f t="shared" si="487"/>
        <v>104.57</v>
      </c>
      <c r="U379" s="24">
        <f t="shared" si="488"/>
        <v>9.74</v>
      </c>
      <c r="V379" s="27">
        <f t="shared" si="489"/>
        <v>159</v>
      </c>
      <c r="W379" s="27">
        <f t="shared" si="490"/>
        <v>0</v>
      </c>
      <c r="X379" s="24">
        <f t="shared" si="491"/>
        <v>532.95</v>
      </c>
      <c r="Y379" s="24">
        <f t="shared" si="492"/>
        <v>1710.635</v>
      </c>
      <c r="Z379" s="39"/>
      <c r="AA379" s="125" t="s">
        <v>17</v>
      </c>
      <c r="AB379" s="126">
        <f t="shared" ref="AB379:AH379" si="532">K379+R379</f>
        <v>58.4172</v>
      </c>
      <c r="AC379" s="126">
        <f t="shared" si="532"/>
        <v>778.92</v>
      </c>
      <c r="AD379" s="126">
        <f t="shared" si="532"/>
        <v>522.84</v>
      </c>
      <c r="AE379" s="126">
        <f t="shared" si="532"/>
        <v>32.4578</v>
      </c>
      <c r="AF379" s="126">
        <f t="shared" si="532"/>
        <v>318</v>
      </c>
      <c r="AG379" s="126">
        <f t="shared" si="532"/>
        <v>0</v>
      </c>
      <c r="AH379" s="126">
        <f t="shared" si="532"/>
        <v>1710.635</v>
      </c>
      <c r="AI379" s="125" t="s">
        <v>1107</v>
      </c>
    </row>
    <row r="380" s="9" customFormat="1" ht="20" customHeight="1" spans="1:35">
      <c r="A380" s="23">
        <f t="shared" si="518"/>
        <v>377</v>
      </c>
      <c r="B380" s="24" t="s">
        <v>688</v>
      </c>
      <c r="C380" s="30" t="s">
        <v>1036</v>
      </c>
      <c r="D380" s="47" t="s">
        <v>1037</v>
      </c>
      <c r="E380" s="77">
        <v>3245.4</v>
      </c>
      <c r="F380" s="77">
        <v>3245.5</v>
      </c>
      <c r="G380" s="78">
        <v>5228.42</v>
      </c>
      <c r="H380" s="77">
        <v>3245.4</v>
      </c>
      <c r="I380" s="36">
        <v>1790</v>
      </c>
      <c r="J380" s="59"/>
      <c r="K380" s="34">
        <f t="shared" si="478"/>
        <v>58.4172</v>
      </c>
      <c r="L380" s="35">
        <f t="shared" si="479"/>
        <v>519.28</v>
      </c>
      <c r="M380" s="27">
        <f t="shared" si="480"/>
        <v>418.27</v>
      </c>
      <c r="N380" s="24">
        <f t="shared" si="481"/>
        <v>22.7178</v>
      </c>
      <c r="O380" s="27">
        <f t="shared" si="482"/>
        <v>89.5</v>
      </c>
      <c r="P380" s="27">
        <f t="shared" si="483"/>
        <v>0</v>
      </c>
      <c r="Q380" s="27">
        <f t="shared" si="484"/>
        <v>1108.185</v>
      </c>
      <c r="R380" s="24">
        <f t="shared" si="485"/>
        <v>0</v>
      </c>
      <c r="S380" s="24">
        <f t="shared" si="486"/>
        <v>259.64</v>
      </c>
      <c r="T380" s="27">
        <f t="shared" si="487"/>
        <v>104.57</v>
      </c>
      <c r="U380" s="24">
        <f t="shared" si="488"/>
        <v>9.74</v>
      </c>
      <c r="V380" s="27">
        <f t="shared" si="489"/>
        <v>89.5</v>
      </c>
      <c r="W380" s="27">
        <f t="shared" si="490"/>
        <v>0</v>
      </c>
      <c r="X380" s="24">
        <f t="shared" si="491"/>
        <v>463.45</v>
      </c>
      <c r="Y380" s="24">
        <f t="shared" si="492"/>
        <v>1571.635</v>
      </c>
      <c r="Z380" s="39"/>
      <c r="AA380" s="125" t="s">
        <v>25</v>
      </c>
      <c r="AB380" s="126">
        <f t="shared" ref="AB380:AH380" si="533">K380+R380</f>
        <v>58.4172</v>
      </c>
      <c r="AC380" s="126">
        <f t="shared" si="533"/>
        <v>778.92</v>
      </c>
      <c r="AD380" s="126">
        <f t="shared" si="533"/>
        <v>522.84</v>
      </c>
      <c r="AE380" s="126">
        <f t="shared" si="533"/>
        <v>32.4578</v>
      </c>
      <c r="AF380" s="126">
        <f t="shared" si="533"/>
        <v>179</v>
      </c>
      <c r="AG380" s="126">
        <f t="shared" si="533"/>
        <v>0</v>
      </c>
      <c r="AH380" s="126">
        <f t="shared" si="533"/>
        <v>1571.635</v>
      </c>
      <c r="AI380" s="125" t="s">
        <v>1111</v>
      </c>
    </row>
    <row r="381" s="9" customFormat="1" ht="20" customHeight="1" spans="1:35">
      <c r="A381" s="23">
        <f t="shared" si="518"/>
        <v>378</v>
      </c>
      <c r="B381" s="24" t="s">
        <v>76</v>
      </c>
      <c r="C381" s="30" t="s">
        <v>1042</v>
      </c>
      <c r="D381" s="277" t="s">
        <v>1043</v>
      </c>
      <c r="E381" s="77">
        <v>3245.4</v>
      </c>
      <c r="F381" s="77">
        <v>3245.5</v>
      </c>
      <c r="G381" s="78">
        <v>5228.42</v>
      </c>
      <c r="H381" s="77">
        <v>3245.4</v>
      </c>
      <c r="I381" s="27"/>
      <c r="J381" s="59"/>
      <c r="K381" s="34">
        <f t="shared" si="478"/>
        <v>58.4172</v>
      </c>
      <c r="L381" s="35">
        <f t="shared" si="479"/>
        <v>519.28</v>
      </c>
      <c r="M381" s="27">
        <f t="shared" si="480"/>
        <v>418.27</v>
      </c>
      <c r="N381" s="24">
        <f t="shared" si="481"/>
        <v>22.7178</v>
      </c>
      <c r="O381" s="27">
        <f t="shared" si="482"/>
        <v>0</v>
      </c>
      <c r="P381" s="27">
        <f t="shared" si="483"/>
        <v>0</v>
      </c>
      <c r="Q381" s="27">
        <f t="shared" si="484"/>
        <v>1018.685</v>
      </c>
      <c r="R381" s="24">
        <f t="shared" si="485"/>
        <v>0</v>
      </c>
      <c r="S381" s="24">
        <f t="shared" si="486"/>
        <v>259.64</v>
      </c>
      <c r="T381" s="27">
        <f t="shared" si="487"/>
        <v>104.57</v>
      </c>
      <c r="U381" s="24">
        <f t="shared" si="488"/>
        <v>9.74</v>
      </c>
      <c r="V381" s="27">
        <f t="shared" si="489"/>
        <v>0</v>
      </c>
      <c r="W381" s="27">
        <f t="shared" si="490"/>
        <v>0</v>
      </c>
      <c r="X381" s="24">
        <f t="shared" si="491"/>
        <v>373.95</v>
      </c>
      <c r="Y381" s="24">
        <f t="shared" si="492"/>
        <v>1392.635</v>
      </c>
      <c r="Z381" s="39"/>
      <c r="AA381" s="125" t="s">
        <v>31</v>
      </c>
      <c r="AB381" s="126">
        <f t="shared" ref="AB381:AH381" si="534">K381+R381</f>
        <v>58.4172</v>
      </c>
      <c r="AC381" s="126">
        <f t="shared" si="534"/>
        <v>778.92</v>
      </c>
      <c r="AD381" s="126">
        <f t="shared" si="534"/>
        <v>522.84</v>
      </c>
      <c r="AE381" s="126">
        <f t="shared" si="534"/>
        <v>32.4578</v>
      </c>
      <c r="AF381" s="126">
        <f t="shared" si="534"/>
        <v>0</v>
      </c>
      <c r="AG381" s="126">
        <f t="shared" si="534"/>
        <v>0</v>
      </c>
      <c r="AH381" s="126">
        <f t="shared" si="534"/>
        <v>1392.635</v>
      </c>
      <c r="AI381" s="125" t="s">
        <v>1108</v>
      </c>
    </row>
    <row r="382" s="9" customFormat="1" ht="20" customHeight="1" spans="1:35">
      <c r="A382" s="23">
        <f t="shared" si="518"/>
        <v>379</v>
      </c>
      <c r="B382" s="24" t="s">
        <v>886</v>
      </c>
      <c r="C382" s="30" t="s">
        <v>1044</v>
      </c>
      <c r="D382" s="47" t="s">
        <v>1045</v>
      </c>
      <c r="E382" s="77">
        <v>3245.4</v>
      </c>
      <c r="F382" s="77">
        <v>3245.5</v>
      </c>
      <c r="G382" s="78">
        <v>5228.42</v>
      </c>
      <c r="H382" s="77">
        <v>3245.4</v>
      </c>
      <c r="I382" s="36">
        <v>1790</v>
      </c>
      <c r="J382" s="59"/>
      <c r="K382" s="34">
        <f t="shared" si="478"/>
        <v>58.4172</v>
      </c>
      <c r="L382" s="35">
        <f t="shared" si="479"/>
        <v>519.28</v>
      </c>
      <c r="M382" s="27">
        <f t="shared" si="480"/>
        <v>418.27</v>
      </c>
      <c r="N382" s="24">
        <f t="shared" si="481"/>
        <v>22.7178</v>
      </c>
      <c r="O382" s="27">
        <f t="shared" si="482"/>
        <v>89.5</v>
      </c>
      <c r="P382" s="27">
        <f t="shared" si="483"/>
        <v>0</v>
      </c>
      <c r="Q382" s="27">
        <f t="shared" si="484"/>
        <v>1108.185</v>
      </c>
      <c r="R382" s="24">
        <f t="shared" si="485"/>
        <v>0</v>
      </c>
      <c r="S382" s="24">
        <f t="shared" si="486"/>
        <v>259.64</v>
      </c>
      <c r="T382" s="27">
        <f t="shared" si="487"/>
        <v>104.57</v>
      </c>
      <c r="U382" s="24">
        <f t="shared" si="488"/>
        <v>9.74</v>
      </c>
      <c r="V382" s="27">
        <f t="shared" si="489"/>
        <v>89.5</v>
      </c>
      <c r="W382" s="27">
        <f t="shared" si="490"/>
        <v>0</v>
      </c>
      <c r="X382" s="24">
        <f t="shared" si="491"/>
        <v>463.45</v>
      </c>
      <c r="Y382" s="24">
        <f t="shared" si="492"/>
        <v>1571.635</v>
      </c>
      <c r="Z382" s="39"/>
      <c r="AA382" s="125" t="s">
        <v>28</v>
      </c>
      <c r="AB382" s="126">
        <f t="shared" ref="AB382:AH382" si="535">K382+R382</f>
        <v>58.4172</v>
      </c>
      <c r="AC382" s="126">
        <f t="shared" si="535"/>
        <v>778.92</v>
      </c>
      <c r="AD382" s="126">
        <f t="shared" si="535"/>
        <v>522.84</v>
      </c>
      <c r="AE382" s="126">
        <f t="shared" si="535"/>
        <v>32.4578</v>
      </c>
      <c r="AF382" s="126">
        <f t="shared" si="535"/>
        <v>179</v>
      </c>
      <c r="AG382" s="126">
        <f t="shared" si="535"/>
        <v>0</v>
      </c>
      <c r="AH382" s="126">
        <f t="shared" si="535"/>
        <v>1571.635</v>
      </c>
      <c r="AI382" s="125" t="s">
        <v>1111</v>
      </c>
    </row>
    <row r="383" s="10" customFormat="1" ht="20" customHeight="1" spans="1:35">
      <c r="A383" s="41">
        <f t="shared" si="518"/>
        <v>380</v>
      </c>
      <c r="B383" s="42" t="s">
        <v>886</v>
      </c>
      <c r="C383" s="84" t="s">
        <v>1046</v>
      </c>
      <c r="D383" s="290" t="s">
        <v>1047</v>
      </c>
      <c r="E383" s="86">
        <v>3245.4</v>
      </c>
      <c r="F383" s="86">
        <v>0</v>
      </c>
      <c r="G383" s="134">
        <v>0</v>
      </c>
      <c r="H383" s="86">
        <v>0</v>
      </c>
      <c r="I383" s="45"/>
      <c r="J383" s="124"/>
      <c r="K383" s="48">
        <f t="shared" si="478"/>
        <v>58.4172</v>
      </c>
      <c r="L383" s="49">
        <f t="shared" si="479"/>
        <v>0</v>
      </c>
      <c r="M383" s="45">
        <f t="shared" si="480"/>
        <v>0</v>
      </c>
      <c r="N383" s="42">
        <f t="shared" si="481"/>
        <v>0</v>
      </c>
      <c r="O383" s="45">
        <f t="shared" si="482"/>
        <v>0</v>
      </c>
      <c r="P383" s="45">
        <f t="shared" si="483"/>
        <v>0</v>
      </c>
      <c r="Q383" s="45">
        <f t="shared" si="484"/>
        <v>58.4172</v>
      </c>
      <c r="R383" s="42">
        <f t="shared" si="485"/>
        <v>0</v>
      </c>
      <c r="S383" s="42">
        <f t="shared" si="486"/>
        <v>0</v>
      </c>
      <c r="T383" s="45">
        <f t="shared" si="487"/>
        <v>0</v>
      </c>
      <c r="U383" s="42">
        <f t="shared" si="488"/>
        <v>0</v>
      </c>
      <c r="V383" s="45">
        <f t="shared" si="489"/>
        <v>0</v>
      </c>
      <c r="W383" s="45">
        <f t="shared" si="490"/>
        <v>0</v>
      </c>
      <c r="X383" s="42">
        <f t="shared" si="491"/>
        <v>0</v>
      </c>
      <c r="Y383" s="42">
        <f t="shared" si="492"/>
        <v>58.4172</v>
      </c>
      <c r="Z383" s="51"/>
      <c r="AA383" s="129" t="s">
        <v>28</v>
      </c>
      <c r="AB383" s="130">
        <f t="shared" ref="AB383:AH383" si="536">K383+R383</f>
        <v>58.4172</v>
      </c>
      <c r="AC383" s="130">
        <f t="shared" si="536"/>
        <v>0</v>
      </c>
      <c r="AD383" s="130">
        <f t="shared" si="536"/>
        <v>0</v>
      </c>
      <c r="AE383" s="130">
        <f t="shared" si="536"/>
        <v>0</v>
      </c>
      <c r="AF383" s="130">
        <f t="shared" si="536"/>
        <v>0</v>
      </c>
      <c r="AG383" s="130">
        <f t="shared" si="536"/>
        <v>0</v>
      </c>
      <c r="AH383" s="130">
        <f t="shared" si="536"/>
        <v>58.4172</v>
      </c>
      <c r="AI383" s="129" t="s">
        <v>1111</v>
      </c>
    </row>
    <row r="384" s="9" customFormat="1" ht="20" customHeight="1" spans="1:35">
      <c r="A384" s="23">
        <f t="shared" si="518"/>
        <v>381</v>
      </c>
      <c r="B384" s="24" t="s">
        <v>886</v>
      </c>
      <c r="C384" s="30" t="s">
        <v>1048</v>
      </c>
      <c r="D384" s="47" t="s">
        <v>1049</v>
      </c>
      <c r="E384" s="77">
        <v>3245.4</v>
      </c>
      <c r="F384" s="77">
        <v>3245.5</v>
      </c>
      <c r="G384" s="78">
        <v>5228.42</v>
      </c>
      <c r="H384" s="77">
        <v>3245.4</v>
      </c>
      <c r="I384" s="36">
        <v>1790</v>
      </c>
      <c r="J384" s="59"/>
      <c r="K384" s="34">
        <f t="shared" si="478"/>
        <v>58.4172</v>
      </c>
      <c r="L384" s="35">
        <f t="shared" si="479"/>
        <v>519.28</v>
      </c>
      <c r="M384" s="27">
        <f t="shared" si="480"/>
        <v>418.27</v>
      </c>
      <c r="N384" s="24">
        <f t="shared" si="481"/>
        <v>22.7178</v>
      </c>
      <c r="O384" s="27">
        <f t="shared" si="482"/>
        <v>89.5</v>
      </c>
      <c r="P384" s="27">
        <f t="shared" si="483"/>
        <v>0</v>
      </c>
      <c r="Q384" s="27">
        <f t="shared" si="484"/>
        <v>1108.185</v>
      </c>
      <c r="R384" s="24">
        <f t="shared" si="485"/>
        <v>0</v>
      </c>
      <c r="S384" s="24">
        <f t="shared" si="486"/>
        <v>259.64</v>
      </c>
      <c r="T384" s="27">
        <f t="shared" si="487"/>
        <v>104.57</v>
      </c>
      <c r="U384" s="24">
        <f t="shared" si="488"/>
        <v>9.74</v>
      </c>
      <c r="V384" s="27">
        <f t="shared" si="489"/>
        <v>89.5</v>
      </c>
      <c r="W384" s="27">
        <f t="shared" si="490"/>
        <v>0</v>
      </c>
      <c r="X384" s="24">
        <f t="shared" si="491"/>
        <v>463.45</v>
      </c>
      <c r="Y384" s="24">
        <f t="shared" si="492"/>
        <v>1571.635</v>
      </c>
      <c r="Z384" s="39"/>
      <c r="AA384" s="125" t="s">
        <v>28</v>
      </c>
      <c r="AB384" s="126">
        <f t="shared" ref="AB384:AH384" si="537">K384+R384</f>
        <v>58.4172</v>
      </c>
      <c r="AC384" s="126">
        <f t="shared" si="537"/>
        <v>778.92</v>
      </c>
      <c r="AD384" s="126">
        <f t="shared" si="537"/>
        <v>522.84</v>
      </c>
      <c r="AE384" s="126">
        <f t="shared" si="537"/>
        <v>32.4578</v>
      </c>
      <c r="AF384" s="126">
        <f t="shared" si="537"/>
        <v>179</v>
      </c>
      <c r="AG384" s="126">
        <f t="shared" si="537"/>
        <v>0</v>
      </c>
      <c r="AH384" s="126">
        <f t="shared" si="537"/>
        <v>1571.635</v>
      </c>
      <c r="AI384" s="125" t="s">
        <v>1111</v>
      </c>
    </row>
    <row r="385" s="9" customFormat="1" ht="20" customHeight="1" spans="1:35">
      <c r="A385" s="23">
        <f t="shared" ref="A385:A394" si="538">ROW()-3</f>
        <v>382</v>
      </c>
      <c r="B385" s="24" t="s">
        <v>97</v>
      </c>
      <c r="C385" s="30" t="s">
        <v>1050</v>
      </c>
      <c r="D385" s="47" t="s">
        <v>1051</v>
      </c>
      <c r="E385" s="77">
        <v>3245.4</v>
      </c>
      <c r="F385" s="77">
        <v>3245.5</v>
      </c>
      <c r="G385" s="78">
        <v>5228.42</v>
      </c>
      <c r="H385" s="77">
        <v>3245.4</v>
      </c>
      <c r="I385" s="27"/>
      <c r="J385" s="59"/>
      <c r="K385" s="34">
        <f t="shared" si="478"/>
        <v>58.4172</v>
      </c>
      <c r="L385" s="35">
        <f t="shared" si="479"/>
        <v>519.28</v>
      </c>
      <c r="M385" s="27">
        <f t="shared" si="480"/>
        <v>418.27</v>
      </c>
      <c r="N385" s="24">
        <f t="shared" si="481"/>
        <v>22.7178</v>
      </c>
      <c r="O385" s="27">
        <f t="shared" si="482"/>
        <v>0</v>
      </c>
      <c r="P385" s="27">
        <f t="shared" si="483"/>
        <v>0</v>
      </c>
      <c r="Q385" s="27">
        <f t="shared" si="484"/>
        <v>1018.685</v>
      </c>
      <c r="R385" s="24">
        <f t="shared" si="485"/>
        <v>0</v>
      </c>
      <c r="S385" s="24">
        <f t="shared" si="486"/>
        <v>259.64</v>
      </c>
      <c r="T385" s="27">
        <f t="shared" si="487"/>
        <v>104.57</v>
      </c>
      <c r="U385" s="24">
        <f t="shared" si="488"/>
        <v>9.74</v>
      </c>
      <c r="V385" s="27">
        <f t="shared" si="489"/>
        <v>0</v>
      </c>
      <c r="W385" s="27">
        <f t="shared" si="490"/>
        <v>0</v>
      </c>
      <c r="X385" s="24">
        <f t="shared" si="491"/>
        <v>373.95</v>
      </c>
      <c r="Y385" s="24">
        <f t="shared" si="492"/>
        <v>1392.635</v>
      </c>
      <c r="Z385" s="39"/>
      <c r="AA385" s="125" t="s">
        <v>24</v>
      </c>
      <c r="AB385" s="126">
        <f t="shared" ref="AB385:AH385" si="539">K385+R385</f>
        <v>58.4172</v>
      </c>
      <c r="AC385" s="126">
        <f t="shared" si="539"/>
        <v>778.92</v>
      </c>
      <c r="AD385" s="126">
        <f t="shared" si="539"/>
        <v>522.84</v>
      </c>
      <c r="AE385" s="126">
        <f t="shared" si="539"/>
        <v>32.4578</v>
      </c>
      <c r="AF385" s="126">
        <f t="shared" si="539"/>
        <v>0</v>
      </c>
      <c r="AG385" s="126">
        <f t="shared" si="539"/>
        <v>0</v>
      </c>
      <c r="AH385" s="126">
        <f t="shared" si="539"/>
        <v>1392.635</v>
      </c>
      <c r="AI385" s="125" t="s">
        <v>1111</v>
      </c>
    </row>
    <row r="386" s="9" customFormat="1" ht="20" customHeight="1" spans="1:35">
      <c r="A386" s="23">
        <f t="shared" si="538"/>
        <v>383</v>
      </c>
      <c r="B386" s="24" t="s">
        <v>97</v>
      </c>
      <c r="C386" s="30" t="s">
        <v>1052</v>
      </c>
      <c r="D386" s="47" t="s">
        <v>1053</v>
      </c>
      <c r="E386" s="77">
        <v>3245.4</v>
      </c>
      <c r="F386" s="77">
        <v>3245.5</v>
      </c>
      <c r="G386" s="78">
        <v>5228.42</v>
      </c>
      <c r="H386" s="77">
        <v>3245.4</v>
      </c>
      <c r="I386" s="36">
        <v>1790</v>
      </c>
      <c r="J386" s="59"/>
      <c r="K386" s="34">
        <f t="shared" si="478"/>
        <v>58.4172</v>
      </c>
      <c r="L386" s="35">
        <f t="shared" si="479"/>
        <v>519.28</v>
      </c>
      <c r="M386" s="27">
        <f t="shared" si="480"/>
        <v>418.27</v>
      </c>
      <c r="N386" s="24">
        <f t="shared" si="481"/>
        <v>22.7178</v>
      </c>
      <c r="O386" s="27">
        <f t="shared" si="482"/>
        <v>89.5</v>
      </c>
      <c r="P386" s="27">
        <f t="shared" si="483"/>
        <v>0</v>
      </c>
      <c r="Q386" s="27">
        <f t="shared" si="484"/>
        <v>1108.185</v>
      </c>
      <c r="R386" s="24">
        <f t="shared" si="485"/>
        <v>0</v>
      </c>
      <c r="S386" s="24">
        <f t="shared" si="486"/>
        <v>259.64</v>
      </c>
      <c r="T386" s="27">
        <f t="shared" si="487"/>
        <v>104.57</v>
      </c>
      <c r="U386" s="24">
        <f t="shared" si="488"/>
        <v>9.74</v>
      </c>
      <c r="V386" s="27">
        <f t="shared" si="489"/>
        <v>89.5</v>
      </c>
      <c r="W386" s="27">
        <f t="shared" si="490"/>
        <v>0</v>
      </c>
      <c r="X386" s="24">
        <f t="shared" si="491"/>
        <v>463.45</v>
      </c>
      <c r="Y386" s="24">
        <f t="shared" si="492"/>
        <v>1571.635</v>
      </c>
      <c r="Z386" s="39"/>
      <c r="AA386" s="125" t="s">
        <v>24</v>
      </c>
      <c r="AB386" s="126">
        <f t="shared" ref="AB386:AH386" si="540">K386+R386</f>
        <v>58.4172</v>
      </c>
      <c r="AC386" s="126">
        <f t="shared" si="540"/>
        <v>778.92</v>
      </c>
      <c r="AD386" s="126">
        <f t="shared" si="540"/>
        <v>522.84</v>
      </c>
      <c r="AE386" s="126">
        <f t="shared" si="540"/>
        <v>32.4578</v>
      </c>
      <c r="AF386" s="126">
        <f t="shared" si="540"/>
        <v>179</v>
      </c>
      <c r="AG386" s="126">
        <f t="shared" si="540"/>
        <v>0</v>
      </c>
      <c r="AH386" s="126">
        <f t="shared" si="540"/>
        <v>1571.635</v>
      </c>
      <c r="AI386" s="125" t="s">
        <v>1111</v>
      </c>
    </row>
    <row r="387" s="9" customFormat="1" ht="20" customHeight="1" spans="1:35">
      <c r="A387" s="23">
        <f t="shared" si="538"/>
        <v>384</v>
      </c>
      <c r="B387" s="24" t="s">
        <v>97</v>
      </c>
      <c r="C387" s="30" t="s">
        <v>1054</v>
      </c>
      <c r="D387" s="47" t="s">
        <v>1055</v>
      </c>
      <c r="E387" s="77">
        <v>3245.4</v>
      </c>
      <c r="F387" s="77">
        <v>3245.5</v>
      </c>
      <c r="G387" s="78">
        <v>5228.42</v>
      </c>
      <c r="H387" s="77">
        <v>3245.4</v>
      </c>
      <c r="I387" s="36">
        <v>1790</v>
      </c>
      <c r="J387" s="59"/>
      <c r="K387" s="34">
        <f t="shared" si="478"/>
        <v>58.4172</v>
      </c>
      <c r="L387" s="35">
        <f t="shared" si="479"/>
        <v>519.28</v>
      </c>
      <c r="M387" s="27">
        <f t="shared" si="480"/>
        <v>418.27</v>
      </c>
      <c r="N387" s="24">
        <f t="shared" si="481"/>
        <v>22.7178</v>
      </c>
      <c r="O387" s="27">
        <f t="shared" si="482"/>
        <v>89.5</v>
      </c>
      <c r="P387" s="27">
        <f t="shared" si="483"/>
        <v>0</v>
      </c>
      <c r="Q387" s="27">
        <f t="shared" si="484"/>
        <v>1108.185</v>
      </c>
      <c r="R387" s="24">
        <f t="shared" si="485"/>
        <v>0</v>
      </c>
      <c r="S387" s="24">
        <f t="shared" si="486"/>
        <v>259.64</v>
      </c>
      <c r="T387" s="27">
        <f t="shared" si="487"/>
        <v>104.57</v>
      </c>
      <c r="U387" s="24">
        <f t="shared" si="488"/>
        <v>9.74</v>
      </c>
      <c r="V387" s="27">
        <f t="shared" si="489"/>
        <v>89.5</v>
      </c>
      <c r="W387" s="27">
        <f t="shared" si="490"/>
        <v>0</v>
      </c>
      <c r="X387" s="24">
        <f t="shared" si="491"/>
        <v>463.45</v>
      </c>
      <c r="Y387" s="24">
        <f t="shared" si="492"/>
        <v>1571.635</v>
      </c>
      <c r="Z387" s="39"/>
      <c r="AA387" s="125" t="s">
        <v>24</v>
      </c>
      <c r="AB387" s="126">
        <f t="shared" ref="AB387:AH387" si="541">K387+R387</f>
        <v>58.4172</v>
      </c>
      <c r="AC387" s="126">
        <f t="shared" si="541"/>
        <v>778.92</v>
      </c>
      <c r="AD387" s="126">
        <f t="shared" si="541"/>
        <v>522.84</v>
      </c>
      <c r="AE387" s="126">
        <f t="shared" si="541"/>
        <v>32.4578</v>
      </c>
      <c r="AF387" s="126">
        <f t="shared" si="541"/>
        <v>179</v>
      </c>
      <c r="AG387" s="126">
        <f t="shared" si="541"/>
        <v>0</v>
      </c>
      <c r="AH387" s="126">
        <f t="shared" si="541"/>
        <v>1571.635</v>
      </c>
      <c r="AI387" s="125" t="s">
        <v>1111</v>
      </c>
    </row>
    <row r="388" s="9" customFormat="1" ht="20" customHeight="1" spans="1:35">
      <c r="A388" s="23">
        <f t="shared" si="538"/>
        <v>385</v>
      </c>
      <c r="B388" s="24" t="s">
        <v>97</v>
      </c>
      <c r="C388" s="30" t="s">
        <v>1056</v>
      </c>
      <c r="D388" s="47" t="s">
        <v>1057</v>
      </c>
      <c r="E388" s="77">
        <v>3245.4</v>
      </c>
      <c r="F388" s="77">
        <v>3245.5</v>
      </c>
      <c r="G388" s="78">
        <v>5228.42</v>
      </c>
      <c r="H388" s="77">
        <v>3245.4</v>
      </c>
      <c r="I388" s="36">
        <v>1790</v>
      </c>
      <c r="J388" s="59"/>
      <c r="K388" s="34">
        <f t="shared" si="478"/>
        <v>58.4172</v>
      </c>
      <c r="L388" s="35">
        <f t="shared" si="479"/>
        <v>519.28</v>
      </c>
      <c r="M388" s="27">
        <f t="shared" si="480"/>
        <v>418.27</v>
      </c>
      <c r="N388" s="24">
        <f t="shared" si="481"/>
        <v>22.7178</v>
      </c>
      <c r="O388" s="27">
        <f t="shared" si="482"/>
        <v>89.5</v>
      </c>
      <c r="P388" s="27">
        <f t="shared" si="483"/>
        <v>0</v>
      </c>
      <c r="Q388" s="27">
        <f t="shared" si="484"/>
        <v>1108.185</v>
      </c>
      <c r="R388" s="24">
        <f t="shared" si="485"/>
        <v>0</v>
      </c>
      <c r="S388" s="24">
        <f t="shared" si="486"/>
        <v>259.64</v>
      </c>
      <c r="T388" s="27">
        <f t="shared" si="487"/>
        <v>104.57</v>
      </c>
      <c r="U388" s="24">
        <f t="shared" si="488"/>
        <v>9.74</v>
      </c>
      <c r="V388" s="27">
        <f t="shared" si="489"/>
        <v>89.5</v>
      </c>
      <c r="W388" s="27">
        <f t="shared" si="490"/>
        <v>0</v>
      </c>
      <c r="X388" s="24">
        <f t="shared" si="491"/>
        <v>463.45</v>
      </c>
      <c r="Y388" s="24">
        <f t="shared" si="492"/>
        <v>1571.635</v>
      </c>
      <c r="Z388" s="39"/>
      <c r="AA388" s="125" t="s">
        <v>24</v>
      </c>
      <c r="AB388" s="126">
        <f t="shared" ref="AB388:AH388" si="542">K388+R388</f>
        <v>58.4172</v>
      </c>
      <c r="AC388" s="126">
        <f t="shared" si="542"/>
        <v>778.92</v>
      </c>
      <c r="AD388" s="126">
        <f t="shared" si="542"/>
        <v>522.84</v>
      </c>
      <c r="AE388" s="126">
        <f t="shared" si="542"/>
        <v>32.4578</v>
      </c>
      <c r="AF388" s="126">
        <f t="shared" si="542"/>
        <v>179</v>
      </c>
      <c r="AG388" s="126">
        <f t="shared" si="542"/>
        <v>0</v>
      </c>
      <c r="AH388" s="126">
        <f t="shared" si="542"/>
        <v>1571.635</v>
      </c>
      <c r="AI388" s="125" t="s">
        <v>1111</v>
      </c>
    </row>
    <row r="389" s="9" customFormat="1" ht="20" customHeight="1" spans="1:35">
      <c r="A389" s="23">
        <f t="shared" si="538"/>
        <v>386</v>
      </c>
      <c r="B389" s="24" t="s">
        <v>211</v>
      </c>
      <c r="C389" s="30" t="s">
        <v>1063</v>
      </c>
      <c r="D389" s="47" t="s">
        <v>1064</v>
      </c>
      <c r="E389" s="77">
        <v>3245.4</v>
      </c>
      <c r="F389" s="77">
        <v>3245.5</v>
      </c>
      <c r="G389" s="78">
        <v>5228.42</v>
      </c>
      <c r="H389" s="77">
        <v>3245.4</v>
      </c>
      <c r="I389" s="36">
        <v>1790</v>
      </c>
      <c r="J389" s="59"/>
      <c r="K389" s="34">
        <f t="shared" si="478"/>
        <v>58.4172</v>
      </c>
      <c r="L389" s="35">
        <f t="shared" si="479"/>
        <v>519.28</v>
      </c>
      <c r="M389" s="27">
        <f t="shared" si="480"/>
        <v>418.27</v>
      </c>
      <c r="N389" s="24">
        <f t="shared" si="481"/>
        <v>22.7178</v>
      </c>
      <c r="O389" s="27">
        <f t="shared" si="482"/>
        <v>89.5</v>
      </c>
      <c r="P389" s="27">
        <f t="shared" si="483"/>
        <v>0</v>
      </c>
      <c r="Q389" s="27">
        <f t="shared" si="484"/>
        <v>1108.185</v>
      </c>
      <c r="R389" s="24">
        <f t="shared" si="485"/>
        <v>0</v>
      </c>
      <c r="S389" s="24">
        <f t="shared" si="486"/>
        <v>259.64</v>
      </c>
      <c r="T389" s="27">
        <f t="shared" si="487"/>
        <v>104.57</v>
      </c>
      <c r="U389" s="24">
        <f t="shared" si="488"/>
        <v>9.74</v>
      </c>
      <c r="V389" s="27">
        <f t="shared" si="489"/>
        <v>89.5</v>
      </c>
      <c r="W389" s="27">
        <f t="shared" si="490"/>
        <v>0</v>
      </c>
      <c r="X389" s="24">
        <f t="shared" si="491"/>
        <v>463.45</v>
      </c>
      <c r="Y389" s="24">
        <f t="shared" si="492"/>
        <v>1571.635</v>
      </c>
      <c r="Z389" s="39"/>
      <c r="AA389" s="125" t="s">
        <v>22</v>
      </c>
      <c r="AB389" s="126">
        <f t="shared" ref="AB389:AH389" si="543">K389+R389</f>
        <v>58.4172</v>
      </c>
      <c r="AC389" s="126">
        <f t="shared" si="543"/>
        <v>778.92</v>
      </c>
      <c r="AD389" s="126">
        <f t="shared" si="543"/>
        <v>522.84</v>
      </c>
      <c r="AE389" s="126">
        <f t="shared" si="543"/>
        <v>32.4578</v>
      </c>
      <c r="AF389" s="126">
        <f t="shared" si="543"/>
        <v>179</v>
      </c>
      <c r="AG389" s="126">
        <f t="shared" si="543"/>
        <v>0</v>
      </c>
      <c r="AH389" s="126">
        <f t="shared" si="543"/>
        <v>1571.635</v>
      </c>
      <c r="AI389" s="125" t="s">
        <v>1111</v>
      </c>
    </row>
    <row r="390" s="9" customFormat="1" ht="20" customHeight="1" spans="1:35">
      <c r="A390" s="23">
        <f t="shared" si="538"/>
        <v>387</v>
      </c>
      <c r="B390" s="24" t="s">
        <v>143</v>
      </c>
      <c r="C390" s="30" t="s">
        <v>1067</v>
      </c>
      <c r="D390" s="47" t="s">
        <v>1068</v>
      </c>
      <c r="E390" s="77">
        <v>3245.4</v>
      </c>
      <c r="F390" s="77">
        <v>3245.5</v>
      </c>
      <c r="G390" s="78">
        <v>5228.42</v>
      </c>
      <c r="H390" s="77">
        <v>3245.4</v>
      </c>
      <c r="I390" s="27"/>
      <c r="J390" s="59"/>
      <c r="K390" s="34">
        <f t="shared" si="478"/>
        <v>58.4172</v>
      </c>
      <c r="L390" s="35">
        <f t="shared" si="479"/>
        <v>519.28</v>
      </c>
      <c r="M390" s="27">
        <f t="shared" si="480"/>
        <v>418.27</v>
      </c>
      <c r="N390" s="24">
        <f t="shared" si="481"/>
        <v>22.7178</v>
      </c>
      <c r="O390" s="27">
        <f t="shared" si="482"/>
        <v>0</v>
      </c>
      <c r="P390" s="27">
        <f t="shared" si="483"/>
        <v>0</v>
      </c>
      <c r="Q390" s="27">
        <f t="shared" si="484"/>
        <v>1018.685</v>
      </c>
      <c r="R390" s="24">
        <f t="shared" si="485"/>
        <v>0</v>
      </c>
      <c r="S390" s="24">
        <f t="shared" si="486"/>
        <v>259.64</v>
      </c>
      <c r="T390" s="27">
        <f t="shared" si="487"/>
        <v>104.57</v>
      </c>
      <c r="U390" s="24">
        <f t="shared" si="488"/>
        <v>9.74</v>
      </c>
      <c r="V390" s="27">
        <f t="shared" si="489"/>
        <v>0</v>
      </c>
      <c r="W390" s="27">
        <f t="shared" si="490"/>
        <v>0</v>
      </c>
      <c r="X390" s="24">
        <f t="shared" si="491"/>
        <v>373.95</v>
      </c>
      <c r="Y390" s="24">
        <f t="shared" si="492"/>
        <v>1392.635</v>
      </c>
      <c r="Z390" s="39"/>
      <c r="AA390" s="125" t="s">
        <v>20</v>
      </c>
      <c r="AB390" s="126">
        <f t="shared" ref="AB390:AH390" si="544">K390+R390</f>
        <v>58.4172</v>
      </c>
      <c r="AC390" s="126">
        <f t="shared" si="544"/>
        <v>778.92</v>
      </c>
      <c r="AD390" s="126">
        <f t="shared" si="544"/>
        <v>522.84</v>
      </c>
      <c r="AE390" s="126">
        <f t="shared" si="544"/>
        <v>32.4578</v>
      </c>
      <c r="AF390" s="126">
        <f t="shared" si="544"/>
        <v>0</v>
      </c>
      <c r="AG390" s="126">
        <f t="shared" si="544"/>
        <v>0</v>
      </c>
      <c r="AH390" s="126">
        <f t="shared" si="544"/>
        <v>1392.635</v>
      </c>
      <c r="AI390" s="125" t="s">
        <v>1111</v>
      </c>
    </row>
    <row r="391" s="9" customFormat="1" ht="20" customHeight="1" spans="1:35">
      <c r="A391" s="23">
        <f t="shared" si="538"/>
        <v>388</v>
      </c>
      <c r="B391" s="24" t="s">
        <v>143</v>
      </c>
      <c r="C391" s="30" t="s">
        <v>1069</v>
      </c>
      <c r="D391" s="47" t="s">
        <v>1070</v>
      </c>
      <c r="E391" s="77">
        <v>3245.4</v>
      </c>
      <c r="F391" s="77">
        <v>3245.5</v>
      </c>
      <c r="G391" s="78">
        <v>5228.42</v>
      </c>
      <c r="H391" s="77">
        <v>3245.4</v>
      </c>
      <c r="I391" s="27">
        <v>1790</v>
      </c>
      <c r="J391" s="59"/>
      <c r="K391" s="34">
        <f t="shared" si="478"/>
        <v>58.4172</v>
      </c>
      <c r="L391" s="35">
        <f t="shared" si="479"/>
        <v>519.28</v>
      </c>
      <c r="M391" s="27">
        <f t="shared" si="480"/>
        <v>418.27</v>
      </c>
      <c r="N391" s="24">
        <f t="shared" si="481"/>
        <v>22.7178</v>
      </c>
      <c r="O391" s="27">
        <f t="shared" si="482"/>
        <v>89.5</v>
      </c>
      <c r="P391" s="27">
        <f t="shared" si="483"/>
        <v>0</v>
      </c>
      <c r="Q391" s="27">
        <f t="shared" si="484"/>
        <v>1108.185</v>
      </c>
      <c r="R391" s="24">
        <f t="shared" si="485"/>
        <v>0</v>
      </c>
      <c r="S391" s="24">
        <f t="shared" si="486"/>
        <v>259.64</v>
      </c>
      <c r="T391" s="27">
        <f t="shared" si="487"/>
        <v>104.57</v>
      </c>
      <c r="U391" s="24">
        <f t="shared" si="488"/>
        <v>9.74</v>
      </c>
      <c r="V391" s="27">
        <f t="shared" si="489"/>
        <v>89.5</v>
      </c>
      <c r="W391" s="27">
        <f t="shared" si="490"/>
        <v>0</v>
      </c>
      <c r="X391" s="24">
        <f t="shared" si="491"/>
        <v>463.45</v>
      </c>
      <c r="Y391" s="24">
        <f t="shared" si="492"/>
        <v>1571.635</v>
      </c>
      <c r="Z391" s="39"/>
      <c r="AA391" s="125" t="s">
        <v>39</v>
      </c>
      <c r="AB391" s="126">
        <f t="shared" ref="AB391:AH391" si="545">K391+R391</f>
        <v>58.4172</v>
      </c>
      <c r="AC391" s="126">
        <f t="shared" si="545"/>
        <v>778.92</v>
      </c>
      <c r="AD391" s="126">
        <f t="shared" si="545"/>
        <v>522.84</v>
      </c>
      <c r="AE391" s="126">
        <f t="shared" si="545"/>
        <v>32.4578</v>
      </c>
      <c r="AF391" s="126">
        <f t="shared" si="545"/>
        <v>179</v>
      </c>
      <c r="AG391" s="126">
        <f t="shared" si="545"/>
        <v>0</v>
      </c>
      <c r="AH391" s="126">
        <f t="shared" si="545"/>
        <v>1571.635</v>
      </c>
      <c r="AI391" s="125" t="s">
        <v>1112</v>
      </c>
    </row>
    <row r="392" s="9" customFormat="1" ht="20" customHeight="1" spans="1:35">
      <c r="A392" s="23">
        <f t="shared" si="538"/>
        <v>389</v>
      </c>
      <c r="B392" s="24" t="s">
        <v>140</v>
      </c>
      <c r="C392" s="30" t="s">
        <v>1071</v>
      </c>
      <c r="D392" s="277" t="s">
        <v>1072</v>
      </c>
      <c r="E392" s="77">
        <v>3820</v>
      </c>
      <c r="F392" s="77">
        <v>3820</v>
      </c>
      <c r="G392" s="78">
        <v>5228.42</v>
      </c>
      <c r="H392" s="77">
        <v>3820</v>
      </c>
      <c r="I392" s="27">
        <v>4180</v>
      </c>
      <c r="J392" s="59"/>
      <c r="K392" s="34">
        <f t="shared" si="478"/>
        <v>68.76</v>
      </c>
      <c r="L392" s="35">
        <f t="shared" si="479"/>
        <v>611.2</v>
      </c>
      <c r="M392" s="27">
        <f t="shared" si="480"/>
        <v>418.27</v>
      </c>
      <c r="N392" s="24">
        <f t="shared" si="481"/>
        <v>26.74</v>
      </c>
      <c r="O392" s="27">
        <f t="shared" si="482"/>
        <v>209</v>
      </c>
      <c r="P392" s="27">
        <f t="shared" si="483"/>
        <v>0</v>
      </c>
      <c r="Q392" s="27">
        <f t="shared" si="484"/>
        <v>1333.97</v>
      </c>
      <c r="R392" s="24">
        <f t="shared" si="485"/>
        <v>0</v>
      </c>
      <c r="S392" s="24">
        <f t="shared" si="486"/>
        <v>305.6</v>
      </c>
      <c r="T392" s="27">
        <f t="shared" si="487"/>
        <v>104.57</v>
      </c>
      <c r="U392" s="24">
        <f t="shared" si="488"/>
        <v>11.46</v>
      </c>
      <c r="V392" s="27">
        <f t="shared" si="489"/>
        <v>209</v>
      </c>
      <c r="W392" s="27">
        <f t="shared" si="490"/>
        <v>0</v>
      </c>
      <c r="X392" s="24">
        <f t="shared" si="491"/>
        <v>630.63</v>
      </c>
      <c r="Y392" s="24">
        <f t="shared" si="492"/>
        <v>1964.6</v>
      </c>
      <c r="Z392" s="39"/>
      <c r="AA392" s="125" t="s">
        <v>17</v>
      </c>
      <c r="AB392" s="126">
        <f t="shared" ref="AB392:AH392" si="546">K392+R392</f>
        <v>68.76</v>
      </c>
      <c r="AC392" s="126">
        <f t="shared" si="546"/>
        <v>916.8</v>
      </c>
      <c r="AD392" s="126">
        <f t="shared" si="546"/>
        <v>522.84</v>
      </c>
      <c r="AE392" s="126">
        <f t="shared" si="546"/>
        <v>38.2</v>
      </c>
      <c r="AF392" s="126">
        <f t="shared" si="546"/>
        <v>418</v>
      </c>
      <c r="AG392" s="126">
        <f t="shared" si="546"/>
        <v>0</v>
      </c>
      <c r="AH392" s="126">
        <f t="shared" si="546"/>
        <v>1964.6</v>
      </c>
      <c r="AI392" s="125" t="s">
        <v>1107</v>
      </c>
    </row>
    <row r="393" s="9" customFormat="1" ht="20" customHeight="1" spans="1:35">
      <c r="A393" s="23">
        <f t="shared" si="538"/>
        <v>390</v>
      </c>
      <c r="B393" s="24" t="s">
        <v>140</v>
      </c>
      <c r="C393" s="30" t="s">
        <v>1073</v>
      </c>
      <c r="D393" s="277" t="s">
        <v>1074</v>
      </c>
      <c r="E393" s="77">
        <v>3820</v>
      </c>
      <c r="F393" s="77">
        <v>3820</v>
      </c>
      <c r="G393" s="78">
        <v>5228.42</v>
      </c>
      <c r="H393" s="77">
        <v>3820</v>
      </c>
      <c r="I393" s="27">
        <v>4180</v>
      </c>
      <c r="J393" s="59"/>
      <c r="K393" s="34">
        <f t="shared" si="478"/>
        <v>68.76</v>
      </c>
      <c r="L393" s="35">
        <f t="shared" si="479"/>
        <v>611.2</v>
      </c>
      <c r="M393" s="27">
        <f t="shared" si="480"/>
        <v>418.27</v>
      </c>
      <c r="N393" s="24">
        <f t="shared" si="481"/>
        <v>26.74</v>
      </c>
      <c r="O393" s="27">
        <f t="shared" si="482"/>
        <v>209</v>
      </c>
      <c r="P393" s="27">
        <f t="shared" si="483"/>
        <v>0</v>
      </c>
      <c r="Q393" s="27">
        <f t="shared" si="484"/>
        <v>1333.97</v>
      </c>
      <c r="R393" s="24">
        <f t="shared" si="485"/>
        <v>0</v>
      </c>
      <c r="S393" s="24">
        <f t="shared" si="486"/>
        <v>305.6</v>
      </c>
      <c r="T393" s="27">
        <f t="shared" si="487"/>
        <v>104.57</v>
      </c>
      <c r="U393" s="24">
        <f t="shared" si="488"/>
        <v>11.46</v>
      </c>
      <c r="V393" s="27">
        <f t="shared" si="489"/>
        <v>209</v>
      </c>
      <c r="W393" s="27">
        <f t="shared" si="490"/>
        <v>0</v>
      </c>
      <c r="X393" s="24">
        <f t="shared" si="491"/>
        <v>630.63</v>
      </c>
      <c r="Y393" s="24">
        <f t="shared" si="492"/>
        <v>1964.6</v>
      </c>
      <c r="Z393" s="39"/>
      <c r="AA393" s="125" t="s">
        <v>17</v>
      </c>
      <c r="AB393" s="126">
        <f t="shared" ref="AB393:AH393" si="547">K393+R393</f>
        <v>68.76</v>
      </c>
      <c r="AC393" s="126">
        <f t="shared" si="547"/>
        <v>916.8</v>
      </c>
      <c r="AD393" s="126">
        <f t="shared" si="547"/>
        <v>522.84</v>
      </c>
      <c r="AE393" s="126">
        <f t="shared" si="547"/>
        <v>38.2</v>
      </c>
      <c r="AF393" s="126">
        <f t="shared" si="547"/>
        <v>418</v>
      </c>
      <c r="AG393" s="126">
        <f t="shared" si="547"/>
        <v>0</v>
      </c>
      <c r="AH393" s="126">
        <f t="shared" si="547"/>
        <v>1964.6</v>
      </c>
      <c r="AI393" s="125" t="s">
        <v>1107</v>
      </c>
    </row>
    <row r="394" s="9" customFormat="1" ht="20" customHeight="1" spans="1:35">
      <c r="A394" s="23">
        <f t="shared" si="538"/>
        <v>391</v>
      </c>
      <c r="B394" s="24" t="s">
        <v>886</v>
      </c>
      <c r="C394" s="30" t="s">
        <v>1075</v>
      </c>
      <c r="D394" s="47" t="s">
        <v>1076</v>
      </c>
      <c r="E394" s="77">
        <v>3245.4</v>
      </c>
      <c r="F394" s="77">
        <v>3245.5</v>
      </c>
      <c r="G394" s="78">
        <v>5228.42</v>
      </c>
      <c r="H394" s="77">
        <v>3245.4</v>
      </c>
      <c r="I394" s="27"/>
      <c r="J394" s="59"/>
      <c r="K394" s="34">
        <f t="shared" si="478"/>
        <v>58.4172</v>
      </c>
      <c r="L394" s="35">
        <f t="shared" si="479"/>
        <v>519.28</v>
      </c>
      <c r="M394" s="27">
        <f t="shared" si="480"/>
        <v>418.27</v>
      </c>
      <c r="N394" s="24">
        <f t="shared" si="481"/>
        <v>22.7178</v>
      </c>
      <c r="O394" s="27">
        <f t="shared" si="482"/>
        <v>0</v>
      </c>
      <c r="P394" s="27">
        <f t="shared" si="483"/>
        <v>0</v>
      </c>
      <c r="Q394" s="27">
        <f t="shared" si="484"/>
        <v>1018.685</v>
      </c>
      <c r="R394" s="24">
        <f t="shared" si="485"/>
        <v>0</v>
      </c>
      <c r="S394" s="24">
        <f t="shared" si="486"/>
        <v>259.64</v>
      </c>
      <c r="T394" s="27">
        <f t="shared" si="487"/>
        <v>104.57</v>
      </c>
      <c r="U394" s="24">
        <f t="shared" si="488"/>
        <v>9.74</v>
      </c>
      <c r="V394" s="27">
        <f t="shared" si="489"/>
        <v>0</v>
      </c>
      <c r="W394" s="27">
        <f t="shared" si="490"/>
        <v>0</v>
      </c>
      <c r="X394" s="24">
        <f t="shared" si="491"/>
        <v>373.95</v>
      </c>
      <c r="Y394" s="24">
        <f t="shared" si="492"/>
        <v>1392.635</v>
      </c>
      <c r="Z394" s="39"/>
      <c r="AA394" s="125" t="s">
        <v>29</v>
      </c>
      <c r="AB394" s="126">
        <f t="shared" ref="AB394:AH394" si="548">K394+R394</f>
        <v>58.4172</v>
      </c>
      <c r="AC394" s="126">
        <f t="shared" si="548"/>
        <v>778.92</v>
      </c>
      <c r="AD394" s="126">
        <f t="shared" si="548"/>
        <v>522.84</v>
      </c>
      <c r="AE394" s="126">
        <f t="shared" si="548"/>
        <v>32.4578</v>
      </c>
      <c r="AF394" s="126">
        <f t="shared" si="548"/>
        <v>0</v>
      </c>
      <c r="AG394" s="126">
        <f t="shared" si="548"/>
        <v>0</v>
      </c>
      <c r="AH394" s="126">
        <f t="shared" si="548"/>
        <v>1392.635</v>
      </c>
      <c r="AI394" s="125" t="s">
        <v>1111</v>
      </c>
    </row>
    <row r="395" s="9" customFormat="1" ht="20" customHeight="1" spans="1:35">
      <c r="A395" s="23">
        <f t="shared" ref="A395:A404" si="549">ROW()-3</f>
        <v>392</v>
      </c>
      <c r="B395" s="24" t="s">
        <v>657</v>
      </c>
      <c r="C395" s="30" t="s">
        <v>1077</v>
      </c>
      <c r="D395" s="277" t="s">
        <v>1078</v>
      </c>
      <c r="E395" s="77">
        <v>3245.4</v>
      </c>
      <c r="F395" s="77">
        <v>3245.5</v>
      </c>
      <c r="G395" s="78">
        <v>5228.42</v>
      </c>
      <c r="H395" s="77">
        <v>3245.4</v>
      </c>
      <c r="I395" s="27"/>
      <c r="J395" s="59"/>
      <c r="K395" s="34">
        <f t="shared" si="478"/>
        <v>58.4172</v>
      </c>
      <c r="L395" s="35">
        <f t="shared" si="479"/>
        <v>519.28</v>
      </c>
      <c r="M395" s="27">
        <f t="shared" si="480"/>
        <v>418.27</v>
      </c>
      <c r="N395" s="24">
        <f t="shared" si="481"/>
        <v>22.7178</v>
      </c>
      <c r="O395" s="27">
        <f t="shared" si="482"/>
        <v>0</v>
      </c>
      <c r="P395" s="27">
        <f t="shared" si="483"/>
        <v>0</v>
      </c>
      <c r="Q395" s="27">
        <f t="shared" si="484"/>
        <v>1018.685</v>
      </c>
      <c r="R395" s="24">
        <f t="shared" si="485"/>
        <v>0</v>
      </c>
      <c r="S395" s="24">
        <f t="shared" si="486"/>
        <v>259.64</v>
      </c>
      <c r="T395" s="27">
        <f t="shared" si="487"/>
        <v>104.57</v>
      </c>
      <c r="U395" s="24">
        <f t="shared" si="488"/>
        <v>9.74</v>
      </c>
      <c r="V395" s="27">
        <f t="shared" si="489"/>
        <v>0</v>
      </c>
      <c r="W395" s="27">
        <f t="shared" si="490"/>
        <v>0</v>
      </c>
      <c r="X395" s="24">
        <f t="shared" si="491"/>
        <v>373.95</v>
      </c>
      <c r="Y395" s="24">
        <f t="shared" si="492"/>
        <v>1392.635</v>
      </c>
      <c r="Z395" s="39"/>
      <c r="AA395" s="125" t="s">
        <v>27</v>
      </c>
      <c r="AB395" s="126">
        <f t="shared" ref="AB395:AH395" si="550">K395+R395</f>
        <v>58.4172</v>
      </c>
      <c r="AC395" s="126">
        <f t="shared" si="550"/>
        <v>778.92</v>
      </c>
      <c r="AD395" s="126">
        <f t="shared" si="550"/>
        <v>522.84</v>
      </c>
      <c r="AE395" s="126">
        <f t="shared" si="550"/>
        <v>32.4578</v>
      </c>
      <c r="AF395" s="126">
        <f t="shared" si="550"/>
        <v>0</v>
      </c>
      <c r="AG395" s="126">
        <f t="shared" si="550"/>
        <v>0</v>
      </c>
      <c r="AH395" s="126">
        <f t="shared" si="550"/>
        <v>1392.635</v>
      </c>
      <c r="AI395" s="125" t="s">
        <v>1111</v>
      </c>
    </row>
    <row r="396" s="9" customFormat="1" ht="20" customHeight="1" spans="1:35">
      <c r="A396" s="23">
        <f t="shared" si="549"/>
        <v>393</v>
      </c>
      <c r="B396" s="24" t="s">
        <v>143</v>
      </c>
      <c r="C396" s="30" t="s">
        <v>1079</v>
      </c>
      <c r="D396" s="47" t="s">
        <v>1080</v>
      </c>
      <c r="E396" s="77">
        <v>3245.4</v>
      </c>
      <c r="F396" s="77">
        <v>3245.5</v>
      </c>
      <c r="G396" s="77">
        <v>5228.42</v>
      </c>
      <c r="H396" s="77">
        <v>3245.4</v>
      </c>
      <c r="I396" s="36">
        <v>1790</v>
      </c>
      <c r="J396" s="59"/>
      <c r="K396" s="34">
        <f t="shared" si="478"/>
        <v>58.4172</v>
      </c>
      <c r="L396" s="35">
        <f t="shared" si="479"/>
        <v>519.28</v>
      </c>
      <c r="M396" s="27">
        <f t="shared" si="480"/>
        <v>418.27</v>
      </c>
      <c r="N396" s="24">
        <f t="shared" si="481"/>
        <v>22.7178</v>
      </c>
      <c r="O396" s="27">
        <f t="shared" si="482"/>
        <v>89.5</v>
      </c>
      <c r="P396" s="27">
        <f t="shared" si="483"/>
        <v>0</v>
      </c>
      <c r="Q396" s="27">
        <f t="shared" si="484"/>
        <v>1108.185</v>
      </c>
      <c r="R396" s="24">
        <f t="shared" si="485"/>
        <v>0</v>
      </c>
      <c r="S396" s="24">
        <f t="shared" si="486"/>
        <v>259.64</v>
      </c>
      <c r="T396" s="27">
        <f t="shared" si="487"/>
        <v>104.57</v>
      </c>
      <c r="U396" s="24">
        <f t="shared" si="488"/>
        <v>9.74</v>
      </c>
      <c r="V396" s="27">
        <f t="shared" si="489"/>
        <v>89.5</v>
      </c>
      <c r="W396" s="27">
        <f t="shared" si="490"/>
        <v>0</v>
      </c>
      <c r="X396" s="24">
        <f t="shared" si="491"/>
        <v>463.45</v>
      </c>
      <c r="Y396" s="24">
        <f t="shared" si="492"/>
        <v>1571.635</v>
      </c>
      <c r="Z396" s="39"/>
      <c r="AA396" s="125" t="s">
        <v>29</v>
      </c>
      <c r="AB396" s="126">
        <f t="shared" ref="AB396:AH396" si="551">K396+R396</f>
        <v>58.4172</v>
      </c>
      <c r="AC396" s="126">
        <f t="shared" si="551"/>
        <v>778.92</v>
      </c>
      <c r="AD396" s="126">
        <f t="shared" si="551"/>
        <v>522.84</v>
      </c>
      <c r="AE396" s="126">
        <f t="shared" si="551"/>
        <v>32.4578</v>
      </c>
      <c r="AF396" s="126">
        <f t="shared" si="551"/>
        <v>179</v>
      </c>
      <c r="AG396" s="126">
        <f t="shared" si="551"/>
        <v>0</v>
      </c>
      <c r="AH396" s="126">
        <f t="shared" si="551"/>
        <v>1571.635</v>
      </c>
      <c r="AI396" s="125" t="s">
        <v>1111</v>
      </c>
    </row>
    <row r="397" s="9" customFormat="1" ht="20" customHeight="1" spans="1:35">
      <c r="A397" s="23">
        <f t="shared" si="549"/>
        <v>394</v>
      </c>
      <c r="B397" s="24" t="s">
        <v>143</v>
      </c>
      <c r="C397" s="30" t="s">
        <v>1081</v>
      </c>
      <c r="D397" s="47" t="s">
        <v>1082</v>
      </c>
      <c r="E397" s="77">
        <v>3245.4</v>
      </c>
      <c r="F397" s="77">
        <v>3245.5</v>
      </c>
      <c r="G397" s="77">
        <v>5228.42</v>
      </c>
      <c r="H397" s="77">
        <v>3245.4</v>
      </c>
      <c r="I397" s="36">
        <v>1790</v>
      </c>
      <c r="J397" s="59"/>
      <c r="K397" s="34">
        <f t="shared" si="478"/>
        <v>58.4172</v>
      </c>
      <c r="L397" s="35">
        <f t="shared" si="479"/>
        <v>519.28</v>
      </c>
      <c r="M397" s="27">
        <f t="shared" si="480"/>
        <v>418.27</v>
      </c>
      <c r="N397" s="24">
        <f t="shared" si="481"/>
        <v>22.7178</v>
      </c>
      <c r="O397" s="27">
        <f t="shared" si="482"/>
        <v>89.5</v>
      </c>
      <c r="P397" s="27">
        <f t="shared" si="483"/>
        <v>0</v>
      </c>
      <c r="Q397" s="27">
        <f t="shared" si="484"/>
        <v>1108.185</v>
      </c>
      <c r="R397" s="24">
        <f t="shared" si="485"/>
        <v>0</v>
      </c>
      <c r="S397" s="24">
        <f t="shared" si="486"/>
        <v>259.64</v>
      </c>
      <c r="T397" s="27">
        <f t="shared" si="487"/>
        <v>104.57</v>
      </c>
      <c r="U397" s="24">
        <f t="shared" si="488"/>
        <v>9.74</v>
      </c>
      <c r="V397" s="27">
        <f t="shared" si="489"/>
        <v>89.5</v>
      </c>
      <c r="W397" s="27">
        <f t="shared" si="490"/>
        <v>0</v>
      </c>
      <c r="X397" s="24">
        <f t="shared" si="491"/>
        <v>463.45</v>
      </c>
      <c r="Y397" s="24">
        <f t="shared" si="492"/>
        <v>1571.635</v>
      </c>
      <c r="Z397" s="39"/>
      <c r="AA397" s="125" t="s">
        <v>29</v>
      </c>
      <c r="AB397" s="126">
        <f t="shared" ref="AB397:AH397" si="552">K397+R397</f>
        <v>58.4172</v>
      </c>
      <c r="AC397" s="126">
        <f t="shared" si="552"/>
        <v>778.92</v>
      </c>
      <c r="AD397" s="126">
        <f t="shared" si="552"/>
        <v>522.84</v>
      </c>
      <c r="AE397" s="126">
        <f t="shared" si="552"/>
        <v>32.4578</v>
      </c>
      <c r="AF397" s="126">
        <f t="shared" si="552"/>
        <v>179</v>
      </c>
      <c r="AG397" s="126">
        <f t="shared" si="552"/>
        <v>0</v>
      </c>
      <c r="AH397" s="126">
        <f t="shared" si="552"/>
        <v>1571.635</v>
      </c>
      <c r="AI397" s="125" t="s">
        <v>1111</v>
      </c>
    </row>
    <row r="398" s="9" customFormat="1" ht="20" customHeight="1" spans="1:35">
      <c r="A398" s="23">
        <f t="shared" si="549"/>
        <v>395</v>
      </c>
      <c r="B398" s="24" t="s">
        <v>143</v>
      </c>
      <c r="C398" s="30" t="s">
        <v>1083</v>
      </c>
      <c r="D398" s="47" t="s">
        <v>1084</v>
      </c>
      <c r="E398" s="77">
        <v>3245.4</v>
      </c>
      <c r="F398" s="77">
        <v>3245.5</v>
      </c>
      <c r="G398" s="77">
        <v>5228.42</v>
      </c>
      <c r="H398" s="77">
        <v>3245.4</v>
      </c>
      <c r="I398" s="36">
        <v>1790</v>
      </c>
      <c r="J398" s="59"/>
      <c r="K398" s="34">
        <f t="shared" si="478"/>
        <v>58.4172</v>
      </c>
      <c r="L398" s="35">
        <f t="shared" si="479"/>
        <v>519.28</v>
      </c>
      <c r="M398" s="27">
        <f t="shared" si="480"/>
        <v>418.27</v>
      </c>
      <c r="N398" s="24">
        <f t="shared" si="481"/>
        <v>22.7178</v>
      </c>
      <c r="O398" s="27">
        <f t="shared" si="482"/>
        <v>89.5</v>
      </c>
      <c r="P398" s="27">
        <f t="shared" si="483"/>
        <v>0</v>
      </c>
      <c r="Q398" s="27">
        <f t="shared" si="484"/>
        <v>1108.185</v>
      </c>
      <c r="R398" s="24">
        <f t="shared" si="485"/>
        <v>0</v>
      </c>
      <c r="S398" s="24">
        <f t="shared" si="486"/>
        <v>259.64</v>
      </c>
      <c r="T398" s="27">
        <f t="shared" si="487"/>
        <v>104.57</v>
      </c>
      <c r="U398" s="24">
        <f t="shared" si="488"/>
        <v>9.74</v>
      </c>
      <c r="V398" s="27">
        <f t="shared" si="489"/>
        <v>89.5</v>
      </c>
      <c r="W398" s="27">
        <f t="shared" si="490"/>
        <v>0</v>
      </c>
      <c r="X398" s="24">
        <f t="shared" si="491"/>
        <v>463.45</v>
      </c>
      <c r="Y398" s="24">
        <f t="shared" si="492"/>
        <v>1571.635</v>
      </c>
      <c r="Z398" s="39"/>
      <c r="AA398" s="125" t="s">
        <v>29</v>
      </c>
      <c r="AB398" s="126">
        <f t="shared" ref="AB398:AH398" si="553">K398+R398</f>
        <v>58.4172</v>
      </c>
      <c r="AC398" s="126">
        <f t="shared" si="553"/>
        <v>778.92</v>
      </c>
      <c r="AD398" s="126">
        <f t="shared" si="553"/>
        <v>522.84</v>
      </c>
      <c r="AE398" s="126">
        <f t="shared" si="553"/>
        <v>32.4578</v>
      </c>
      <c r="AF398" s="126">
        <f t="shared" si="553"/>
        <v>179</v>
      </c>
      <c r="AG398" s="126">
        <f t="shared" si="553"/>
        <v>0</v>
      </c>
      <c r="AH398" s="126">
        <f t="shared" si="553"/>
        <v>1571.635</v>
      </c>
      <c r="AI398" s="125" t="s">
        <v>1111</v>
      </c>
    </row>
    <row r="399" s="9" customFormat="1" ht="20" customHeight="1" spans="1:35">
      <c r="A399" s="23">
        <f t="shared" si="549"/>
        <v>396</v>
      </c>
      <c r="B399" s="24" t="s">
        <v>657</v>
      </c>
      <c r="C399" s="30" t="s">
        <v>807</v>
      </c>
      <c r="D399" s="277" t="s">
        <v>808</v>
      </c>
      <c r="E399" s="77">
        <v>3245.4</v>
      </c>
      <c r="F399" s="77">
        <v>3245.5</v>
      </c>
      <c r="G399" s="77">
        <v>5228.42</v>
      </c>
      <c r="H399" s="77">
        <v>3245.4</v>
      </c>
      <c r="I399" s="36">
        <v>1790</v>
      </c>
      <c r="J399" s="59"/>
      <c r="K399" s="34">
        <f t="shared" si="478"/>
        <v>58.4172</v>
      </c>
      <c r="L399" s="35">
        <f t="shared" si="479"/>
        <v>519.28</v>
      </c>
      <c r="M399" s="27">
        <f t="shared" si="480"/>
        <v>418.27</v>
      </c>
      <c r="N399" s="24">
        <f t="shared" si="481"/>
        <v>22.7178</v>
      </c>
      <c r="O399" s="27">
        <f t="shared" si="482"/>
        <v>89.5</v>
      </c>
      <c r="P399" s="27">
        <f t="shared" si="483"/>
        <v>0</v>
      </c>
      <c r="Q399" s="27">
        <f t="shared" si="484"/>
        <v>1108.185</v>
      </c>
      <c r="R399" s="24">
        <f t="shared" si="485"/>
        <v>0</v>
      </c>
      <c r="S399" s="24">
        <f t="shared" si="486"/>
        <v>259.64</v>
      </c>
      <c r="T399" s="27">
        <f t="shared" si="487"/>
        <v>104.57</v>
      </c>
      <c r="U399" s="24">
        <f t="shared" si="488"/>
        <v>9.74</v>
      </c>
      <c r="V399" s="27">
        <f t="shared" si="489"/>
        <v>89.5</v>
      </c>
      <c r="W399" s="27">
        <f t="shared" si="490"/>
        <v>0</v>
      </c>
      <c r="X399" s="24">
        <f t="shared" si="491"/>
        <v>463.45</v>
      </c>
      <c r="Y399" s="24">
        <f t="shared" si="492"/>
        <v>1571.635</v>
      </c>
      <c r="Z399" s="39"/>
      <c r="AA399" s="125" t="s">
        <v>27</v>
      </c>
      <c r="AB399" s="126">
        <f t="shared" ref="AB399:AH399" si="554">K399+R399</f>
        <v>58.4172</v>
      </c>
      <c r="AC399" s="126">
        <f t="shared" si="554"/>
        <v>778.92</v>
      </c>
      <c r="AD399" s="126">
        <f t="shared" si="554"/>
        <v>522.84</v>
      </c>
      <c r="AE399" s="126">
        <f t="shared" si="554"/>
        <v>32.4578</v>
      </c>
      <c r="AF399" s="126">
        <f t="shared" si="554"/>
        <v>179</v>
      </c>
      <c r="AG399" s="126">
        <f t="shared" si="554"/>
        <v>0</v>
      </c>
      <c r="AH399" s="126">
        <f t="shared" si="554"/>
        <v>1571.635</v>
      </c>
      <c r="AI399" s="125" t="s">
        <v>1111</v>
      </c>
    </row>
    <row r="400" s="9" customFormat="1" ht="20" customHeight="1" spans="1:35">
      <c r="A400" s="23">
        <f t="shared" si="549"/>
        <v>397</v>
      </c>
      <c r="B400" s="24" t="s">
        <v>140</v>
      </c>
      <c r="C400" s="30" t="s">
        <v>1087</v>
      </c>
      <c r="D400" s="277" t="s">
        <v>1088</v>
      </c>
      <c r="E400" s="77">
        <v>3245.4</v>
      </c>
      <c r="F400" s="77">
        <v>3245.5</v>
      </c>
      <c r="G400" s="77">
        <v>5228.42</v>
      </c>
      <c r="H400" s="77">
        <v>3245.4</v>
      </c>
      <c r="I400" s="37"/>
      <c r="J400" s="50"/>
      <c r="K400" s="34">
        <f t="shared" si="478"/>
        <v>58.4172</v>
      </c>
      <c r="L400" s="35">
        <f t="shared" si="479"/>
        <v>519.28</v>
      </c>
      <c r="M400" s="27">
        <f t="shared" si="480"/>
        <v>418.27</v>
      </c>
      <c r="N400" s="24">
        <f t="shared" si="481"/>
        <v>22.7178</v>
      </c>
      <c r="O400" s="27">
        <f t="shared" si="482"/>
        <v>0</v>
      </c>
      <c r="P400" s="27">
        <f t="shared" si="483"/>
        <v>0</v>
      </c>
      <c r="Q400" s="27">
        <f t="shared" si="484"/>
        <v>1018.685</v>
      </c>
      <c r="R400" s="24">
        <f t="shared" si="485"/>
        <v>0</v>
      </c>
      <c r="S400" s="24">
        <f t="shared" si="486"/>
        <v>259.64</v>
      </c>
      <c r="T400" s="27">
        <f t="shared" si="487"/>
        <v>104.57</v>
      </c>
      <c r="U400" s="24">
        <f t="shared" si="488"/>
        <v>9.74</v>
      </c>
      <c r="V400" s="27">
        <f t="shared" si="489"/>
        <v>0</v>
      </c>
      <c r="W400" s="27">
        <f t="shared" si="490"/>
        <v>0</v>
      </c>
      <c r="X400" s="24">
        <f t="shared" si="491"/>
        <v>373.95</v>
      </c>
      <c r="Y400" s="24">
        <f t="shared" si="492"/>
        <v>1392.635</v>
      </c>
      <c r="Z400" s="52"/>
      <c r="AA400" s="125" t="s">
        <v>17</v>
      </c>
      <c r="AB400" s="126">
        <f t="shared" ref="AB400:AH400" si="555">K400+R400</f>
        <v>58.4172</v>
      </c>
      <c r="AC400" s="126">
        <f t="shared" si="555"/>
        <v>778.92</v>
      </c>
      <c r="AD400" s="126">
        <f t="shared" si="555"/>
        <v>522.84</v>
      </c>
      <c r="AE400" s="126">
        <f t="shared" si="555"/>
        <v>32.4578</v>
      </c>
      <c r="AF400" s="126">
        <f t="shared" si="555"/>
        <v>0</v>
      </c>
      <c r="AG400" s="126">
        <f t="shared" si="555"/>
        <v>0</v>
      </c>
      <c r="AH400" s="126">
        <f t="shared" si="555"/>
        <v>1392.635</v>
      </c>
      <c r="AI400" s="125" t="s">
        <v>1107</v>
      </c>
    </row>
    <row r="401" s="9" customFormat="1" ht="20" customHeight="1" spans="1:35">
      <c r="A401" s="23">
        <f t="shared" si="549"/>
        <v>398</v>
      </c>
      <c r="B401" s="24" t="s">
        <v>211</v>
      </c>
      <c r="C401" s="30" t="s">
        <v>1095</v>
      </c>
      <c r="D401" s="47" t="s">
        <v>1096</v>
      </c>
      <c r="E401" s="77">
        <v>3245.4</v>
      </c>
      <c r="F401" s="77">
        <v>3245.5</v>
      </c>
      <c r="G401" s="77">
        <v>5228.42</v>
      </c>
      <c r="H401" s="77">
        <v>3245.4</v>
      </c>
      <c r="I401" s="37"/>
      <c r="J401" s="50"/>
      <c r="K401" s="34">
        <f t="shared" si="478"/>
        <v>58.4172</v>
      </c>
      <c r="L401" s="35">
        <f t="shared" si="479"/>
        <v>519.28</v>
      </c>
      <c r="M401" s="27">
        <f t="shared" si="480"/>
        <v>418.27</v>
      </c>
      <c r="N401" s="24">
        <f t="shared" si="481"/>
        <v>22.7178</v>
      </c>
      <c r="O401" s="27">
        <f t="shared" si="482"/>
        <v>0</v>
      </c>
      <c r="P401" s="27">
        <f t="shared" si="483"/>
        <v>0</v>
      </c>
      <c r="Q401" s="27">
        <f t="shared" si="484"/>
        <v>1018.685</v>
      </c>
      <c r="R401" s="24">
        <f t="shared" si="485"/>
        <v>0</v>
      </c>
      <c r="S401" s="24">
        <f t="shared" si="486"/>
        <v>259.64</v>
      </c>
      <c r="T401" s="27">
        <f t="shared" si="487"/>
        <v>104.57</v>
      </c>
      <c r="U401" s="24">
        <f t="shared" si="488"/>
        <v>9.74</v>
      </c>
      <c r="V401" s="27">
        <f t="shared" si="489"/>
        <v>0</v>
      </c>
      <c r="W401" s="27">
        <f t="shared" si="490"/>
        <v>0</v>
      </c>
      <c r="X401" s="24">
        <f t="shared" si="491"/>
        <v>373.95</v>
      </c>
      <c r="Y401" s="24">
        <f t="shared" si="492"/>
        <v>1392.635</v>
      </c>
      <c r="Z401" s="52"/>
      <c r="AA401" s="125" t="s">
        <v>22</v>
      </c>
      <c r="AB401" s="126">
        <f t="shared" ref="AB401:AH401" si="556">K401+R401</f>
        <v>58.4172</v>
      </c>
      <c r="AC401" s="126">
        <f t="shared" si="556"/>
        <v>778.92</v>
      </c>
      <c r="AD401" s="126">
        <f t="shared" si="556"/>
        <v>522.84</v>
      </c>
      <c r="AE401" s="126">
        <f t="shared" si="556"/>
        <v>32.4578</v>
      </c>
      <c r="AF401" s="126">
        <f t="shared" si="556"/>
        <v>0</v>
      </c>
      <c r="AG401" s="126">
        <f t="shared" si="556"/>
        <v>0</v>
      </c>
      <c r="AH401" s="126">
        <f t="shared" si="556"/>
        <v>1392.635</v>
      </c>
      <c r="AI401" s="125" t="s">
        <v>1111</v>
      </c>
    </row>
    <row r="402" s="9" customFormat="1" ht="20" customHeight="1" spans="1:35">
      <c r="A402" s="23">
        <f t="shared" si="549"/>
        <v>399</v>
      </c>
      <c r="B402" s="24" t="s">
        <v>416</v>
      </c>
      <c r="C402" s="30" t="s">
        <v>1099</v>
      </c>
      <c r="D402" s="47" t="s">
        <v>1100</v>
      </c>
      <c r="E402" s="77">
        <v>3245.4</v>
      </c>
      <c r="F402" s="77">
        <v>3245.5</v>
      </c>
      <c r="G402" s="77">
        <v>5228.42</v>
      </c>
      <c r="H402" s="77">
        <v>3245.4</v>
      </c>
      <c r="I402" s="96">
        <v>1790</v>
      </c>
      <c r="J402" s="50"/>
      <c r="K402" s="34">
        <f t="shared" si="478"/>
        <v>58.4172</v>
      </c>
      <c r="L402" s="35">
        <f t="shared" si="479"/>
        <v>519.28</v>
      </c>
      <c r="M402" s="27">
        <f t="shared" si="480"/>
        <v>418.27</v>
      </c>
      <c r="N402" s="24">
        <f t="shared" si="481"/>
        <v>22.7178</v>
      </c>
      <c r="O402" s="27">
        <f t="shared" si="482"/>
        <v>89.5</v>
      </c>
      <c r="P402" s="27">
        <f t="shared" si="483"/>
        <v>0</v>
      </c>
      <c r="Q402" s="27">
        <f t="shared" si="484"/>
        <v>1108.185</v>
      </c>
      <c r="R402" s="24">
        <f t="shared" si="485"/>
        <v>0</v>
      </c>
      <c r="S402" s="24">
        <f t="shared" si="486"/>
        <v>259.64</v>
      </c>
      <c r="T402" s="27">
        <f t="shared" si="487"/>
        <v>104.57</v>
      </c>
      <c r="U402" s="24">
        <f t="shared" si="488"/>
        <v>9.74</v>
      </c>
      <c r="V402" s="27">
        <f t="shared" si="489"/>
        <v>89.5</v>
      </c>
      <c r="W402" s="27">
        <f t="shared" si="490"/>
        <v>0</v>
      </c>
      <c r="X402" s="24">
        <f t="shared" si="491"/>
        <v>463.45</v>
      </c>
      <c r="Y402" s="24">
        <f t="shared" si="492"/>
        <v>1571.635</v>
      </c>
      <c r="Z402" s="52"/>
      <c r="AA402" s="125" t="s">
        <v>20</v>
      </c>
      <c r="AB402" s="126">
        <f t="shared" ref="AB402:AH402" si="557">K402+R402</f>
        <v>58.4172</v>
      </c>
      <c r="AC402" s="126">
        <f t="shared" si="557"/>
        <v>778.92</v>
      </c>
      <c r="AD402" s="126">
        <f t="shared" si="557"/>
        <v>522.84</v>
      </c>
      <c r="AE402" s="126">
        <f t="shared" si="557"/>
        <v>32.4578</v>
      </c>
      <c r="AF402" s="126">
        <f t="shared" si="557"/>
        <v>179</v>
      </c>
      <c r="AG402" s="126">
        <f t="shared" si="557"/>
        <v>0</v>
      </c>
      <c r="AH402" s="126">
        <f t="shared" si="557"/>
        <v>1571.635</v>
      </c>
      <c r="AI402" s="125" t="s">
        <v>1111</v>
      </c>
    </row>
    <row r="403" s="9" customFormat="1" ht="20" customHeight="1" spans="1:35">
      <c r="A403" s="23">
        <f t="shared" si="549"/>
        <v>400</v>
      </c>
      <c r="B403" s="24" t="s">
        <v>190</v>
      </c>
      <c r="C403" s="30" t="s">
        <v>1101</v>
      </c>
      <c r="D403" s="47" t="s">
        <v>1102</v>
      </c>
      <c r="E403" s="77">
        <v>3245.4</v>
      </c>
      <c r="F403" s="77">
        <v>3245.5</v>
      </c>
      <c r="G403" s="77">
        <v>5228.42</v>
      </c>
      <c r="H403" s="77">
        <v>3245.4</v>
      </c>
      <c r="I403" s="96">
        <v>3180</v>
      </c>
      <c r="J403" s="50"/>
      <c r="K403" s="34">
        <f t="shared" si="478"/>
        <v>58.4172</v>
      </c>
      <c r="L403" s="35">
        <f t="shared" si="479"/>
        <v>519.28</v>
      </c>
      <c r="M403" s="27">
        <f t="shared" si="480"/>
        <v>418.27</v>
      </c>
      <c r="N403" s="24">
        <f t="shared" si="481"/>
        <v>22.7178</v>
      </c>
      <c r="O403" s="27">
        <f t="shared" si="482"/>
        <v>159</v>
      </c>
      <c r="P403" s="27">
        <f t="shared" si="483"/>
        <v>0</v>
      </c>
      <c r="Q403" s="27">
        <f t="shared" si="484"/>
        <v>1177.685</v>
      </c>
      <c r="R403" s="24">
        <f t="shared" si="485"/>
        <v>0</v>
      </c>
      <c r="S403" s="24">
        <f t="shared" si="486"/>
        <v>259.64</v>
      </c>
      <c r="T403" s="27">
        <f t="shared" si="487"/>
        <v>104.57</v>
      </c>
      <c r="U403" s="24">
        <f t="shared" si="488"/>
        <v>9.74</v>
      </c>
      <c r="V403" s="27">
        <f t="shared" si="489"/>
        <v>159</v>
      </c>
      <c r="W403" s="27">
        <f t="shared" si="490"/>
        <v>0</v>
      </c>
      <c r="X403" s="24">
        <f t="shared" si="491"/>
        <v>532.95</v>
      </c>
      <c r="Y403" s="24">
        <f t="shared" si="492"/>
        <v>1710.635</v>
      </c>
      <c r="Z403" s="52"/>
      <c r="AA403" s="125" t="s">
        <v>40</v>
      </c>
      <c r="AB403" s="126">
        <f t="shared" ref="AB403:AH403" si="558">K403+R403</f>
        <v>58.4172</v>
      </c>
      <c r="AC403" s="126">
        <f t="shared" si="558"/>
        <v>778.92</v>
      </c>
      <c r="AD403" s="126">
        <f t="shared" si="558"/>
        <v>522.84</v>
      </c>
      <c r="AE403" s="126">
        <f t="shared" si="558"/>
        <v>32.4578</v>
      </c>
      <c r="AF403" s="126">
        <f t="shared" si="558"/>
        <v>318</v>
      </c>
      <c r="AG403" s="126">
        <f t="shared" si="558"/>
        <v>0</v>
      </c>
      <c r="AH403" s="126">
        <f t="shared" si="558"/>
        <v>1710.635</v>
      </c>
      <c r="AI403" s="125" t="s">
        <v>1112</v>
      </c>
    </row>
    <row r="404" s="9" customFormat="1" ht="20" customHeight="1" spans="1:35">
      <c r="A404" s="23">
        <f t="shared" si="549"/>
        <v>401</v>
      </c>
      <c r="B404" s="24" t="s">
        <v>143</v>
      </c>
      <c r="C404" s="30" t="s">
        <v>1113</v>
      </c>
      <c r="D404" s="268" t="s">
        <v>1114</v>
      </c>
      <c r="E404" s="77">
        <v>3245.4</v>
      </c>
      <c r="F404" s="77">
        <v>3245.5</v>
      </c>
      <c r="G404" s="77">
        <v>5228.42</v>
      </c>
      <c r="H404" s="77">
        <v>3245.4</v>
      </c>
      <c r="I404" s="50"/>
      <c r="J404" s="50"/>
      <c r="K404" s="34">
        <f t="shared" si="478"/>
        <v>58.4172</v>
      </c>
      <c r="L404" s="35">
        <f t="shared" si="479"/>
        <v>519.28</v>
      </c>
      <c r="M404" s="27">
        <f t="shared" si="480"/>
        <v>418.27</v>
      </c>
      <c r="N404" s="24">
        <f t="shared" si="481"/>
        <v>22.7178</v>
      </c>
      <c r="O404" s="27">
        <f t="shared" si="482"/>
        <v>0</v>
      </c>
      <c r="P404" s="27">
        <f t="shared" si="483"/>
        <v>0</v>
      </c>
      <c r="Q404" s="27">
        <f t="shared" si="484"/>
        <v>1018.685</v>
      </c>
      <c r="R404" s="24">
        <f t="shared" si="485"/>
        <v>0</v>
      </c>
      <c r="S404" s="24">
        <f t="shared" si="486"/>
        <v>259.64</v>
      </c>
      <c r="T404" s="27">
        <f t="shared" si="487"/>
        <v>104.57</v>
      </c>
      <c r="U404" s="24">
        <f t="shared" si="488"/>
        <v>9.74</v>
      </c>
      <c r="V404" s="27">
        <f t="shared" si="489"/>
        <v>0</v>
      </c>
      <c r="W404" s="27">
        <f t="shared" si="490"/>
        <v>0</v>
      </c>
      <c r="X404" s="24">
        <f t="shared" si="491"/>
        <v>373.95</v>
      </c>
      <c r="Y404" s="24">
        <f t="shared" si="492"/>
        <v>1392.635</v>
      </c>
      <c r="Z404" s="52"/>
      <c r="AA404" s="125" t="s">
        <v>29</v>
      </c>
      <c r="AB404" s="126">
        <f t="shared" ref="AB404:AH404" si="559">K404+R404</f>
        <v>58.4172</v>
      </c>
      <c r="AC404" s="126">
        <f t="shared" si="559"/>
        <v>778.92</v>
      </c>
      <c r="AD404" s="126">
        <f t="shared" si="559"/>
        <v>522.84</v>
      </c>
      <c r="AE404" s="126">
        <f t="shared" si="559"/>
        <v>32.4578</v>
      </c>
      <c r="AF404" s="126">
        <f t="shared" si="559"/>
        <v>0</v>
      </c>
      <c r="AG404" s="126">
        <f t="shared" si="559"/>
        <v>0</v>
      </c>
      <c r="AH404" s="126">
        <f t="shared" si="559"/>
        <v>1392.635</v>
      </c>
      <c r="AI404" s="125" t="s">
        <v>1111</v>
      </c>
    </row>
    <row r="405" s="9" customFormat="1" ht="20" customHeight="1" spans="1:35">
      <c r="A405" s="23">
        <f t="shared" ref="A405:A417" si="560">ROW()-3</f>
        <v>402</v>
      </c>
      <c r="B405" s="24" t="s">
        <v>143</v>
      </c>
      <c r="C405" s="30" t="s">
        <v>1115</v>
      </c>
      <c r="D405" s="268" t="s">
        <v>1116</v>
      </c>
      <c r="E405" s="77">
        <v>3245.4</v>
      </c>
      <c r="F405" s="77">
        <v>3245.5</v>
      </c>
      <c r="G405" s="77">
        <v>5228.42</v>
      </c>
      <c r="H405" s="77">
        <v>3245.4</v>
      </c>
      <c r="I405" s="50"/>
      <c r="J405" s="50"/>
      <c r="K405" s="34">
        <f t="shared" si="478"/>
        <v>58.4172</v>
      </c>
      <c r="L405" s="35">
        <f t="shared" si="479"/>
        <v>519.28</v>
      </c>
      <c r="M405" s="27">
        <f t="shared" si="480"/>
        <v>418.27</v>
      </c>
      <c r="N405" s="24">
        <f t="shared" si="481"/>
        <v>22.7178</v>
      </c>
      <c r="O405" s="27">
        <f t="shared" si="482"/>
        <v>0</v>
      </c>
      <c r="P405" s="27">
        <f t="shared" si="483"/>
        <v>0</v>
      </c>
      <c r="Q405" s="27">
        <f t="shared" si="484"/>
        <v>1018.685</v>
      </c>
      <c r="R405" s="24">
        <f t="shared" si="485"/>
        <v>0</v>
      </c>
      <c r="S405" s="24">
        <f t="shared" si="486"/>
        <v>259.64</v>
      </c>
      <c r="T405" s="27">
        <f t="shared" si="487"/>
        <v>104.57</v>
      </c>
      <c r="U405" s="24">
        <f t="shared" si="488"/>
        <v>9.74</v>
      </c>
      <c r="V405" s="27">
        <f t="shared" si="489"/>
        <v>0</v>
      </c>
      <c r="W405" s="27">
        <f t="shared" si="490"/>
        <v>0</v>
      </c>
      <c r="X405" s="24">
        <f t="shared" si="491"/>
        <v>373.95</v>
      </c>
      <c r="Y405" s="24">
        <f t="shared" si="492"/>
        <v>1392.635</v>
      </c>
      <c r="Z405" s="52"/>
      <c r="AA405" s="125" t="s">
        <v>29</v>
      </c>
      <c r="AB405" s="126">
        <f t="shared" ref="AB405:AH405" si="561">K405+R405</f>
        <v>58.4172</v>
      </c>
      <c r="AC405" s="126">
        <f t="shared" si="561"/>
        <v>778.92</v>
      </c>
      <c r="AD405" s="126">
        <f t="shared" si="561"/>
        <v>522.84</v>
      </c>
      <c r="AE405" s="126">
        <f t="shared" si="561"/>
        <v>32.4578</v>
      </c>
      <c r="AF405" s="126">
        <f t="shared" si="561"/>
        <v>0</v>
      </c>
      <c r="AG405" s="126">
        <f t="shared" si="561"/>
        <v>0</v>
      </c>
      <c r="AH405" s="126">
        <f t="shared" si="561"/>
        <v>1392.635</v>
      </c>
      <c r="AI405" s="125" t="s">
        <v>1111</v>
      </c>
    </row>
    <row r="406" s="9" customFormat="1" ht="20" customHeight="1" spans="1:35">
      <c r="A406" s="23">
        <f t="shared" si="560"/>
        <v>403</v>
      </c>
      <c r="B406" s="24" t="s">
        <v>143</v>
      </c>
      <c r="C406" s="30" t="s">
        <v>1117</v>
      </c>
      <c r="D406" s="268" t="s">
        <v>1118</v>
      </c>
      <c r="E406" s="77">
        <v>3245.4</v>
      </c>
      <c r="F406" s="77">
        <v>3245.5</v>
      </c>
      <c r="G406" s="77">
        <v>5228.42</v>
      </c>
      <c r="H406" s="77">
        <v>3245.4</v>
      </c>
      <c r="I406" s="97">
        <v>1790</v>
      </c>
      <c r="J406" s="50"/>
      <c r="K406" s="34">
        <f t="shared" si="478"/>
        <v>58.4172</v>
      </c>
      <c r="L406" s="35">
        <f t="shared" si="479"/>
        <v>519.28</v>
      </c>
      <c r="M406" s="27">
        <f t="shared" si="480"/>
        <v>418.27</v>
      </c>
      <c r="N406" s="24">
        <f t="shared" si="481"/>
        <v>22.7178</v>
      </c>
      <c r="O406" s="27">
        <f t="shared" si="482"/>
        <v>89.5</v>
      </c>
      <c r="P406" s="27">
        <f t="shared" si="483"/>
        <v>0</v>
      </c>
      <c r="Q406" s="27">
        <f t="shared" si="484"/>
        <v>1108.185</v>
      </c>
      <c r="R406" s="24">
        <f t="shared" si="485"/>
        <v>0</v>
      </c>
      <c r="S406" s="24">
        <f t="shared" si="486"/>
        <v>259.64</v>
      </c>
      <c r="T406" s="27">
        <f t="shared" si="487"/>
        <v>104.57</v>
      </c>
      <c r="U406" s="24">
        <f t="shared" si="488"/>
        <v>9.74</v>
      </c>
      <c r="V406" s="27">
        <f t="shared" si="489"/>
        <v>89.5</v>
      </c>
      <c r="W406" s="27">
        <f t="shared" si="490"/>
        <v>0</v>
      </c>
      <c r="X406" s="24">
        <f t="shared" si="491"/>
        <v>463.45</v>
      </c>
      <c r="Y406" s="24">
        <f t="shared" si="492"/>
        <v>1571.635</v>
      </c>
      <c r="Z406" s="52"/>
      <c r="AA406" s="125" t="s">
        <v>29</v>
      </c>
      <c r="AB406" s="126">
        <f t="shared" ref="AB406:AH406" si="562">K406+R406</f>
        <v>58.4172</v>
      </c>
      <c r="AC406" s="126">
        <f t="shared" si="562"/>
        <v>778.92</v>
      </c>
      <c r="AD406" s="126">
        <f t="shared" si="562"/>
        <v>522.84</v>
      </c>
      <c r="AE406" s="126">
        <f t="shared" si="562"/>
        <v>32.4578</v>
      </c>
      <c r="AF406" s="126">
        <f t="shared" si="562"/>
        <v>179</v>
      </c>
      <c r="AG406" s="126">
        <f t="shared" si="562"/>
        <v>0</v>
      </c>
      <c r="AH406" s="126">
        <f t="shared" si="562"/>
        <v>1571.635</v>
      </c>
      <c r="AI406" s="125" t="s">
        <v>1111</v>
      </c>
    </row>
    <row r="407" s="9" customFormat="1" ht="20" customHeight="1" spans="1:35">
      <c r="A407" s="23">
        <f t="shared" si="560"/>
        <v>404</v>
      </c>
      <c r="B407" s="24" t="s">
        <v>143</v>
      </c>
      <c r="C407" s="30" t="s">
        <v>1119</v>
      </c>
      <c r="D407" s="268" t="s">
        <v>1120</v>
      </c>
      <c r="E407" s="77">
        <v>3245.4</v>
      </c>
      <c r="F407" s="77">
        <v>3245.5</v>
      </c>
      <c r="G407" s="77">
        <v>5228.42</v>
      </c>
      <c r="H407" s="77">
        <v>3245.4</v>
      </c>
      <c r="I407" s="50"/>
      <c r="J407" s="50"/>
      <c r="K407" s="34">
        <f t="shared" ref="K407:K417" si="563">E407*0.018</f>
        <v>58.4172</v>
      </c>
      <c r="L407" s="35">
        <f t="shared" ref="L407:L417" si="564">F407*0.16</f>
        <v>519.28</v>
      </c>
      <c r="M407" s="27">
        <f t="shared" ref="M407:M417" si="565">ROUND(G407*0.08,2)</f>
        <v>418.27</v>
      </c>
      <c r="N407" s="24">
        <f t="shared" ref="N407:N417" si="566">H407*0.007</f>
        <v>22.7178</v>
      </c>
      <c r="O407" s="27">
        <f t="shared" ref="O407:O417" si="567">I407*5%</f>
        <v>0</v>
      </c>
      <c r="P407" s="27">
        <f t="shared" ref="P407:P417" si="568">J407*50%</f>
        <v>0</v>
      </c>
      <c r="Q407" s="27">
        <f t="shared" ref="Q407:Q417" si="569">SUM(K407:P407)</f>
        <v>1018.685</v>
      </c>
      <c r="R407" s="24">
        <f t="shared" ref="R407:R417" si="570">E407*0</f>
        <v>0</v>
      </c>
      <c r="S407" s="24">
        <f t="shared" ref="S407:S417" si="571">ROUND(F407*0.08,2)</f>
        <v>259.64</v>
      </c>
      <c r="T407" s="27">
        <f t="shared" ref="T407:T417" si="572">ROUND(G407*0.02,2)</f>
        <v>104.57</v>
      </c>
      <c r="U407" s="24">
        <f t="shared" ref="U407:U417" si="573">ROUND(H407*0.003,2)</f>
        <v>9.74</v>
      </c>
      <c r="V407" s="27">
        <f t="shared" ref="V407:V417" si="574">I407*5%</f>
        <v>0</v>
      </c>
      <c r="W407" s="27">
        <f t="shared" ref="W407:W417" si="575">J407*50%</f>
        <v>0</v>
      </c>
      <c r="X407" s="24">
        <f t="shared" ref="X407:X417" si="576">SUM(R407:W407)</f>
        <v>373.95</v>
      </c>
      <c r="Y407" s="24">
        <f t="shared" ref="Y407:Y417" si="577">Q407+X407</f>
        <v>1392.635</v>
      </c>
      <c r="Z407" s="52"/>
      <c r="AA407" s="125" t="s">
        <v>29</v>
      </c>
      <c r="AB407" s="126">
        <f t="shared" ref="AB407:AH407" si="578">K407+R407</f>
        <v>58.4172</v>
      </c>
      <c r="AC407" s="126">
        <f t="shared" si="578"/>
        <v>778.92</v>
      </c>
      <c r="AD407" s="126">
        <f t="shared" si="578"/>
        <v>522.84</v>
      </c>
      <c r="AE407" s="126">
        <f t="shared" si="578"/>
        <v>32.4578</v>
      </c>
      <c r="AF407" s="126">
        <f t="shared" si="578"/>
        <v>0</v>
      </c>
      <c r="AG407" s="126">
        <f t="shared" si="578"/>
        <v>0</v>
      </c>
      <c r="AH407" s="126">
        <f t="shared" si="578"/>
        <v>1392.635</v>
      </c>
      <c r="AI407" s="125" t="s">
        <v>1111</v>
      </c>
    </row>
    <row r="408" s="9" customFormat="1" ht="20" customHeight="1" spans="1:35">
      <c r="A408" s="23">
        <f t="shared" si="560"/>
        <v>405</v>
      </c>
      <c r="B408" s="24" t="s">
        <v>143</v>
      </c>
      <c r="C408" s="30" t="s">
        <v>1121</v>
      </c>
      <c r="D408" s="268" t="s">
        <v>1122</v>
      </c>
      <c r="E408" s="77">
        <v>3245.4</v>
      </c>
      <c r="F408" s="77">
        <v>3245.5</v>
      </c>
      <c r="G408" s="77">
        <v>5228.42</v>
      </c>
      <c r="H408" s="77">
        <v>3245.4</v>
      </c>
      <c r="I408" s="50"/>
      <c r="J408" s="50"/>
      <c r="K408" s="34">
        <f t="shared" si="563"/>
        <v>58.4172</v>
      </c>
      <c r="L408" s="35">
        <f t="shared" si="564"/>
        <v>519.28</v>
      </c>
      <c r="M408" s="27">
        <f t="shared" si="565"/>
        <v>418.27</v>
      </c>
      <c r="N408" s="24">
        <f t="shared" si="566"/>
        <v>22.7178</v>
      </c>
      <c r="O408" s="27">
        <f t="shared" si="567"/>
        <v>0</v>
      </c>
      <c r="P408" s="27">
        <f t="shared" si="568"/>
        <v>0</v>
      </c>
      <c r="Q408" s="27">
        <f t="shared" si="569"/>
        <v>1018.685</v>
      </c>
      <c r="R408" s="24">
        <f t="shared" si="570"/>
        <v>0</v>
      </c>
      <c r="S408" s="24">
        <f t="shared" si="571"/>
        <v>259.64</v>
      </c>
      <c r="T408" s="27">
        <f t="shared" si="572"/>
        <v>104.57</v>
      </c>
      <c r="U408" s="24">
        <f t="shared" si="573"/>
        <v>9.74</v>
      </c>
      <c r="V408" s="27">
        <f t="shared" si="574"/>
        <v>0</v>
      </c>
      <c r="W408" s="27">
        <f t="shared" si="575"/>
        <v>0</v>
      </c>
      <c r="X408" s="24">
        <f t="shared" si="576"/>
        <v>373.95</v>
      </c>
      <c r="Y408" s="24">
        <f t="shared" si="577"/>
        <v>1392.635</v>
      </c>
      <c r="Z408" s="52"/>
      <c r="AA408" s="125" t="s">
        <v>29</v>
      </c>
      <c r="AB408" s="126">
        <f t="shared" ref="AB408:AH408" si="579">K408+R408</f>
        <v>58.4172</v>
      </c>
      <c r="AC408" s="126">
        <f t="shared" si="579"/>
        <v>778.92</v>
      </c>
      <c r="AD408" s="126">
        <f t="shared" si="579"/>
        <v>522.84</v>
      </c>
      <c r="AE408" s="126">
        <f t="shared" si="579"/>
        <v>32.4578</v>
      </c>
      <c r="AF408" s="126">
        <f t="shared" si="579"/>
        <v>0</v>
      </c>
      <c r="AG408" s="126">
        <f t="shared" si="579"/>
        <v>0</v>
      </c>
      <c r="AH408" s="126">
        <f t="shared" si="579"/>
        <v>1392.635</v>
      </c>
      <c r="AI408" s="125" t="s">
        <v>1111</v>
      </c>
    </row>
    <row r="409" s="9" customFormat="1" ht="20" customHeight="1" spans="1:35">
      <c r="A409" s="23">
        <f t="shared" si="560"/>
        <v>406</v>
      </c>
      <c r="B409" s="24" t="s">
        <v>143</v>
      </c>
      <c r="C409" s="30" t="s">
        <v>1123</v>
      </c>
      <c r="D409" s="287" t="s">
        <v>1124</v>
      </c>
      <c r="E409" s="77">
        <v>3245.4</v>
      </c>
      <c r="F409" s="77">
        <v>3245.5</v>
      </c>
      <c r="G409" s="77">
        <v>5228.42</v>
      </c>
      <c r="H409" s="77">
        <v>3245.4</v>
      </c>
      <c r="I409" s="97">
        <v>1790</v>
      </c>
      <c r="J409" s="50"/>
      <c r="K409" s="34">
        <f t="shared" si="563"/>
        <v>58.4172</v>
      </c>
      <c r="L409" s="35">
        <f t="shared" si="564"/>
        <v>519.28</v>
      </c>
      <c r="M409" s="27">
        <f t="shared" si="565"/>
        <v>418.27</v>
      </c>
      <c r="N409" s="24">
        <f t="shared" si="566"/>
        <v>22.7178</v>
      </c>
      <c r="O409" s="27">
        <f t="shared" si="567"/>
        <v>89.5</v>
      </c>
      <c r="P409" s="27">
        <f t="shared" si="568"/>
        <v>0</v>
      </c>
      <c r="Q409" s="27">
        <f t="shared" si="569"/>
        <v>1108.185</v>
      </c>
      <c r="R409" s="24">
        <f t="shared" si="570"/>
        <v>0</v>
      </c>
      <c r="S409" s="24">
        <f t="shared" si="571"/>
        <v>259.64</v>
      </c>
      <c r="T409" s="27">
        <f t="shared" si="572"/>
        <v>104.57</v>
      </c>
      <c r="U409" s="24">
        <f t="shared" si="573"/>
        <v>9.74</v>
      </c>
      <c r="V409" s="27">
        <f t="shared" si="574"/>
        <v>89.5</v>
      </c>
      <c r="W409" s="27">
        <f t="shared" si="575"/>
        <v>0</v>
      </c>
      <c r="X409" s="24">
        <f t="shared" si="576"/>
        <v>463.45</v>
      </c>
      <c r="Y409" s="24">
        <f t="shared" si="577"/>
        <v>1571.635</v>
      </c>
      <c r="Z409" s="52"/>
      <c r="AA409" s="125" t="s">
        <v>29</v>
      </c>
      <c r="AB409" s="126">
        <f t="shared" ref="AB409:AH409" si="580">K409+R409</f>
        <v>58.4172</v>
      </c>
      <c r="AC409" s="126">
        <f t="shared" si="580"/>
        <v>778.92</v>
      </c>
      <c r="AD409" s="126">
        <f t="shared" si="580"/>
        <v>522.84</v>
      </c>
      <c r="AE409" s="126">
        <f t="shared" si="580"/>
        <v>32.4578</v>
      </c>
      <c r="AF409" s="126">
        <f t="shared" si="580"/>
        <v>179</v>
      </c>
      <c r="AG409" s="126">
        <f t="shared" si="580"/>
        <v>0</v>
      </c>
      <c r="AH409" s="126">
        <f t="shared" si="580"/>
        <v>1571.635</v>
      </c>
      <c r="AI409" s="125" t="s">
        <v>1111</v>
      </c>
    </row>
    <row r="410" s="9" customFormat="1" ht="20" customHeight="1" spans="1:35">
      <c r="A410" s="23">
        <f t="shared" si="560"/>
        <v>407</v>
      </c>
      <c r="B410" s="24" t="s">
        <v>143</v>
      </c>
      <c r="C410" s="30" t="s">
        <v>1125</v>
      </c>
      <c r="D410" s="30" t="s">
        <v>1126</v>
      </c>
      <c r="E410" s="77">
        <v>3245.4</v>
      </c>
      <c r="F410" s="77">
        <v>3245.5</v>
      </c>
      <c r="G410" s="77">
        <v>5228.42</v>
      </c>
      <c r="H410" s="77">
        <v>3245.4</v>
      </c>
      <c r="I410" s="50"/>
      <c r="J410" s="50"/>
      <c r="K410" s="34">
        <f t="shared" si="563"/>
        <v>58.4172</v>
      </c>
      <c r="L410" s="35">
        <f t="shared" si="564"/>
        <v>519.28</v>
      </c>
      <c r="M410" s="27">
        <f t="shared" si="565"/>
        <v>418.27</v>
      </c>
      <c r="N410" s="24">
        <f t="shared" si="566"/>
        <v>22.7178</v>
      </c>
      <c r="O410" s="27">
        <f t="shared" si="567"/>
        <v>0</v>
      </c>
      <c r="P410" s="27">
        <f t="shared" si="568"/>
        <v>0</v>
      </c>
      <c r="Q410" s="27">
        <f t="shared" si="569"/>
        <v>1018.685</v>
      </c>
      <c r="R410" s="24">
        <f t="shared" si="570"/>
        <v>0</v>
      </c>
      <c r="S410" s="24">
        <f t="shared" si="571"/>
        <v>259.64</v>
      </c>
      <c r="T410" s="27">
        <f t="shared" si="572"/>
        <v>104.57</v>
      </c>
      <c r="U410" s="24">
        <f t="shared" si="573"/>
        <v>9.74</v>
      </c>
      <c r="V410" s="27">
        <f t="shared" si="574"/>
        <v>0</v>
      </c>
      <c r="W410" s="27">
        <f t="shared" si="575"/>
        <v>0</v>
      </c>
      <c r="X410" s="24">
        <f t="shared" si="576"/>
        <v>373.95</v>
      </c>
      <c r="Y410" s="24">
        <f t="shared" si="577"/>
        <v>1392.635</v>
      </c>
      <c r="Z410" s="52"/>
      <c r="AA410" s="125" t="s">
        <v>29</v>
      </c>
      <c r="AB410" s="126">
        <f t="shared" ref="AB410:AH410" si="581">K410+R410</f>
        <v>58.4172</v>
      </c>
      <c r="AC410" s="126">
        <f t="shared" si="581"/>
        <v>778.92</v>
      </c>
      <c r="AD410" s="126">
        <f t="shared" si="581"/>
        <v>522.84</v>
      </c>
      <c r="AE410" s="126">
        <f t="shared" si="581"/>
        <v>32.4578</v>
      </c>
      <c r="AF410" s="126">
        <f t="shared" si="581"/>
        <v>0</v>
      </c>
      <c r="AG410" s="126">
        <f t="shared" si="581"/>
        <v>0</v>
      </c>
      <c r="AH410" s="126">
        <f t="shared" si="581"/>
        <v>1392.635</v>
      </c>
      <c r="AI410" s="125" t="s">
        <v>1111</v>
      </c>
    </row>
    <row r="411" s="9" customFormat="1" ht="20" customHeight="1" spans="1:35">
      <c r="A411" s="23">
        <f t="shared" si="560"/>
        <v>408</v>
      </c>
      <c r="B411" s="24" t="s">
        <v>143</v>
      </c>
      <c r="C411" s="30" t="s">
        <v>1127</v>
      </c>
      <c r="D411" s="287" t="s">
        <v>1128</v>
      </c>
      <c r="E411" s="77">
        <v>3245.4</v>
      </c>
      <c r="F411" s="77">
        <v>3245.5</v>
      </c>
      <c r="G411" s="77">
        <v>5228.42</v>
      </c>
      <c r="H411" s="77">
        <v>3245.4</v>
      </c>
      <c r="I411" s="50"/>
      <c r="J411" s="50"/>
      <c r="K411" s="34">
        <f t="shared" si="563"/>
        <v>58.4172</v>
      </c>
      <c r="L411" s="35">
        <f t="shared" si="564"/>
        <v>519.28</v>
      </c>
      <c r="M411" s="27">
        <f t="shared" si="565"/>
        <v>418.27</v>
      </c>
      <c r="N411" s="24">
        <f t="shared" si="566"/>
        <v>22.7178</v>
      </c>
      <c r="O411" s="27">
        <f t="shared" si="567"/>
        <v>0</v>
      </c>
      <c r="P411" s="27">
        <f t="shared" si="568"/>
        <v>0</v>
      </c>
      <c r="Q411" s="27">
        <f t="shared" si="569"/>
        <v>1018.685</v>
      </c>
      <c r="R411" s="24">
        <f t="shared" si="570"/>
        <v>0</v>
      </c>
      <c r="S411" s="24">
        <f t="shared" si="571"/>
        <v>259.64</v>
      </c>
      <c r="T411" s="27">
        <f t="shared" si="572"/>
        <v>104.57</v>
      </c>
      <c r="U411" s="24">
        <f t="shared" si="573"/>
        <v>9.74</v>
      </c>
      <c r="V411" s="27">
        <f t="shared" si="574"/>
        <v>0</v>
      </c>
      <c r="W411" s="27">
        <f t="shared" si="575"/>
        <v>0</v>
      </c>
      <c r="X411" s="24">
        <f t="shared" si="576"/>
        <v>373.95</v>
      </c>
      <c r="Y411" s="24">
        <f t="shared" si="577"/>
        <v>1392.635</v>
      </c>
      <c r="Z411" s="52"/>
      <c r="AA411" s="125" t="s">
        <v>29</v>
      </c>
      <c r="AB411" s="126">
        <f t="shared" ref="AB411:AH411" si="582">K411+R411</f>
        <v>58.4172</v>
      </c>
      <c r="AC411" s="126">
        <f t="shared" si="582"/>
        <v>778.92</v>
      </c>
      <c r="AD411" s="126">
        <f t="shared" si="582"/>
        <v>522.84</v>
      </c>
      <c r="AE411" s="126">
        <f t="shared" si="582"/>
        <v>32.4578</v>
      </c>
      <c r="AF411" s="126">
        <f t="shared" si="582"/>
        <v>0</v>
      </c>
      <c r="AG411" s="126">
        <f t="shared" si="582"/>
        <v>0</v>
      </c>
      <c r="AH411" s="126">
        <f t="shared" si="582"/>
        <v>1392.635</v>
      </c>
      <c r="AI411" s="125" t="s">
        <v>1111</v>
      </c>
    </row>
    <row r="412" s="9" customFormat="1" ht="20" customHeight="1" spans="1:35">
      <c r="A412" s="23">
        <f t="shared" si="560"/>
        <v>409</v>
      </c>
      <c r="B412" s="24" t="s">
        <v>143</v>
      </c>
      <c r="C412" s="30" t="s">
        <v>1129</v>
      </c>
      <c r="D412" s="268" t="s">
        <v>1130</v>
      </c>
      <c r="E412" s="77">
        <v>3245.4</v>
      </c>
      <c r="F412" s="77">
        <v>3245.5</v>
      </c>
      <c r="G412" s="77">
        <v>5228.42</v>
      </c>
      <c r="H412" s="77">
        <v>3245.4</v>
      </c>
      <c r="I412" s="50"/>
      <c r="J412" s="50"/>
      <c r="K412" s="34">
        <f t="shared" si="563"/>
        <v>58.4172</v>
      </c>
      <c r="L412" s="35">
        <f t="shared" si="564"/>
        <v>519.28</v>
      </c>
      <c r="M412" s="27">
        <f t="shared" si="565"/>
        <v>418.27</v>
      </c>
      <c r="N412" s="24">
        <f t="shared" si="566"/>
        <v>22.7178</v>
      </c>
      <c r="O412" s="27">
        <f t="shared" si="567"/>
        <v>0</v>
      </c>
      <c r="P412" s="27">
        <f t="shared" si="568"/>
        <v>0</v>
      </c>
      <c r="Q412" s="27">
        <f t="shared" si="569"/>
        <v>1018.685</v>
      </c>
      <c r="R412" s="24">
        <f t="shared" si="570"/>
        <v>0</v>
      </c>
      <c r="S412" s="24">
        <f t="shared" si="571"/>
        <v>259.64</v>
      </c>
      <c r="T412" s="27">
        <f t="shared" si="572"/>
        <v>104.57</v>
      </c>
      <c r="U412" s="24">
        <f t="shared" si="573"/>
        <v>9.74</v>
      </c>
      <c r="V412" s="27">
        <f t="shared" si="574"/>
        <v>0</v>
      </c>
      <c r="W412" s="27">
        <f t="shared" si="575"/>
        <v>0</v>
      </c>
      <c r="X412" s="24">
        <f t="shared" si="576"/>
        <v>373.95</v>
      </c>
      <c r="Y412" s="24">
        <f t="shared" si="577"/>
        <v>1392.635</v>
      </c>
      <c r="Z412" s="52"/>
      <c r="AA412" s="125" t="s">
        <v>29</v>
      </c>
      <c r="AB412" s="126">
        <f t="shared" ref="AB412:AH412" si="583">K412+R412</f>
        <v>58.4172</v>
      </c>
      <c r="AC412" s="126">
        <f t="shared" si="583"/>
        <v>778.92</v>
      </c>
      <c r="AD412" s="126">
        <f t="shared" si="583"/>
        <v>522.84</v>
      </c>
      <c r="AE412" s="126">
        <f t="shared" si="583"/>
        <v>32.4578</v>
      </c>
      <c r="AF412" s="126">
        <f t="shared" si="583"/>
        <v>0</v>
      </c>
      <c r="AG412" s="126">
        <f t="shared" si="583"/>
        <v>0</v>
      </c>
      <c r="AH412" s="126">
        <f t="shared" si="583"/>
        <v>1392.635</v>
      </c>
      <c r="AI412" s="125" t="s">
        <v>1111</v>
      </c>
    </row>
    <row r="413" s="9" customFormat="1" ht="20" customHeight="1" spans="1:35">
      <c r="A413" s="23">
        <f t="shared" si="560"/>
        <v>410</v>
      </c>
      <c r="B413" s="24" t="s">
        <v>657</v>
      </c>
      <c r="C413" s="30" t="s">
        <v>1131</v>
      </c>
      <c r="D413" s="268" t="s">
        <v>1132</v>
      </c>
      <c r="E413" s="77">
        <v>3245.4</v>
      </c>
      <c r="F413" s="77">
        <v>3245.5</v>
      </c>
      <c r="G413" s="77">
        <v>5228.42</v>
      </c>
      <c r="H413" s="77">
        <v>3245.4</v>
      </c>
      <c r="I413" s="50"/>
      <c r="J413" s="50"/>
      <c r="K413" s="34">
        <f t="shared" si="563"/>
        <v>58.4172</v>
      </c>
      <c r="L413" s="35">
        <f t="shared" si="564"/>
        <v>519.28</v>
      </c>
      <c r="M413" s="27">
        <f t="shared" si="565"/>
        <v>418.27</v>
      </c>
      <c r="N413" s="24">
        <f t="shared" si="566"/>
        <v>22.7178</v>
      </c>
      <c r="O413" s="27">
        <f t="shared" si="567"/>
        <v>0</v>
      </c>
      <c r="P413" s="27">
        <f t="shared" si="568"/>
        <v>0</v>
      </c>
      <c r="Q413" s="27">
        <f t="shared" si="569"/>
        <v>1018.685</v>
      </c>
      <c r="R413" s="24">
        <f t="shared" si="570"/>
        <v>0</v>
      </c>
      <c r="S413" s="24">
        <f t="shared" si="571"/>
        <v>259.64</v>
      </c>
      <c r="T413" s="27">
        <f t="shared" si="572"/>
        <v>104.57</v>
      </c>
      <c r="U413" s="24">
        <f t="shared" si="573"/>
        <v>9.74</v>
      </c>
      <c r="V413" s="27">
        <f t="shared" si="574"/>
        <v>0</v>
      </c>
      <c r="W413" s="27">
        <f t="shared" si="575"/>
        <v>0</v>
      </c>
      <c r="X413" s="24">
        <f t="shared" si="576"/>
        <v>373.95</v>
      </c>
      <c r="Y413" s="24">
        <f t="shared" si="577"/>
        <v>1392.635</v>
      </c>
      <c r="Z413" s="52"/>
      <c r="AA413" s="125" t="s">
        <v>27</v>
      </c>
      <c r="AB413" s="126">
        <f t="shared" ref="AB413:AH413" si="584">K413+R413</f>
        <v>58.4172</v>
      </c>
      <c r="AC413" s="126">
        <f t="shared" si="584"/>
        <v>778.92</v>
      </c>
      <c r="AD413" s="126">
        <f t="shared" si="584"/>
        <v>522.84</v>
      </c>
      <c r="AE413" s="126">
        <f t="shared" si="584"/>
        <v>32.4578</v>
      </c>
      <c r="AF413" s="126">
        <f t="shared" si="584"/>
        <v>0</v>
      </c>
      <c r="AG413" s="126">
        <f t="shared" si="584"/>
        <v>0</v>
      </c>
      <c r="AH413" s="126">
        <f t="shared" si="584"/>
        <v>1392.635</v>
      </c>
      <c r="AI413" s="125" t="s">
        <v>1111</v>
      </c>
    </row>
    <row r="414" s="9" customFormat="1" ht="20" customHeight="1" spans="1:35">
      <c r="A414" s="23">
        <f t="shared" si="560"/>
        <v>411</v>
      </c>
      <c r="B414" s="24" t="s">
        <v>293</v>
      </c>
      <c r="C414" s="30" t="s">
        <v>1133</v>
      </c>
      <c r="D414" s="268" t="s">
        <v>1134</v>
      </c>
      <c r="E414" s="77">
        <v>3245.4</v>
      </c>
      <c r="F414" s="77">
        <v>3245.5</v>
      </c>
      <c r="G414" s="77">
        <v>5228.42</v>
      </c>
      <c r="H414" s="77">
        <v>3245.4</v>
      </c>
      <c r="I414" s="50"/>
      <c r="J414" s="50"/>
      <c r="K414" s="34">
        <f t="shared" si="563"/>
        <v>58.4172</v>
      </c>
      <c r="L414" s="35">
        <f t="shared" si="564"/>
        <v>519.28</v>
      </c>
      <c r="M414" s="27">
        <f t="shared" si="565"/>
        <v>418.27</v>
      </c>
      <c r="N414" s="24">
        <f t="shared" si="566"/>
        <v>22.7178</v>
      </c>
      <c r="O414" s="27">
        <f t="shared" si="567"/>
        <v>0</v>
      </c>
      <c r="P414" s="27">
        <f t="shared" si="568"/>
        <v>0</v>
      </c>
      <c r="Q414" s="27">
        <f t="shared" si="569"/>
        <v>1018.685</v>
      </c>
      <c r="R414" s="24">
        <f t="shared" si="570"/>
        <v>0</v>
      </c>
      <c r="S414" s="24">
        <f t="shared" si="571"/>
        <v>259.64</v>
      </c>
      <c r="T414" s="27">
        <f t="shared" si="572"/>
        <v>104.57</v>
      </c>
      <c r="U414" s="24">
        <f t="shared" si="573"/>
        <v>9.74</v>
      </c>
      <c r="V414" s="27">
        <f t="shared" si="574"/>
        <v>0</v>
      </c>
      <c r="W414" s="27">
        <f t="shared" si="575"/>
        <v>0</v>
      </c>
      <c r="X414" s="24">
        <f t="shared" si="576"/>
        <v>373.95</v>
      </c>
      <c r="Y414" s="24">
        <f t="shared" si="577"/>
        <v>1392.635</v>
      </c>
      <c r="Z414" s="52"/>
      <c r="AA414" s="125" t="s">
        <v>26</v>
      </c>
      <c r="AB414" s="126">
        <f t="shared" ref="AB414:AH414" si="585">K414+R414</f>
        <v>58.4172</v>
      </c>
      <c r="AC414" s="126">
        <f t="shared" si="585"/>
        <v>778.92</v>
      </c>
      <c r="AD414" s="126">
        <f t="shared" si="585"/>
        <v>522.84</v>
      </c>
      <c r="AE414" s="126">
        <f t="shared" si="585"/>
        <v>32.4578</v>
      </c>
      <c r="AF414" s="126">
        <f t="shared" si="585"/>
        <v>0</v>
      </c>
      <c r="AG414" s="126">
        <f t="shared" si="585"/>
        <v>0</v>
      </c>
      <c r="AH414" s="126">
        <f t="shared" si="585"/>
        <v>1392.635</v>
      </c>
      <c r="AI414" s="125" t="s">
        <v>1111</v>
      </c>
    </row>
    <row r="415" s="10" customFormat="1" ht="20" customHeight="1" spans="1:35">
      <c r="A415" s="41">
        <f t="shared" si="560"/>
        <v>412</v>
      </c>
      <c r="B415" s="42" t="s">
        <v>293</v>
      </c>
      <c r="C415" s="84" t="s">
        <v>1135</v>
      </c>
      <c r="D415" s="291" t="s">
        <v>1136</v>
      </c>
      <c r="E415" s="86">
        <v>3245.4</v>
      </c>
      <c r="F415" s="86">
        <v>0</v>
      </c>
      <c r="G415" s="86">
        <v>0</v>
      </c>
      <c r="H415" s="86">
        <v>0</v>
      </c>
      <c r="I415" s="98"/>
      <c r="J415" s="98"/>
      <c r="K415" s="48">
        <f t="shared" si="563"/>
        <v>58.4172</v>
      </c>
      <c r="L415" s="49">
        <f t="shared" si="564"/>
        <v>0</v>
      </c>
      <c r="M415" s="45">
        <f t="shared" si="565"/>
        <v>0</v>
      </c>
      <c r="N415" s="42">
        <f t="shared" si="566"/>
        <v>0</v>
      </c>
      <c r="O415" s="45">
        <f t="shared" si="567"/>
        <v>0</v>
      </c>
      <c r="P415" s="45">
        <f t="shared" si="568"/>
        <v>0</v>
      </c>
      <c r="Q415" s="45">
        <f t="shared" si="569"/>
        <v>58.4172</v>
      </c>
      <c r="R415" s="42">
        <f t="shared" si="570"/>
        <v>0</v>
      </c>
      <c r="S415" s="42">
        <f t="shared" si="571"/>
        <v>0</v>
      </c>
      <c r="T415" s="45">
        <f t="shared" si="572"/>
        <v>0</v>
      </c>
      <c r="U415" s="42">
        <f t="shared" si="573"/>
        <v>0</v>
      </c>
      <c r="V415" s="45">
        <f t="shared" si="574"/>
        <v>0</v>
      </c>
      <c r="W415" s="45">
        <f t="shared" si="575"/>
        <v>0</v>
      </c>
      <c r="X415" s="42">
        <f t="shared" si="576"/>
        <v>0</v>
      </c>
      <c r="Y415" s="42">
        <f t="shared" si="577"/>
        <v>58.4172</v>
      </c>
      <c r="Z415" s="99"/>
      <c r="AA415" s="129" t="s">
        <v>26</v>
      </c>
      <c r="AB415" s="130">
        <f t="shared" ref="AB415:AH415" si="586">K415+R415</f>
        <v>58.4172</v>
      </c>
      <c r="AC415" s="130">
        <f t="shared" si="586"/>
        <v>0</v>
      </c>
      <c r="AD415" s="130">
        <f t="shared" si="586"/>
        <v>0</v>
      </c>
      <c r="AE415" s="130">
        <f t="shared" si="586"/>
        <v>0</v>
      </c>
      <c r="AF415" s="130">
        <f t="shared" si="586"/>
        <v>0</v>
      </c>
      <c r="AG415" s="130">
        <f t="shared" si="586"/>
        <v>0</v>
      </c>
      <c r="AH415" s="130">
        <f t="shared" si="586"/>
        <v>58.4172</v>
      </c>
      <c r="AI415" s="129" t="s">
        <v>1111</v>
      </c>
    </row>
    <row r="416" s="9" customFormat="1" ht="20" customHeight="1" spans="1:35">
      <c r="A416" s="23">
        <f t="shared" si="560"/>
        <v>413</v>
      </c>
      <c r="B416" s="24" t="s">
        <v>293</v>
      </c>
      <c r="C416" s="30" t="s">
        <v>1137</v>
      </c>
      <c r="D416" s="28" t="s">
        <v>1138</v>
      </c>
      <c r="E416" s="77">
        <v>3245.4</v>
      </c>
      <c r="F416" s="77">
        <v>3245.5</v>
      </c>
      <c r="G416" s="77">
        <v>5228.42</v>
      </c>
      <c r="H416" s="77">
        <v>3245.4</v>
      </c>
      <c r="I416" s="97">
        <v>1790</v>
      </c>
      <c r="J416" s="50"/>
      <c r="K416" s="34">
        <f t="shared" si="563"/>
        <v>58.4172</v>
      </c>
      <c r="L416" s="35">
        <f t="shared" si="564"/>
        <v>519.28</v>
      </c>
      <c r="M416" s="27">
        <f t="shared" si="565"/>
        <v>418.27</v>
      </c>
      <c r="N416" s="24">
        <f t="shared" si="566"/>
        <v>22.7178</v>
      </c>
      <c r="O416" s="27">
        <f t="shared" si="567"/>
        <v>89.5</v>
      </c>
      <c r="P416" s="27">
        <f t="shared" si="568"/>
        <v>0</v>
      </c>
      <c r="Q416" s="27">
        <f t="shared" si="569"/>
        <v>1108.185</v>
      </c>
      <c r="R416" s="24">
        <f t="shared" si="570"/>
        <v>0</v>
      </c>
      <c r="S416" s="24">
        <f t="shared" si="571"/>
        <v>259.64</v>
      </c>
      <c r="T416" s="27">
        <f t="shared" si="572"/>
        <v>104.57</v>
      </c>
      <c r="U416" s="24">
        <f t="shared" si="573"/>
        <v>9.74</v>
      </c>
      <c r="V416" s="27">
        <f t="shared" si="574"/>
        <v>89.5</v>
      </c>
      <c r="W416" s="27">
        <f t="shared" si="575"/>
        <v>0</v>
      </c>
      <c r="X416" s="24">
        <f t="shared" si="576"/>
        <v>463.45</v>
      </c>
      <c r="Y416" s="24">
        <f t="shared" si="577"/>
        <v>1571.635</v>
      </c>
      <c r="Z416" s="52"/>
      <c r="AA416" s="125" t="s">
        <v>26</v>
      </c>
      <c r="AB416" s="126">
        <f t="shared" ref="AB416:AH416" si="587">K416+R416</f>
        <v>58.4172</v>
      </c>
      <c r="AC416" s="126">
        <f t="shared" si="587"/>
        <v>778.92</v>
      </c>
      <c r="AD416" s="126">
        <f t="shared" si="587"/>
        <v>522.84</v>
      </c>
      <c r="AE416" s="126">
        <f t="shared" si="587"/>
        <v>32.4578</v>
      </c>
      <c r="AF416" s="126">
        <f t="shared" si="587"/>
        <v>179</v>
      </c>
      <c r="AG416" s="126">
        <f t="shared" si="587"/>
        <v>0</v>
      </c>
      <c r="AH416" s="126">
        <f t="shared" si="587"/>
        <v>1571.635</v>
      </c>
      <c r="AI416" s="125" t="s">
        <v>1111</v>
      </c>
    </row>
    <row r="417" s="9" customFormat="1" ht="20" customHeight="1" spans="1:35">
      <c r="A417" s="23">
        <f t="shared" si="560"/>
        <v>414</v>
      </c>
      <c r="B417" s="24" t="s">
        <v>140</v>
      </c>
      <c r="C417" s="30" t="s">
        <v>1139</v>
      </c>
      <c r="D417" s="268" t="s">
        <v>1140</v>
      </c>
      <c r="E417" s="77">
        <v>3820</v>
      </c>
      <c r="F417" s="93">
        <v>3820</v>
      </c>
      <c r="G417" s="77">
        <v>5228.42</v>
      </c>
      <c r="H417" s="93">
        <v>3820</v>
      </c>
      <c r="I417" s="50">
        <v>4180</v>
      </c>
      <c r="J417" s="50"/>
      <c r="K417" s="34">
        <f t="shared" si="563"/>
        <v>68.76</v>
      </c>
      <c r="L417" s="35">
        <f t="shared" si="564"/>
        <v>611.2</v>
      </c>
      <c r="M417" s="27">
        <f t="shared" si="565"/>
        <v>418.27</v>
      </c>
      <c r="N417" s="24">
        <f t="shared" si="566"/>
        <v>26.74</v>
      </c>
      <c r="O417" s="27">
        <f t="shared" si="567"/>
        <v>209</v>
      </c>
      <c r="P417" s="27">
        <f t="shared" si="568"/>
        <v>0</v>
      </c>
      <c r="Q417" s="27">
        <f t="shared" si="569"/>
        <v>1333.97</v>
      </c>
      <c r="R417" s="24">
        <f t="shared" si="570"/>
        <v>0</v>
      </c>
      <c r="S417" s="24">
        <f t="shared" si="571"/>
        <v>305.6</v>
      </c>
      <c r="T417" s="27">
        <f t="shared" si="572"/>
        <v>104.57</v>
      </c>
      <c r="U417" s="24">
        <f t="shared" si="573"/>
        <v>11.46</v>
      </c>
      <c r="V417" s="27">
        <f t="shared" si="574"/>
        <v>209</v>
      </c>
      <c r="W417" s="27">
        <f t="shared" si="575"/>
        <v>0</v>
      </c>
      <c r="X417" s="24">
        <f t="shared" si="576"/>
        <v>630.63</v>
      </c>
      <c r="Y417" s="24">
        <f t="shared" si="577"/>
        <v>1964.6</v>
      </c>
      <c r="Z417" s="52"/>
      <c r="AA417" s="125" t="s">
        <v>17</v>
      </c>
      <c r="AB417" s="126">
        <f t="shared" ref="AB417:AH417" si="588">K417+R417</f>
        <v>68.76</v>
      </c>
      <c r="AC417" s="126">
        <f t="shared" si="588"/>
        <v>916.8</v>
      </c>
      <c r="AD417" s="126">
        <f t="shared" si="588"/>
        <v>522.84</v>
      </c>
      <c r="AE417" s="126">
        <f t="shared" si="588"/>
        <v>38.2</v>
      </c>
      <c r="AF417" s="126">
        <f t="shared" si="588"/>
        <v>418</v>
      </c>
      <c r="AG417" s="126">
        <f t="shared" si="588"/>
        <v>0</v>
      </c>
      <c r="AH417" s="126">
        <f t="shared" si="588"/>
        <v>1964.6</v>
      </c>
      <c r="AI417" s="125" t="s">
        <v>1107</v>
      </c>
    </row>
    <row r="418" s="9" customFormat="1" ht="20" customHeight="1" spans="1:35">
      <c r="A418" s="23">
        <f t="shared" ref="A418:A423" si="589">ROW()-3</f>
        <v>415</v>
      </c>
      <c r="B418" s="24" t="s">
        <v>140</v>
      </c>
      <c r="C418" s="30" t="s">
        <v>1142</v>
      </c>
      <c r="D418" s="287" t="s">
        <v>1143</v>
      </c>
      <c r="E418" s="77">
        <v>3245.4</v>
      </c>
      <c r="F418" s="77">
        <v>3245.5</v>
      </c>
      <c r="G418" s="77">
        <v>5228.42</v>
      </c>
      <c r="H418" s="77">
        <v>3245.4</v>
      </c>
      <c r="I418" s="50"/>
      <c r="J418" s="50"/>
      <c r="K418" s="34">
        <f t="shared" ref="K418:K443" si="590">E418*0.018</f>
        <v>58.4172</v>
      </c>
      <c r="L418" s="35">
        <f t="shared" ref="L418:L443" si="591">F418*0.16</f>
        <v>519.28</v>
      </c>
      <c r="M418" s="27">
        <f t="shared" ref="M418:M443" si="592">ROUND(G418*0.08,2)</f>
        <v>418.27</v>
      </c>
      <c r="N418" s="24">
        <f t="shared" ref="N418:N443" si="593">H418*0.007</f>
        <v>22.7178</v>
      </c>
      <c r="O418" s="27">
        <f t="shared" ref="O418:O443" si="594">I418*5%</f>
        <v>0</v>
      </c>
      <c r="P418" s="27">
        <f t="shared" ref="P418:P443" si="595">J418*50%</f>
        <v>0</v>
      </c>
      <c r="Q418" s="27">
        <f t="shared" ref="Q418:Q443" si="596">SUM(K418:P418)</f>
        <v>1018.685</v>
      </c>
      <c r="R418" s="24">
        <f t="shared" ref="R418:R443" si="597">E418*0</f>
        <v>0</v>
      </c>
      <c r="S418" s="24">
        <f t="shared" ref="S418:S443" si="598">ROUND(F418*0.08,2)</f>
        <v>259.64</v>
      </c>
      <c r="T418" s="27">
        <f t="shared" ref="T418:T443" si="599">ROUND(G418*0.02,2)</f>
        <v>104.57</v>
      </c>
      <c r="U418" s="24">
        <f t="shared" ref="U418:U443" si="600">ROUND(H418*0.003,2)</f>
        <v>9.74</v>
      </c>
      <c r="V418" s="27">
        <f t="shared" ref="V418:V443" si="601">I418*5%</f>
        <v>0</v>
      </c>
      <c r="W418" s="27">
        <f t="shared" ref="W418:W443" si="602">J418*50%</f>
        <v>0</v>
      </c>
      <c r="X418" s="24">
        <f t="shared" ref="X418:X443" si="603">SUM(R418:W418)</f>
        <v>373.95</v>
      </c>
      <c r="Y418" s="24">
        <f t="shared" ref="Y418:Y443" si="604">Q418+X418</f>
        <v>1392.635</v>
      </c>
      <c r="Z418" s="52"/>
      <c r="AA418" s="125" t="s">
        <v>17</v>
      </c>
      <c r="AB418" s="126">
        <f t="shared" ref="AB418:AH418" si="605">K418+R418</f>
        <v>58.4172</v>
      </c>
      <c r="AC418" s="126">
        <f t="shared" si="605"/>
        <v>778.92</v>
      </c>
      <c r="AD418" s="126">
        <f t="shared" si="605"/>
        <v>522.84</v>
      </c>
      <c r="AE418" s="126">
        <f t="shared" si="605"/>
        <v>32.4578</v>
      </c>
      <c r="AF418" s="126">
        <f t="shared" si="605"/>
        <v>0</v>
      </c>
      <c r="AG418" s="126">
        <f t="shared" si="605"/>
        <v>0</v>
      </c>
      <c r="AH418" s="126">
        <f t="shared" si="605"/>
        <v>1392.635</v>
      </c>
      <c r="AI418" s="125" t="s">
        <v>1107</v>
      </c>
    </row>
    <row r="419" s="9" customFormat="1" ht="20" customHeight="1" spans="1:35">
      <c r="A419" s="23">
        <f t="shared" si="589"/>
        <v>416</v>
      </c>
      <c r="B419" s="24" t="s">
        <v>140</v>
      </c>
      <c r="C419" s="30" t="s">
        <v>1144</v>
      </c>
      <c r="D419" s="287" t="s">
        <v>1145</v>
      </c>
      <c r="E419" s="77">
        <v>3245.4</v>
      </c>
      <c r="F419" s="77">
        <v>3245.5</v>
      </c>
      <c r="G419" s="77">
        <v>5228.42</v>
      </c>
      <c r="H419" s="77">
        <v>3245.4</v>
      </c>
      <c r="I419" s="50"/>
      <c r="J419" s="50"/>
      <c r="K419" s="34">
        <f t="shared" si="590"/>
        <v>58.4172</v>
      </c>
      <c r="L419" s="35">
        <f t="shared" si="591"/>
        <v>519.28</v>
      </c>
      <c r="M419" s="27">
        <f t="shared" si="592"/>
        <v>418.27</v>
      </c>
      <c r="N419" s="24">
        <f t="shared" si="593"/>
        <v>22.7178</v>
      </c>
      <c r="O419" s="27">
        <f t="shared" si="594"/>
        <v>0</v>
      </c>
      <c r="P419" s="27">
        <f t="shared" si="595"/>
        <v>0</v>
      </c>
      <c r="Q419" s="27">
        <f t="shared" si="596"/>
        <v>1018.685</v>
      </c>
      <c r="R419" s="24">
        <f t="shared" si="597"/>
        <v>0</v>
      </c>
      <c r="S419" s="24">
        <f t="shared" si="598"/>
        <v>259.64</v>
      </c>
      <c r="T419" s="27">
        <f t="shared" si="599"/>
        <v>104.57</v>
      </c>
      <c r="U419" s="24">
        <f t="shared" si="600"/>
        <v>9.74</v>
      </c>
      <c r="V419" s="27">
        <f t="shared" si="601"/>
        <v>0</v>
      </c>
      <c r="W419" s="27">
        <f t="shared" si="602"/>
        <v>0</v>
      </c>
      <c r="X419" s="24">
        <f t="shared" si="603"/>
        <v>373.95</v>
      </c>
      <c r="Y419" s="24">
        <f t="shared" si="604"/>
        <v>1392.635</v>
      </c>
      <c r="Z419" s="52"/>
      <c r="AA419" s="125" t="s">
        <v>17</v>
      </c>
      <c r="AB419" s="126">
        <f t="shared" ref="AB419:AH419" si="606">K419+R419</f>
        <v>58.4172</v>
      </c>
      <c r="AC419" s="126">
        <f t="shared" si="606"/>
        <v>778.92</v>
      </c>
      <c r="AD419" s="126">
        <f t="shared" si="606"/>
        <v>522.84</v>
      </c>
      <c r="AE419" s="126">
        <f t="shared" si="606"/>
        <v>32.4578</v>
      </c>
      <c r="AF419" s="126">
        <f t="shared" si="606"/>
        <v>0</v>
      </c>
      <c r="AG419" s="126">
        <f t="shared" si="606"/>
        <v>0</v>
      </c>
      <c r="AH419" s="126">
        <f t="shared" si="606"/>
        <v>1392.635</v>
      </c>
      <c r="AI419" s="125" t="s">
        <v>1107</v>
      </c>
    </row>
    <row r="420" s="9" customFormat="1" ht="20" customHeight="1" spans="1:35">
      <c r="A420" s="23">
        <f t="shared" si="589"/>
        <v>417</v>
      </c>
      <c r="B420" s="24" t="s">
        <v>140</v>
      </c>
      <c r="C420" s="30" t="s">
        <v>1146</v>
      </c>
      <c r="D420" s="287" t="s">
        <v>1147</v>
      </c>
      <c r="E420" s="77">
        <v>3245.4</v>
      </c>
      <c r="F420" s="77">
        <v>3245.5</v>
      </c>
      <c r="G420" s="77">
        <v>5228.42</v>
      </c>
      <c r="H420" s="77">
        <v>3245.4</v>
      </c>
      <c r="I420" s="50"/>
      <c r="J420" s="50"/>
      <c r="K420" s="34">
        <f t="shared" si="590"/>
        <v>58.4172</v>
      </c>
      <c r="L420" s="35">
        <f t="shared" si="591"/>
        <v>519.28</v>
      </c>
      <c r="M420" s="27">
        <f t="shared" si="592"/>
        <v>418.27</v>
      </c>
      <c r="N420" s="24">
        <f t="shared" si="593"/>
        <v>22.7178</v>
      </c>
      <c r="O420" s="27">
        <f t="shared" si="594"/>
        <v>0</v>
      </c>
      <c r="P420" s="27">
        <f t="shared" si="595"/>
        <v>0</v>
      </c>
      <c r="Q420" s="27">
        <f t="shared" si="596"/>
        <v>1018.685</v>
      </c>
      <c r="R420" s="24">
        <f t="shared" si="597"/>
        <v>0</v>
      </c>
      <c r="S420" s="24">
        <f t="shared" si="598"/>
        <v>259.64</v>
      </c>
      <c r="T420" s="27">
        <f t="shared" si="599"/>
        <v>104.57</v>
      </c>
      <c r="U420" s="24">
        <f t="shared" si="600"/>
        <v>9.74</v>
      </c>
      <c r="V420" s="27">
        <f t="shared" si="601"/>
        <v>0</v>
      </c>
      <c r="W420" s="27">
        <f t="shared" si="602"/>
        <v>0</v>
      </c>
      <c r="X420" s="24">
        <f t="shared" si="603"/>
        <v>373.95</v>
      </c>
      <c r="Y420" s="24">
        <f t="shared" si="604"/>
        <v>1392.635</v>
      </c>
      <c r="Z420" s="52"/>
      <c r="AA420" s="125" t="s">
        <v>17</v>
      </c>
      <c r="AB420" s="126">
        <f t="shared" ref="AB420:AH420" si="607">K420+R420</f>
        <v>58.4172</v>
      </c>
      <c r="AC420" s="126">
        <f t="shared" si="607"/>
        <v>778.92</v>
      </c>
      <c r="AD420" s="126">
        <f t="shared" si="607"/>
        <v>522.84</v>
      </c>
      <c r="AE420" s="126">
        <f t="shared" si="607"/>
        <v>32.4578</v>
      </c>
      <c r="AF420" s="126">
        <f t="shared" si="607"/>
        <v>0</v>
      </c>
      <c r="AG420" s="126">
        <f t="shared" si="607"/>
        <v>0</v>
      </c>
      <c r="AH420" s="126">
        <f t="shared" si="607"/>
        <v>1392.635</v>
      </c>
      <c r="AI420" s="125" t="s">
        <v>1107</v>
      </c>
    </row>
    <row r="421" s="9" customFormat="1" ht="20" customHeight="1" spans="1:35">
      <c r="A421" s="23">
        <f t="shared" si="589"/>
        <v>418</v>
      </c>
      <c r="B421" s="24" t="s">
        <v>688</v>
      </c>
      <c r="C421" s="30" t="s">
        <v>1148</v>
      </c>
      <c r="D421" s="268" t="s">
        <v>1149</v>
      </c>
      <c r="E421" s="77">
        <v>3245.4</v>
      </c>
      <c r="F421" s="77">
        <v>3245.5</v>
      </c>
      <c r="G421" s="77">
        <v>5228.42</v>
      </c>
      <c r="H421" s="77">
        <v>3245.4</v>
      </c>
      <c r="I421" s="50"/>
      <c r="J421" s="50"/>
      <c r="K421" s="34">
        <f t="shared" si="590"/>
        <v>58.4172</v>
      </c>
      <c r="L421" s="35">
        <f t="shared" si="591"/>
        <v>519.28</v>
      </c>
      <c r="M421" s="27">
        <f t="shared" si="592"/>
        <v>418.27</v>
      </c>
      <c r="N421" s="24">
        <f t="shared" si="593"/>
        <v>22.7178</v>
      </c>
      <c r="O421" s="27">
        <f t="shared" si="594"/>
        <v>0</v>
      </c>
      <c r="P421" s="27">
        <f t="shared" si="595"/>
        <v>0</v>
      </c>
      <c r="Q421" s="27">
        <f t="shared" si="596"/>
        <v>1018.685</v>
      </c>
      <c r="R421" s="24">
        <f t="shared" si="597"/>
        <v>0</v>
      </c>
      <c r="S421" s="24">
        <f t="shared" si="598"/>
        <v>259.64</v>
      </c>
      <c r="T421" s="27">
        <f t="shared" si="599"/>
        <v>104.57</v>
      </c>
      <c r="U421" s="24">
        <f t="shared" si="600"/>
        <v>9.74</v>
      </c>
      <c r="V421" s="27">
        <f t="shared" si="601"/>
        <v>0</v>
      </c>
      <c r="W421" s="27">
        <f t="shared" si="602"/>
        <v>0</v>
      </c>
      <c r="X421" s="24">
        <f t="shared" si="603"/>
        <v>373.95</v>
      </c>
      <c r="Y421" s="24">
        <f t="shared" si="604"/>
        <v>1392.635</v>
      </c>
      <c r="Z421" s="52"/>
      <c r="AA421" s="125" t="s">
        <v>25</v>
      </c>
      <c r="AB421" s="126">
        <f t="shared" ref="AB421:AH421" si="608">K421+R421</f>
        <v>58.4172</v>
      </c>
      <c r="AC421" s="126">
        <f t="shared" si="608"/>
        <v>778.92</v>
      </c>
      <c r="AD421" s="126">
        <f t="shared" si="608"/>
        <v>522.84</v>
      </c>
      <c r="AE421" s="126">
        <f t="shared" si="608"/>
        <v>32.4578</v>
      </c>
      <c r="AF421" s="126">
        <f t="shared" si="608"/>
        <v>0</v>
      </c>
      <c r="AG421" s="126">
        <f t="shared" si="608"/>
        <v>0</v>
      </c>
      <c r="AH421" s="126">
        <f t="shared" si="608"/>
        <v>1392.635</v>
      </c>
      <c r="AI421" s="125" t="s">
        <v>1111</v>
      </c>
    </row>
    <row r="422" s="9" customFormat="1" ht="20" customHeight="1" spans="1:35">
      <c r="A422" s="23">
        <f t="shared" si="589"/>
        <v>419</v>
      </c>
      <c r="B422" s="24" t="s">
        <v>76</v>
      </c>
      <c r="C422" s="30" t="s">
        <v>1150</v>
      </c>
      <c r="D422" s="268" t="s">
        <v>1151</v>
      </c>
      <c r="E422" s="77">
        <v>3245.4</v>
      </c>
      <c r="F422" s="77">
        <v>3245.5</v>
      </c>
      <c r="G422" s="77">
        <v>5228.42</v>
      </c>
      <c r="H422" s="77">
        <v>3245.4</v>
      </c>
      <c r="I422" s="50"/>
      <c r="J422" s="50"/>
      <c r="K422" s="34">
        <f t="shared" si="590"/>
        <v>58.4172</v>
      </c>
      <c r="L422" s="35">
        <f t="shared" si="591"/>
        <v>519.28</v>
      </c>
      <c r="M422" s="27">
        <f t="shared" si="592"/>
        <v>418.27</v>
      </c>
      <c r="N422" s="24">
        <f t="shared" si="593"/>
        <v>22.7178</v>
      </c>
      <c r="O422" s="27">
        <f t="shared" si="594"/>
        <v>0</v>
      </c>
      <c r="P422" s="27">
        <f t="shared" si="595"/>
        <v>0</v>
      </c>
      <c r="Q422" s="27">
        <f t="shared" si="596"/>
        <v>1018.685</v>
      </c>
      <c r="R422" s="24">
        <f t="shared" si="597"/>
        <v>0</v>
      </c>
      <c r="S422" s="24">
        <f t="shared" si="598"/>
        <v>259.64</v>
      </c>
      <c r="T422" s="27">
        <f t="shared" si="599"/>
        <v>104.57</v>
      </c>
      <c r="U422" s="24">
        <f t="shared" si="600"/>
        <v>9.74</v>
      </c>
      <c r="V422" s="27">
        <f t="shared" si="601"/>
        <v>0</v>
      </c>
      <c r="W422" s="27">
        <f t="shared" si="602"/>
        <v>0</v>
      </c>
      <c r="X422" s="24">
        <f t="shared" si="603"/>
        <v>373.95</v>
      </c>
      <c r="Y422" s="24">
        <f t="shared" si="604"/>
        <v>1392.635</v>
      </c>
      <c r="Z422" s="52"/>
      <c r="AA422" s="125" t="s">
        <v>31</v>
      </c>
      <c r="AB422" s="126">
        <f t="shared" ref="AB422:AH422" si="609">K422+R422</f>
        <v>58.4172</v>
      </c>
      <c r="AC422" s="126">
        <f t="shared" si="609"/>
        <v>778.92</v>
      </c>
      <c r="AD422" s="126">
        <f t="shared" si="609"/>
        <v>522.84</v>
      </c>
      <c r="AE422" s="126">
        <f t="shared" si="609"/>
        <v>32.4578</v>
      </c>
      <c r="AF422" s="126">
        <f t="shared" si="609"/>
        <v>0</v>
      </c>
      <c r="AG422" s="126">
        <f t="shared" si="609"/>
        <v>0</v>
      </c>
      <c r="AH422" s="126">
        <f t="shared" si="609"/>
        <v>1392.635</v>
      </c>
      <c r="AI422" s="125" t="s">
        <v>1108</v>
      </c>
    </row>
    <row r="423" s="9" customFormat="1" ht="20" customHeight="1" spans="1:35">
      <c r="A423" s="23">
        <f t="shared" si="589"/>
        <v>420</v>
      </c>
      <c r="B423" s="24" t="s">
        <v>143</v>
      </c>
      <c r="C423" s="88" t="s">
        <v>1152</v>
      </c>
      <c r="D423" s="89" t="s">
        <v>1153</v>
      </c>
      <c r="E423" s="77">
        <v>3245.4</v>
      </c>
      <c r="F423" s="77">
        <v>3245.5</v>
      </c>
      <c r="G423" s="77">
        <v>5228.42</v>
      </c>
      <c r="H423" s="77">
        <v>3245.4</v>
      </c>
      <c r="I423" s="50"/>
      <c r="J423" s="50"/>
      <c r="K423" s="34">
        <f t="shared" si="590"/>
        <v>58.4172</v>
      </c>
      <c r="L423" s="35">
        <f t="shared" si="591"/>
        <v>519.28</v>
      </c>
      <c r="M423" s="27">
        <f t="shared" si="592"/>
        <v>418.27</v>
      </c>
      <c r="N423" s="24">
        <f t="shared" si="593"/>
        <v>22.7178</v>
      </c>
      <c r="O423" s="27">
        <f t="shared" si="594"/>
        <v>0</v>
      </c>
      <c r="P423" s="27">
        <f t="shared" si="595"/>
        <v>0</v>
      </c>
      <c r="Q423" s="27">
        <f t="shared" si="596"/>
        <v>1018.685</v>
      </c>
      <c r="R423" s="24">
        <f t="shared" si="597"/>
        <v>0</v>
      </c>
      <c r="S423" s="24">
        <f t="shared" si="598"/>
        <v>259.64</v>
      </c>
      <c r="T423" s="27">
        <f t="shared" si="599"/>
        <v>104.57</v>
      </c>
      <c r="U423" s="24">
        <f t="shared" si="600"/>
        <v>9.74</v>
      </c>
      <c r="V423" s="27">
        <f t="shared" si="601"/>
        <v>0</v>
      </c>
      <c r="W423" s="27">
        <f t="shared" si="602"/>
        <v>0</v>
      </c>
      <c r="X423" s="24">
        <f t="shared" si="603"/>
        <v>373.95</v>
      </c>
      <c r="Y423" s="24">
        <f t="shared" si="604"/>
        <v>1392.635</v>
      </c>
      <c r="Z423" s="52"/>
      <c r="AA423" s="125" t="s">
        <v>29</v>
      </c>
      <c r="AB423" s="126">
        <f t="shared" ref="AB423:AH423" si="610">K423+R423</f>
        <v>58.4172</v>
      </c>
      <c r="AC423" s="126">
        <f t="shared" si="610"/>
        <v>778.92</v>
      </c>
      <c r="AD423" s="126">
        <f t="shared" si="610"/>
        <v>522.84</v>
      </c>
      <c r="AE423" s="126">
        <f t="shared" si="610"/>
        <v>32.4578</v>
      </c>
      <c r="AF423" s="126">
        <f t="shared" si="610"/>
        <v>0</v>
      </c>
      <c r="AG423" s="126">
        <f t="shared" si="610"/>
        <v>0</v>
      </c>
      <c r="AH423" s="126">
        <f t="shared" si="610"/>
        <v>1392.635</v>
      </c>
      <c r="AI423" s="125" t="s">
        <v>1111</v>
      </c>
    </row>
    <row r="424" s="9" customFormat="1" ht="20" customHeight="1" spans="1:35">
      <c r="A424" s="23">
        <f t="shared" ref="A424:A433" si="611">ROW()-3</f>
        <v>421</v>
      </c>
      <c r="B424" s="24" t="s">
        <v>76</v>
      </c>
      <c r="C424" s="30" t="s">
        <v>1154</v>
      </c>
      <c r="D424" s="268" t="s">
        <v>1155</v>
      </c>
      <c r="E424" s="77">
        <v>3245.4</v>
      </c>
      <c r="F424" s="77">
        <v>3245.5</v>
      </c>
      <c r="G424" s="77">
        <v>5228.42</v>
      </c>
      <c r="H424" s="77">
        <v>3245.4</v>
      </c>
      <c r="I424" s="50"/>
      <c r="J424" s="50"/>
      <c r="K424" s="34">
        <f t="shared" si="590"/>
        <v>58.4172</v>
      </c>
      <c r="L424" s="35">
        <f t="shared" si="591"/>
        <v>519.28</v>
      </c>
      <c r="M424" s="27">
        <f t="shared" si="592"/>
        <v>418.27</v>
      </c>
      <c r="N424" s="24">
        <f t="shared" si="593"/>
        <v>22.7178</v>
      </c>
      <c r="O424" s="27">
        <f t="shared" si="594"/>
        <v>0</v>
      </c>
      <c r="P424" s="27">
        <f t="shared" si="595"/>
        <v>0</v>
      </c>
      <c r="Q424" s="27">
        <f t="shared" si="596"/>
        <v>1018.685</v>
      </c>
      <c r="R424" s="24">
        <f t="shared" si="597"/>
        <v>0</v>
      </c>
      <c r="S424" s="24">
        <f t="shared" si="598"/>
        <v>259.64</v>
      </c>
      <c r="T424" s="27">
        <f t="shared" si="599"/>
        <v>104.57</v>
      </c>
      <c r="U424" s="24">
        <f t="shared" si="600"/>
        <v>9.74</v>
      </c>
      <c r="V424" s="27">
        <f t="shared" si="601"/>
        <v>0</v>
      </c>
      <c r="W424" s="27">
        <f t="shared" si="602"/>
        <v>0</v>
      </c>
      <c r="X424" s="24">
        <f t="shared" si="603"/>
        <v>373.95</v>
      </c>
      <c r="Y424" s="24">
        <f t="shared" si="604"/>
        <v>1392.635</v>
      </c>
      <c r="Z424" s="52"/>
      <c r="AA424" s="125" t="s">
        <v>31</v>
      </c>
      <c r="AB424" s="126">
        <f t="shared" ref="AB424:AH424" si="612">K424+R424</f>
        <v>58.4172</v>
      </c>
      <c r="AC424" s="126">
        <f t="shared" si="612"/>
        <v>778.92</v>
      </c>
      <c r="AD424" s="126">
        <f t="shared" si="612"/>
        <v>522.84</v>
      </c>
      <c r="AE424" s="126">
        <f t="shared" si="612"/>
        <v>32.4578</v>
      </c>
      <c r="AF424" s="126">
        <f t="shared" si="612"/>
        <v>0</v>
      </c>
      <c r="AG424" s="126">
        <f t="shared" si="612"/>
        <v>0</v>
      </c>
      <c r="AH424" s="126">
        <f t="shared" si="612"/>
        <v>1392.635</v>
      </c>
      <c r="AI424" s="125" t="s">
        <v>1108</v>
      </c>
    </row>
    <row r="425" s="9" customFormat="1" ht="20" customHeight="1" spans="1:35">
      <c r="A425" s="23">
        <f t="shared" si="611"/>
        <v>422</v>
      </c>
      <c r="B425" s="24" t="s">
        <v>76</v>
      </c>
      <c r="C425" s="30" t="s">
        <v>1156</v>
      </c>
      <c r="D425" s="268" t="s">
        <v>1157</v>
      </c>
      <c r="E425" s="77">
        <v>3820</v>
      </c>
      <c r="F425" s="77">
        <v>3820</v>
      </c>
      <c r="G425" s="77">
        <v>5228.42</v>
      </c>
      <c r="H425" s="77">
        <v>3820</v>
      </c>
      <c r="I425" s="50">
        <v>4180</v>
      </c>
      <c r="J425" s="50"/>
      <c r="K425" s="34">
        <f t="shared" si="590"/>
        <v>68.76</v>
      </c>
      <c r="L425" s="35">
        <f t="shared" si="591"/>
        <v>611.2</v>
      </c>
      <c r="M425" s="27">
        <f t="shared" si="592"/>
        <v>418.27</v>
      </c>
      <c r="N425" s="24">
        <f t="shared" si="593"/>
        <v>26.74</v>
      </c>
      <c r="O425" s="27">
        <f t="shared" si="594"/>
        <v>209</v>
      </c>
      <c r="P425" s="27">
        <f t="shared" si="595"/>
        <v>0</v>
      </c>
      <c r="Q425" s="27">
        <f t="shared" si="596"/>
        <v>1333.97</v>
      </c>
      <c r="R425" s="24">
        <f t="shared" si="597"/>
        <v>0</v>
      </c>
      <c r="S425" s="24">
        <f t="shared" si="598"/>
        <v>305.6</v>
      </c>
      <c r="T425" s="27">
        <f t="shared" si="599"/>
        <v>104.57</v>
      </c>
      <c r="U425" s="24">
        <f t="shared" si="600"/>
        <v>11.46</v>
      </c>
      <c r="V425" s="27">
        <f t="shared" si="601"/>
        <v>209</v>
      </c>
      <c r="W425" s="27">
        <f t="shared" si="602"/>
        <v>0</v>
      </c>
      <c r="X425" s="24">
        <f t="shared" si="603"/>
        <v>630.63</v>
      </c>
      <c r="Y425" s="24">
        <f t="shared" si="604"/>
        <v>1964.6</v>
      </c>
      <c r="Z425" s="52"/>
      <c r="AA425" s="125" t="s">
        <v>31</v>
      </c>
      <c r="AB425" s="126">
        <f t="shared" ref="AB425:AH425" si="613">K425+R425</f>
        <v>68.76</v>
      </c>
      <c r="AC425" s="126">
        <f t="shared" si="613"/>
        <v>916.8</v>
      </c>
      <c r="AD425" s="126">
        <f t="shared" si="613"/>
        <v>522.84</v>
      </c>
      <c r="AE425" s="126">
        <f t="shared" si="613"/>
        <v>38.2</v>
      </c>
      <c r="AF425" s="126">
        <f t="shared" si="613"/>
        <v>418</v>
      </c>
      <c r="AG425" s="126">
        <f t="shared" si="613"/>
        <v>0</v>
      </c>
      <c r="AH425" s="126">
        <f t="shared" si="613"/>
        <v>1964.6</v>
      </c>
      <c r="AI425" s="125" t="s">
        <v>1108</v>
      </c>
    </row>
    <row r="426" s="9" customFormat="1" ht="20" customHeight="1" spans="1:35">
      <c r="A426" s="23">
        <f t="shared" si="611"/>
        <v>423</v>
      </c>
      <c r="B426" s="24" t="s">
        <v>97</v>
      </c>
      <c r="C426" s="30" t="s">
        <v>1158</v>
      </c>
      <c r="D426" s="268" t="s">
        <v>1159</v>
      </c>
      <c r="E426" s="77">
        <v>3245.4</v>
      </c>
      <c r="F426" s="77">
        <v>3245.5</v>
      </c>
      <c r="G426" s="77">
        <v>5228.42</v>
      </c>
      <c r="H426" s="77">
        <v>3245.4</v>
      </c>
      <c r="I426" s="50"/>
      <c r="J426" s="50"/>
      <c r="K426" s="34">
        <f t="shared" si="590"/>
        <v>58.4172</v>
      </c>
      <c r="L426" s="35">
        <f t="shared" si="591"/>
        <v>519.28</v>
      </c>
      <c r="M426" s="27">
        <f t="shared" si="592"/>
        <v>418.27</v>
      </c>
      <c r="N426" s="24">
        <f t="shared" si="593"/>
        <v>22.7178</v>
      </c>
      <c r="O426" s="27">
        <f t="shared" si="594"/>
        <v>0</v>
      </c>
      <c r="P426" s="27">
        <f t="shared" si="595"/>
        <v>0</v>
      </c>
      <c r="Q426" s="27">
        <f t="shared" si="596"/>
        <v>1018.685</v>
      </c>
      <c r="R426" s="24">
        <f t="shared" si="597"/>
        <v>0</v>
      </c>
      <c r="S426" s="24">
        <f t="shared" si="598"/>
        <v>259.64</v>
      </c>
      <c r="T426" s="27">
        <f t="shared" si="599"/>
        <v>104.57</v>
      </c>
      <c r="U426" s="24">
        <f t="shared" si="600"/>
        <v>9.74</v>
      </c>
      <c r="V426" s="27">
        <f t="shared" si="601"/>
        <v>0</v>
      </c>
      <c r="W426" s="27">
        <f t="shared" si="602"/>
        <v>0</v>
      </c>
      <c r="X426" s="24">
        <f t="shared" si="603"/>
        <v>373.95</v>
      </c>
      <c r="Y426" s="24">
        <f t="shared" si="604"/>
        <v>1392.635</v>
      </c>
      <c r="Z426" s="52"/>
      <c r="AA426" s="125" t="s">
        <v>24</v>
      </c>
      <c r="AB426" s="126">
        <f t="shared" ref="AB426:AH426" si="614">K426+R426</f>
        <v>58.4172</v>
      </c>
      <c r="AC426" s="126">
        <f t="shared" si="614"/>
        <v>778.92</v>
      </c>
      <c r="AD426" s="126">
        <f t="shared" si="614"/>
        <v>522.84</v>
      </c>
      <c r="AE426" s="126">
        <f t="shared" si="614"/>
        <v>32.4578</v>
      </c>
      <c r="AF426" s="126">
        <f t="shared" si="614"/>
        <v>0</v>
      </c>
      <c r="AG426" s="126">
        <f t="shared" si="614"/>
        <v>0</v>
      </c>
      <c r="AH426" s="126">
        <f t="shared" si="614"/>
        <v>1392.635</v>
      </c>
      <c r="AI426" s="125" t="s">
        <v>1111</v>
      </c>
    </row>
    <row r="427" s="9" customFormat="1" ht="20" customHeight="1" spans="1:35">
      <c r="A427" s="23">
        <f t="shared" si="611"/>
        <v>424</v>
      </c>
      <c r="B427" s="24" t="s">
        <v>1205</v>
      </c>
      <c r="C427" s="30" t="s">
        <v>1160</v>
      </c>
      <c r="D427" s="287" t="s">
        <v>1161</v>
      </c>
      <c r="E427" s="77">
        <v>3245.4</v>
      </c>
      <c r="F427" s="77">
        <v>3245.5</v>
      </c>
      <c r="G427" s="77">
        <v>5228.42</v>
      </c>
      <c r="H427" s="77">
        <v>3245.4</v>
      </c>
      <c r="I427" s="50"/>
      <c r="J427" s="50"/>
      <c r="K427" s="34">
        <f t="shared" si="590"/>
        <v>58.4172</v>
      </c>
      <c r="L427" s="35">
        <f t="shared" si="591"/>
        <v>519.28</v>
      </c>
      <c r="M427" s="27">
        <f t="shared" si="592"/>
        <v>418.27</v>
      </c>
      <c r="N427" s="24">
        <f t="shared" si="593"/>
        <v>22.7178</v>
      </c>
      <c r="O427" s="27">
        <f t="shared" si="594"/>
        <v>0</v>
      </c>
      <c r="P427" s="27">
        <f t="shared" si="595"/>
        <v>0</v>
      </c>
      <c r="Q427" s="27">
        <f t="shared" si="596"/>
        <v>1018.685</v>
      </c>
      <c r="R427" s="24">
        <f t="shared" si="597"/>
        <v>0</v>
      </c>
      <c r="S427" s="24">
        <f t="shared" si="598"/>
        <v>259.64</v>
      </c>
      <c r="T427" s="27">
        <f t="shared" si="599"/>
        <v>104.57</v>
      </c>
      <c r="U427" s="24">
        <f t="shared" si="600"/>
        <v>9.74</v>
      </c>
      <c r="V427" s="27">
        <f t="shared" si="601"/>
        <v>0</v>
      </c>
      <c r="W427" s="27">
        <f t="shared" si="602"/>
        <v>0</v>
      </c>
      <c r="X427" s="24">
        <f t="shared" si="603"/>
        <v>373.95</v>
      </c>
      <c r="Y427" s="24">
        <f t="shared" si="604"/>
        <v>1392.635</v>
      </c>
      <c r="Z427" s="52"/>
      <c r="AA427" s="125" t="s">
        <v>23</v>
      </c>
      <c r="AB427" s="126">
        <f t="shared" ref="AB427:AH427" si="615">K427+R427</f>
        <v>58.4172</v>
      </c>
      <c r="AC427" s="126">
        <f t="shared" si="615"/>
        <v>778.92</v>
      </c>
      <c r="AD427" s="126">
        <f t="shared" si="615"/>
        <v>522.84</v>
      </c>
      <c r="AE427" s="126">
        <f t="shared" si="615"/>
        <v>32.4578</v>
      </c>
      <c r="AF427" s="126">
        <f t="shared" si="615"/>
        <v>0</v>
      </c>
      <c r="AG427" s="126">
        <f t="shared" si="615"/>
        <v>0</v>
      </c>
      <c r="AH427" s="126">
        <f t="shared" si="615"/>
        <v>1392.635</v>
      </c>
      <c r="AI427" s="125" t="s">
        <v>1111</v>
      </c>
    </row>
    <row r="428" s="9" customFormat="1" ht="20" customHeight="1" spans="1:35">
      <c r="A428" s="23">
        <f t="shared" si="611"/>
        <v>425</v>
      </c>
      <c r="B428" s="24" t="s">
        <v>1205</v>
      </c>
      <c r="C428" s="30" t="s">
        <v>1162</v>
      </c>
      <c r="D428" s="287" t="s">
        <v>1163</v>
      </c>
      <c r="E428" s="77">
        <v>3245.4</v>
      </c>
      <c r="F428" s="77">
        <v>3245.5</v>
      </c>
      <c r="G428" s="77">
        <v>5228.42</v>
      </c>
      <c r="H428" s="77">
        <v>3245.4</v>
      </c>
      <c r="I428" s="97">
        <v>1790</v>
      </c>
      <c r="J428" s="50"/>
      <c r="K428" s="34">
        <f t="shared" si="590"/>
        <v>58.4172</v>
      </c>
      <c r="L428" s="35">
        <f t="shared" si="591"/>
        <v>519.28</v>
      </c>
      <c r="M428" s="27">
        <f t="shared" si="592"/>
        <v>418.27</v>
      </c>
      <c r="N428" s="24">
        <f t="shared" si="593"/>
        <v>22.7178</v>
      </c>
      <c r="O428" s="27">
        <f t="shared" si="594"/>
        <v>89.5</v>
      </c>
      <c r="P428" s="27">
        <f t="shared" si="595"/>
        <v>0</v>
      </c>
      <c r="Q428" s="27">
        <f t="shared" si="596"/>
        <v>1108.185</v>
      </c>
      <c r="R428" s="24">
        <f t="shared" si="597"/>
        <v>0</v>
      </c>
      <c r="S428" s="24">
        <f t="shared" si="598"/>
        <v>259.64</v>
      </c>
      <c r="T428" s="27">
        <f t="shared" si="599"/>
        <v>104.57</v>
      </c>
      <c r="U428" s="24">
        <f t="shared" si="600"/>
        <v>9.74</v>
      </c>
      <c r="V428" s="27">
        <f t="shared" si="601"/>
        <v>89.5</v>
      </c>
      <c r="W428" s="27">
        <f t="shared" si="602"/>
        <v>0</v>
      </c>
      <c r="X428" s="24">
        <f t="shared" si="603"/>
        <v>463.45</v>
      </c>
      <c r="Y428" s="24">
        <f t="shared" si="604"/>
        <v>1571.635</v>
      </c>
      <c r="Z428" s="52"/>
      <c r="AA428" s="125" t="s">
        <v>23</v>
      </c>
      <c r="AB428" s="126">
        <f t="shared" ref="AB428:AH428" si="616">K428+R428</f>
        <v>58.4172</v>
      </c>
      <c r="AC428" s="126">
        <f t="shared" si="616"/>
        <v>778.92</v>
      </c>
      <c r="AD428" s="126">
        <f t="shared" si="616"/>
        <v>522.84</v>
      </c>
      <c r="AE428" s="126">
        <f t="shared" si="616"/>
        <v>32.4578</v>
      </c>
      <c r="AF428" s="126">
        <f t="shared" si="616"/>
        <v>179</v>
      </c>
      <c r="AG428" s="126">
        <f t="shared" si="616"/>
        <v>0</v>
      </c>
      <c r="AH428" s="126">
        <f t="shared" si="616"/>
        <v>1571.635</v>
      </c>
      <c r="AI428" s="125" t="s">
        <v>1111</v>
      </c>
    </row>
    <row r="429" s="9" customFormat="1" ht="20" customHeight="1" spans="1:35">
      <c r="A429" s="23">
        <f t="shared" si="611"/>
        <v>426</v>
      </c>
      <c r="B429" s="24" t="s">
        <v>211</v>
      </c>
      <c r="C429" s="30" t="s">
        <v>1164</v>
      </c>
      <c r="D429" s="268" t="s">
        <v>1165</v>
      </c>
      <c r="E429" s="77">
        <v>3245.4</v>
      </c>
      <c r="F429" s="77">
        <v>3245.5</v>
      </c>
      <c r="G429" s="77">
        <v>5228.42</v>
      </c>
      <c r="H429" s="77">
        <v>3245.4</v>
      </c>
      <c r="I429" s="50"/>
      <c r="J429" s="50"/>
      <c r="K429" s="34">
        <f t="shared" si="590"/>
        <v>58.4172</v>
      </c>
      <c r="L429" s="35">
        <f t="shared" si="591"/>
        <v>519.28</v>
      </c>
      <c r="M429" s="27">
        <f t="shared" si="592"/>
        <v>418.27</v>
      </c>
      <c r="N429" s="24">
        <f t="shared" si="593"/>
        <v>22.7178</v>
      </c>
      <c r="O429" s="27">
        <f t="shared" si="594"/>
        <v>0</v>
      </c>
      <c r="P429" s="27">
        <f t="shared" si="595"/>
        <v>0</v>
      </c>
      <c r="Q429" s="27">
        <f t="shared" si="596"/>
        <v>1018.685</v>
      </c>
      <c r="R429" s="24">
        <f t="shared" si="597"/>
        <v>0</v>
      </c>
      <c r="S429" s="24">
        <f t="shared" si="598"/>
        <v>259.64</v>
      </c>
      <c r="T429" s="27">
        <f t="shared" si="599"/>
        <v>104.57</v>
      </c>
      <c r="U429" s="24">
        <f t="shared" si="600"/>
        <v>9.74</v>
      </c>
      <c r="V429" s="27">
        <f t="shared" si="601"/>
        <v>0</v>
      </c>
      <c r="W429" s="27">
        <f t="shared" si="602"/>
        <v>0</v>
      </c>
      <c r="X429" s="24">
        <f t="shared" si="603"/>
        <v>373.95</v>
      </c>
      <c r="Y429" s="24">
        <f t="shared" si="604"/>
        <v>1392.635</v>
      </c>
      <c r="Z429" s="52"/>
      <c r="AA429" s="125" t="s">
        <v>22</v>
      </c>
      <c r="AB429" s="126">
        <f t="shared" ref="AB429:AH429" si="617">K429+R429</f>
        <v>58.4172</v>
      </c>
      <c r="AC429" s="126">
        <f t="shared" si="617"/>
        <v>778.92</v>
      </c>
      <c r="AD429" s="126">
        <f t="shared" si="617"/>
        <v>522.84</v>
      </c>
      <c r="AE429" s="126">
        <f t="shared" si="617"/>
        <v>32.4578</v>
      </c>
      <c r="AF429" s="126">
        <f t="shared" si="617"/>
        <v>0</v>
      </c>
      <c r="AG429" s="126">
        <f t="shared" si="617"/>
        <v>0</v>
      </c>
      <c r="AH429" s="126">
        <f t="shared" si="617"/>
        <v>1392.635</v>
      </c>
      <c r="AI429" s="125" t="s">
        <v>1111</v>
      </c>
    </row>
    <row r="430" s="9" customFormat="1" ht="20" customHeight="1" spans="1:35">
      <c r="A430" s="23">
        <f t="shared" si="611"/>
        <v>427</v>
      </c>
      <c r="B430" s="24" t="s">
        <v>143</v>
      </c>
      <c r="C430" s="30" t="s">
        <v>1166</v>
      </c>
      <c r="D430" s="268" t="s">
        <v>1167</v>
      </c>
      <c r="E430" s="77">
        <v>3245.4</v>
      </c>
      <c r="F430" s="77">
        <v>3245.5</v>
      </c>
      <c r="G430" s="77">
        <v>5228.42</v>
      </c>
      <c r="H430" s="93">
        <v>3245.4</v>
      </c>
      <c r="I430" s="50"/>
      <c r="J430" s="50"/>
      <c r="K430" s="34">
        <f t="shared" si="590"/>
        <v>58.4172</v>
      </c>
      <c r="L430" s="35">
        <f t="shared" si="591"/>
        <v>519.28</v>
      </c>
      <c r="M430" s="27">
        <f t="shared" si="592"/>
        <v>418.27</v>
      </c>
      <c r="N430" s="24">
        <f t="shared" si="593"/>
        <v>22.7178</v>
      </c>
      <c r="O430" s="27">
        <f t="shared" si="594"/>
        <v>0</v>
      </c>
      <c r="P430" s="27">
        <f t="shared" si="595"/>
        <v>0</v>
      </c>
      <c r="Q430" s="27">
        <f t="shared" si="596"/>
        <v>1018.685</v>
      </c>
      <c r="R430" s="24">
        <f t="shared" si="597"/>
        <v>0</v>
      </c>
      <c r="S430" s="24">
        <f t="shared" si="598"/>
        <v>259.64</v>
      </c>
      <c r="T430" s="27">
        <f t="shared" si="599"/>
        <v>104.57</v>
      </c>
      <c r="U430" s="24">
        <f t="shared" si="600"/>
        <v>9.74</v>
      </c>
      <c r="V430" s="27">
        <f t="shared" si="601"/>
        <v>0</v>
      </c>
      <c r="W430" s="27">
        <f t="shared" si="602"/>
        <v>0</v>
      </c>
      <c r="X430" s="24">
        <f t="shared" si="603"/>
        <v>373.95</v>
      </c>
      <c r="Y430" s="24">
        <f t="shared" si="604"/>
        <v>1392.635</v>
      </c>
      <c r="Z430" s="52"/>
      <c r="AA430" s="125" t="s">
        <v>20</v>
      </c>
      <c r="AB430" s="126">
        <f t="shared" ref="AB430:AH430" si="618">K430+R430</f>
        <v>58.4172</v>
      </c>
      <c r="AC430" s="126">
        <f t="shared" si="618"/>
        <v>778.92</v>
      </c>
      <c r="AD430" s="126">
        <f t="shared" si="618"/>
        <v>522.84</v>
      </c>
      <c r="AE430" s="126">
        <f t="shared" si="618"/>
        <v>32.4578</v>
      </c>
      <c r="AF430" s="126">
        <f t="shared" si="618"/>
        <v>0</v>
      </c>
      <c r="AG430" s="126">
        <f t="shared" si="618"/>
        <v>0</v>
      </c>
      <c r="AH430" s="126">
        <f t="shared" si="618"/>
        <v>1392.635</v>
      </c>
      <c r="AI430" s="125" t="s">
        <v>1111</v>
      </c>
    </row>
    <row r="431" s="9" customFormat="1" ht="20" customHeight="1" spans="1:35">
      <c r="A431" s="23">
        <f t="shared" si="611"/>
        <v>428</v>
      </c>
      <c r="B431" s="24" t="s">
        <v>416</v>
      </c>
      <c r="C431" s="30" t="s">
        <v>1168</v>
      </c>
      <c r="D431" s="287" t="s">
        <v>1169</v>
      </c>
      <c r="E431" s="77">
        <v>3245.4</v>
      </c>
      <c r="F431" s="77">
        <v>3245.5</v>
      </c>
      <c r="G431" s="77">
        <v>5228.42</v>
      </c>
      <c r="H431" s="77">
        <v>3245.4</v>
      </c>
      <c r="I431" s="50"/>
      <c r="J431" s="50"/>
      <c r="K431" s="34">
        <f t="shared" si="590"/>
        <v>58.4172</v>
      </c>
      <c r="L431" s="35">
        <f t="shared" si="591"/>
        <v>519.28</v>
      </c>
      <c r="M431" s="27">
        <f t="shared" si="592"/>
        <v>418.27</v>
      </c>
      <c r="N431" s="24">
        <f t="shared" si="593"/>
        <v>22.7178</v>
      </c>
      <c r="O431" s="27">
        <f t="shared" si="594"/>
        <v>0</v>
      </c>
      <c r="P431" s="27">
        <f t="shared" si="595"/>
        <v>0</v>
      </c>
      <c r="Q431" s="27">
        <f t="shared" si="596"/>
        <v>1018.685</v>
      </c>
      <c r="R431" s="24">
        <f t="shared" si="597"/>
        <v>0</v>
      </c>
      <c r="S431" s="24">
        <f t="shared" si="598"/>
        <v>259.64</v>
      </c>
      <c r="T431" s="27">
        <f t="shared" si="599"/>
        <v>104.57</v>
      </c>
      <c r="U431" s="24">
        <f t="shared" si="600"/>
        <v>9.74</v>
      </c>
      <c r="V431" s="27">
        <f t="shared" si="601"/>
        <v>0</v>
      </c>
      <c r="W431" s="27">
        <f t="shared" si="602"/>
        <v>0</v>
      </c>
      <c r="X431" s="24">
        <f t="shared" si="603"/>
        <v>373.95</v>
      </c>
      <c r="Y431" s="24">
        <f t="shared" si="604"/>
        <v>1392.635</v>
      </c>
      <c r="Z431" s="52"/>
      <c r="AA431" s="125" t="s">
        <v>20</v>
      </c>
      <c r="AB431" s="126">
        <f t="shared" ref="AB431:AH431" si="619">K431+R431</f>
        <v>58.4172</v>
      </c>
      <c r="AC431" s="126">
        <f t="shared" si="619"/>
        <v>778.92</v>
      </c>
      <c r="AD431" s="126">
        <f t="shared" si="619"/>
        <v>522.84</v>
      </c>
      <c r="AE431" s="126">
        <f t="shared" si="619"/>
        <v>32.4578</v>
      </c>
      <c r="AF431" s="126">
        <f t="shared" si="619"/>
        <v>0</v>
      </c>
      <c r="AG431" s="126">
        <f t="shared" si="619"/>
        <v>0</v>
      </c>
      <c r="AH431" s="126">
        <f t="shared" si="619"/>
        <v>1392.635</v>
      </c>
      <c r="AI431" s="125" t="s">
        <v>1111</v>
      </c>
    </row>
    <row r="432" s="9" customFormat="1" ht="20" customHeight="1" spans="1:35">
      <c r="A432" s="23">
        <f t="shared" si="611"/>
        <v>429</v>
      </c>
      <c r="B432" s="24" t="s">
        <v>76</v>
      </c>
      <c r="C432" s="30" t="s">
        <v>91</v>
      </c>
      <c r="D432" s="268" t="s">
        <v>92</v>
      </c>
      <c r="E432" s="77">
        <v>3820</v>
      </c>
      <c r="F432" s="77">
        <v>3820</v>
      </c>
      <c r="G432" s="77">
        <v>5228.42</v>
      </c>
      <c r="H432" s="77">
        <v>3820</v>
      </c>
      <c r="I432" s="50">
        <v>4180</v>
      </c>
      <c r="J432" s="50"/>
      <c r="K432" s="34">
        <f t="shared" si="590"/>
        <v>68.76</v>
      </c>
      <c r="L432" s="35">
        <f t="shared" si="591"/>
        <v>611.2</v>
      </c>
      <c r="M432" s="27">
        <f t="shared" si="592"/>
        <v>418.27</v>
      </c>
      <c r="N432" s="24">
        <f t="shared" si="593"/>
        <v>26.74</v>
      </c>
      <c r="O432" s="27">
        <f t="shared" si="594"/>
        <v>209</v>
      </c>
      <c r="P432" s="27">
        <f t="shared" si="595"/>
        <v>0</v>
      </c>
      <c r="Q432" s="27">
        <f t="shared" si="596"/>
        <v>1333.97</v>
      </c>
      <c r="R432" s="24">
        <f t="shared" si="597"/>
        <v>0</v>
      </c>
      <c r="S432" s="24">
        <f t="shared" si="598"/>
        <v>305.6</v>
      </c>
      <c r="T432" s="27">
        <f t="shared" si="599"/>
        <v>104.57</v>
      </c>
      <c r="U432" s="24">
        <f t="shared" si="600"/>
        <v>11.46</v>
      </c>
      <c r="V432" s="27">
        <f t="shared" si="601"/>
        <v>209</v>
      </c>
      <c r="W432" s="27">
        <f t="shared" si="602"/>
        <v>0</v>
      </c>
      <c r="X432" s="24">
        <f t="shared" si="603"/>
        <v>630.63</v>
      </c>
      <c r="Y432" s="24">
        <f t="shared" si="604"/>
        <v>1964.6</v>
      </c>
      <c r="Z432" s="52"/>
      <c r="AA432" s="125" t="s">
        <v>31</v>
      </c>
      <c r="AB432" s="126">
        <f t="shared" ref="AB432:AH432" si="620">K432+R432</f>
        <v>68.76</v>
      </c>
      <c r="AC432" s="126">
        <f t="shared" si="620"/>
        <v>916.8</v>
      </c>
      <c r="AD432" s="126">
        <f t="shared" si="620"/>
        <v>522.84</v>
      </c>
      <c r="AE432" s="126">
        <f t="shared" si="620"/>
        <v>38.2</v>
      </c>
      <c r="AF432" s="126">
        <f t="shared" si="620"/>
        <v>418</v>
      </c>
      <c r="AG432" s="126">
        <f t="shared" si="620"/>
        <v>0</v>
      </c>
      <c r="AH432" s="126">
        <f t="shared" si="620"/>
        <v>1964.6</v>
      </c>
      <c r="AI432" s="125" t="s">
        <v>1108</v>
      </c>
    </row>
    <row r="433" s="9" customFormat="1" ht="20" customHeight="1" spans="1:35">
      <c r="A433" s="23">
        <f t="shared" si="611"/>
        <v>430</v>
      </c>
      <c r="B433" s="24" t="s">
        <v>71</v>
      </c>
      <c r="C433" s="30" t="s">
        <v>1171</v>
      </c>
      <c r="D433" s="287" t="s">
        <v>1172</v>
      </c>
      <c r="E433" s="77">
        <v>3245.4</v>
      </c>
      <c r="F433" s="77">
        <v>3245.5</v>
      </c>
      <c r="G433" s="77">
        <v>5228.42</v>
      </c>
      <c r="H433" s="77">
        <v>3245.4</v>
      </c>
      <c r="I433" s="50"/>
      <c r="J433" s="50"/>
      <c r="K433" s="34">
        <f t="shared" si="590"/>
        <v>58.4172</v>
      </c>
      <c r="L433" s="35">
        <f t="shared" si="591"/>
        <v>519.28</v>
      </c>
      <c r="M433" s="27">
        <f t="shared" si="592"/>
        <v>418.27</v>
      </c>
      <c r="N433" s="24">
        <f t="shared" si="593"/>
        <v>22.7178</v>
      </c>
      <c r="O433" s="27">
        <f t="shared" si="594"/>
        <v>0</v>
      </c>
      <c r="P433" s="27">
        <f t="shared" si="595"/>
        <v>0</v>
      </c>
      <c r="Q433" s="27">
        <f t="shared" si="596"/>
        <v>1018.685</v>
      </c>
      <c r="R433" s="24">
        <f t="shared" si="597"/>
        <v>0</v>
      </c>
      <c r="S433" s="24">
        <f t="shared" si="598"/>
        <v>259.64</v>
      </c>
      <c r="T433" s="27">
        <f t="shared" si="599"/>
        <v>104.57</v>
      </c>
      <c r="U433" s="24">
        <f t="shared" si="600"/>
        <v>9.74</v>
      </c>
      <c r="V433" s="27">
        <f t="shared" si="601"/>
        <v>0</v>
      </c>
      <c r="W433" s="27">
        <f t="shared" si="602"/>
        <v>0</v>
      </c>
      <c r="X433" s="24">
        <f t="shared" si="603"/>
        <v>373.95</v>
      </c>
      <c r="Y433" s="24">
        <f t="shared" si="604"/>
        <v>1392.635</v>
      </c>
      <c r="Z433" s="52"/>
      <c r="AA433" s="125" t="s">
        <v>31</v>
      </c>
      <c r="AB433" s="126">
        <f t="shared" ref="AB433:AH433" si="621">K433+R433</f>
        <v>58.4172</v>
      </c>
      <c r="AC433" s="126">
        <f t="shared" si="621"/>
        <v>778.92</v>
      </c>
      <c r="AD433" s="126">
        <f t="shared" si="621"/>
        <v>522.84</v>
      </c>
      <c r="AE433" s="126">
        <f t="shared" si="621"/>
        <v>32.4578</v>
      </c>
      <c r="AF433" s="126">
        <f t="shared" si="621"/>
        <v>0</v>
      </c>
      <c r="AG433" s="126">
        <f t="shared" si="621"/>
        <v>0</v>
      </c>
      <c r="AH433" s="126">
        <f t="shared" si="621"/>
        <v>1392.635</v>
      </c>
      <c r="AI433" s="125" t="s">
        <v>1108</v>
      </c>
    </row>
    <row r="434" s="9" customFormat="1" ht="20" customHeight="1" spans="1:35">
      <c r="A434" s="23">
        <f t="shared" ref="A434:A443" si="622">ROW()-3</f>
        <v>431</v>
      </c>
      <c r="B434" s="24" t="s">
        <v>76</v>
      </c>
      <c r="C434" s="30" t="s">
        <v>1173</v>
      </c>
      <c r="D434" s="268" t="s">
        <v>1174</v>
      </c>
      <c r="E434" s="77">
        <v>3245.4</v>
      </c>
      <c r="F434" s="77">
        <v>0</v>
      </c>
      <c r="G434" s="77">
        <v>0</v>
      </c>
      <c r="H434" s="77">
        <v>0</v>
      </c>
      <c r="I434" s="50"/>
      <c r="J434" s="50"/>
      <c r="K434" s="34">
        <f t="shared" si="590"/>
        <v>58.4172</v>
      </c>
      <c r="L434" s="35">
        <f t="shared" si="591"/>
        <v>0</v>
      </c>
      <c r="M434" s="27">
        <f t="shared" si="592"/>
        <v>0</v>
      </c>
      <c r="N434" s="24">
        <f t="shared" si="593"/>
        <v>0</v>
      </c>
      <c r="O434" s="27">
        <f t="shared" si="594"/>
        <v>0</v>
      </c>
      <c r="P434" s="27">
        <f t="shared" si="595"/>
        <v>0</v>
      </c>
      <c r="Q434" s="27">
        <f t="shared" si="596"/>
        <v>58.4172</v>
      </c>
      <c r="R434" s="24">
        <f t="shared" si="597"/>
        <v>0</v>
      </c>
      <c r="S434" s="24">
        <f t="shared" si="598"/>
        <v>0</v>
      </c>
      <c r="T434" s="27">
        <f t="shared" si="599"/>
        <v>0</v>
      </c>
      <c r="U434" s="24">
        <f t="shared" si="600"/>
        <v>0</v>
      </c>
      <c r="V434" s="27">
        <f t="shared" si="601"/>
        <v>0</v>
      </c>
      <c r="W434" s="27">
        <f t="shared" si="602"/>
        <v>0</v>
      </c>
      <c r="X434" s="24">
        <f t="shared" si="603"/>
        <v>0</v>
      </c>
      <c r="Y434" s="24">
        <f t="shared" si="604"/>
        <v>58.4172</v>
      </c>
      <c r="Z434" s="52"/>
      <c r="AA434" s="125" t="s">
        <v>17</v>
      </c>
      <c r="AB434" s="126">
        <f t="shared" ref="AB434:AH434" si="623">K434+R434</f>
        <v>58.4172</v>
      </c>
      <c r="AC434" s="126">
        <f t="shared" si="623"/>
        <v>0</v>
      </c>
      <c r="AD434" s="126">
        <f t="shared" si="623"/>
        <v>0</v>
      </c>
      <c r="AE434" s="126">
        <f t="shared" si="623"/>
        <v>0</v>
      </c>
      <c r="AF434" s="126">
        <f t="shared" si="623"/>
        <v>0</v>
      </c>
      <c r="AG434" s="126">
        <f t="shared" si="623"/>
        <v>0</v>
      </c>
      <c r="AH434" s="126">
        <f t="shared" si="623"/>
        <v>58.4172</v>
      </c>
      <c r="AI434" s="125" t="s">
        <v>1107</v>
      </c>
    </row>
    <row r="435" s="9" customFormat="1" ht="20" customHeight="1" spans="1:35">
      <c r="A435" s="23">
        <f t="shared" si="622"/>
        <v>432</v>
      </c>
      <c r="B435" s="24" t="s">
        <v>140</v>
      </c>
      <c r="C435" s="30" t="s">
        <v>1175</v>
      </c>
      <c r="D435" s="287" t="s">
        <v>1176</v>
      </c>
      <c r="E435" s="77">
        <v>3245.4</v>
      </c>
      <c r="F435" s="77">
        <v>0</v>
      </c>
      <c r="G435" s="77">
        <v>0</v>
      </c>
      <c r="H435" s="77">
        <v>0</v>
      </c>
      <c r="I435" s="50"/>
      <c r="J435" s="50"/>
      <c r="K435" s="34">
        <f t="shared" si="590"/>
        <v>58.4172</v>
      </c>
      <c r="L435" s="35">
        <f t="shared" si="591"/>
        <v>0</v>
      </c>
      <c r="M435" s="27">
        <f t="shared" si="592"/>
        <v>0</v>
      </c>
      <c r="N435" s="24">
        <f t="shared" si="593"/>
        <v>0</v>
      </c>
      <c r="O435" s="27">
        <f t="shared" si="594"/>
        <v>0</v>
      </c>
      <c r="P435" s="27">
        <f t="shared" si="595"/>
        <v>0</v>
      </c>
      <c r="Q435" s="27">
        <f t="shared" si="596"/>
        <v>58.4172</v>
      </c>
      <c r="R435" s="24">
        <f t="shared" si="597"/>
        <v>0</v>
      </c>
      <c r="S435" s="24">
        <f t="shared" si="598"/>
        <v>0</v>
      </c>
      <c r="T435" s="27">
        <f t="shared" si="599"/>
        <v>0</v>
      </c>
      <c r="U435" s="24">
        <f t="shared" si="600"/>
        <v>0</v>
      </c>
      <c r="V435" s="27">
        <f t="shared" si="601"/>
        <v>0</v>
      </c>
      <c r="W435" s="27">
        <f t="shared" si="602"/>
        <v>0</v>
      </c>
      <c r="X435" s="24">
        <f t="shared" si="603"/>
        <v>0</v>
      </c>
      <c r="Y435" s="24">
        <f t="shared" si="604"/>
        <v>58.4172</v>
      </c>
      <c r="Z435" s="52"/>
      <c r="AA435" s="125" t="s">
        <v>17</v>
      </c>
      <c r="AB435" s="126">
        <f t="shared" ref="AB435:AH435" si="624">K435+R435</f>
        <v>58.4172</v>
      </c>
      <c r="AC435" s="126">
        <f t="shared" si="624"/>
        <v>0</v>
      </c>
      <c r="AD435" s="126">
        <f t="shared" si="624"/>
        <v>0</v>
      </c>
      <c r="AE435" s="126">
        <f t="shared" si="624"/>
        <v>0</v>
      </c>
      <c r="AF435" s="126">
        <f t="shared" si="624"/>
        <v>0</v>
      </c>
      <c r="AG435" s="126">
        <f t="shared" si="624"/>
        <v>0</v>
      </c>
      <c r="AH435" s="126">
        <f t="shared" si="624"/>
        <v>58.4172</v>
      </c>
      <c r="AI435" s="125" t="s">
        <v>1107</v>
      </c>
    </row>
    <row r="436" s="9" customFormat="1" ht="20" customHeight="1" spans="1:35">
      <c r="A436" s="23">
        <f t="shared" si="622"/>
        <v>433</v>
      </c>
      <c r="B436" s="24" t="s">
        <v>211</v>
      </c>
      <c r="C436" s="57" t="s">
        <v>1177</v>
      </c>
      <c r="D436" s="89" t="s">
        <v>1178</v>
      </c>
      <c r="E436" s="77">
        <v>3245.4</v>
      </c>
      <c r="F436" s="77">
        <v>3245.5</v>
      </c>
      <c r="G436" s="77">
        <v>5228.42</v>
      </c>
      <c r="H436" s="77">
        <v>3245.4</v>
      </c>
      <c r="I436" s="50"/>
      <c r="J436" s="50"/>
      <c r="K436" s="34">
        <f t="shared" si="590"/>
        <v>58.4172</v>
      </c>
      <c r="L436" s="35">
        <f t="shared" si="591"/>
        <v>519.28</v>
      </c>
      <c r="M436" s="27">
        <f t="shared" si="592"/>
        <v>418.27</v>
      </c>
      <c r="N436" s="24">
        <f t="shared" si="593"/>
        <v>22.7178</v>
      </c>
      <c r="O436" s="27">
        <f t="shared" si="594"/>
        <v>0</v>
      </c>
      <c r="P436" s="27">
        <f t="shared" si="595"/>
        <v>0</v>
      </c>
      <c r="Q436" s="27">
        <f t="shared" si="596"/>
        <v>1018.685</v>
      </c>
      <c r="R436" s="24">
        <f t="shared" si="597"/>
        <v>0</v>
      </c>
      <c r="S436" s="24">
        <f t="shared" si="598"/>
        <v>259.64</v>
      </c>
      <c r="T436" s="27">
        <f t="shared" si="599"/>
        <v>104.57</v>
      </c>
      <c r="U436" s="24">
        <f t="shared" si="600"/>
        <v>9.74</v>
      </c>
      <c r="V436" s="27">
        <f t="shared" si="601"/>
        <v>0</v>
      </c>
      <c r="W436" s="27">
        <f t="shared" si="602"/>
        <v>0</v>
      </c>
      <c r="X436" s="24">
        <f t="shared" si="603"/>
        <v>373.95</v>
      </c>
      <c r="Y436" s="24">
        <f t="shared" si="604"/>
        <v>1392.635</v>
      </c>
      <c r="Z436" s="52"/>
      <c r="AA436" s="125" t="s">
        <v>22</v>
      </c>
      <c r="AB436" s="126">
        <f t="shared" ref="AB436:AH436" si="625">K436+R436</f>
        <v>58.4172</v>
      </c>
      <c r="AC436" s="126">
        <f t="shared" si="625"/>
        <v>778.92</v>
      </c>
      <c r="AD436" s="126">
        <f t="shared" si="625"/>
        <v>522.84</v>
      </c>
      <c r="AE436" s="126">
        <f t="shared" si="625"/>
        <v>32.4578</v>
      </c>
      <c r="AF436" s="126">
        <f t="shared" si="625"/>
        <v>0</v>
      </c>
      <c r="AG436" s="126">
        <f t="shared" si="625"/>
        <v>0</v>
      </c>
      <c r="AH436" s="126">
        <f t="shared" si="625"/>
        <v>1392.635</v>
      </c>
      <c r="AI436" s="125" t="s">
        <v>1111</v>
      </c>
    </row>
    <row r="437" s="9" customFormat="1" ht="20" customHeight="1" spans="1:35">
      <c r="A437" s="23">
        <f t="shared" si="622"/>
        <v>434</v>
      </c>
      <c r="B437" s="24" t="s">
        <v>211</v>
      </c>
      <c r="C437" s="57" t="s">
        <v>1179</v>
      </c>
      <c r="D437" s="292" t="s">
        <v>1180</v>
      </c>
      <c r="E437" s="77">
        <v>3245.4</v>
      </c>
      <c r="F437" s="77">
        <v>3245.5</v>
      </c>
      <c r="G437" s="77">
        <v>5228.42</v>
      </c>
      <c r="H437" s="77">
        <v>3245.4</v>
      </c>
      <c r="I437" s="50"/>
      <c r="J437" s="50"/>
      <c r="K437" s="34">
        <f t="shared" si="590"/>
        <v>58.4172</v>
      </c>
      <c r="L437" s="35">
        <f t="shared" si="591"/>
        <v>519.28</v>
      </c>
      <c r="M437" s="27">
        <f t="shared" si="592"/>
        <v>418.27</v>
      </c>
      <c r="N437" s="24">
        <f t="shared" si="593"/>
        <v>22.7178</v>
      </c>
      <c r="O437" s="27">
        <f t="shared" si="594"/>
        <v>0</v>
      </c>
      <c r="P437" s="27">
        <f t="shared" si="595"/>
        <v>0</v>
      </c>
      <c r="Q437" s="27">
        <f t="shared" si="596"/>
        <v>1018.685</v>
      </c>
      <c r="R437" s="24">
        <f t="shared" si="597"/>
        <v>0</v>
      </c>
      <c r="S437" s="24">
        <f t="shared" si="598"/>
        <v>259.64</v>
      </c>
      <c r="T437" s="27">
        <f t="shared" si="599"/>
        <v>104.57</v>
      </c>
      <c r="U437" s="24">
        <f t="shared" si="600"/>
        <v>9.74</v>
      </c>
      <c r="V437" s="27">
        <f t="shared" si="601"/>
        <v>0</v>
      </c>
      <c r="W437" s="27">
        <f t="shared" si="602"/>
        <v>0</v>
      </c>
      <c r="X437" s="24">
        <f t="shared" si="603"/>
        <v>373.95</v>
      </c>
      <c r="Y437" s="24">
        <f t="shared" si="604"/>
        <v>1392.635</v>
      </c>
      <c r="Z437" s="52"/>
      <c r="AA437" s="125" t="s">
        <v>22</v>
      </c>
      <c r="AB437" s="126">
        <f t="shared" ref="AB437:AH437" si="626">K437+R437</f>
        <v>58.4172</v>
      </c>
      <c r="AC437" s="126">
        <f t="shared" si="626"/>
        <v>778.92</v>
      </c>
      <c r="AD437" s="126">
        <f t="shared" si="626"/>
        <v>522.84</v>
      </c>
      <c r="AE437" s="126">
        <f t="shared" si="626"/>
        <v>32.4578</v>
      </c>
      <c r="AF437" s="126">
        <f t="shared" si="626"/>
        <v>0</v>
      </c>
      <c r="AG437" s="126">
        <f t="shared" si="626"/>
        <v>0</v>
      </c>
      <c r="AH437" s="126">
        <f t="shared" si="626"/>
        <v>1392.635</v>
      </c>
      <c r="AI437" s="125" t="s">
        <v>1111</v>
      </c>
    </row>
    <row r="438" s="9" customFormat="1" ht="20" customHeight="1" spans="1:35">
      <c r="A438" s="23">
        <f t="shared" si="622"/>
        <v>435</v>
      </c>
      <c r="B438" s="24" t="s">
        <v>211</v>
      </c>
      <c r="C438" s="57" t="s">
        <v>1181</v>
      </c>
      <c r="D438" s="292" t="s">
        <v>1182</v>
      </c>
      <c r="E438" s="77">
        <v>3245.4</v>
      </c>
      <c r="F438" s="77">
        <v>3245.5</v>
      </c>
      <c r="G438" s="77">
        <v>5228.42</v>
      </c>
      <c r="H438" s="77">
        <v>3245.4</v>
      </c>
      <c r="I438" s="50"/>
      <c r="J438" s="50"/>
      <c r="K438" s="34">
        <f t="shared" si="590"/>
        <v>58.4172</v>
      </c>
      <c r="L438" s="35">
        <f t="shared" si="591"/>
        <v>519.28</v>
      </c>
      <c r="M438" s="27">
        <f t="shared" si="592"/>
        <v>418.27</v>
      </c>
      <c r="N438" s="24">
        <f t="shared" si="593"/>
        <v>22.7178</v>
      </c>
      <c r="O438" s="27">
        <f t="shared" si="594"/>
        <v>0</v>
      </c>
      <c r="P438" s="27">
        <f t="shared" si="595"/>
        <v>0</v>
      </c>
      <c r="Q438" s="27">
        <f t="shared" si="596"/>
        <v>1018.685</v>
      </c>
      <c r="R438" s="24">
        <f t="shared" si="597"/>
        <v>0</v>
      </c>
      <c r="S438" s="24">
        <f t="shared" si="598"/>
        <v>259.64</v>
      </c>
      <c r="T438" s="27">
        <f t="shared" si="599"/>
        <v>104.57</v>
      </c>
      <c r="U438" s="24">
        <f t="shared" si="600"/>
        <v>9.74</v>
      </c>
      <c r="V438" s="27">
        <f t="shared" si="601"/>
        <v>0</v>
      </c>
      <c r="W438" s="27">
        <f t="shared" si="602"/>
        <v>0</v>
      </c>
      <c r="X438" s="24">
        <f t="shared" si="603"/>
        <v>373.95</v>
      </c>
      <c r="Y438" s="24">
        <f t="shared" si="604"/>
        <v>1392.635</v>
      </c>
      <c r="Z438" s="52"/>
      <c r="AA438" s="125" t="s">
        <v>22</v>
      </c>
      <c r="AB438" s="126">
        <f t="shared" ref="AB438:AH438" si="627">K438+R438</f>
        <v>58.4172</v>
      </c>
      <c r="AC438" s="126">
        <f t="shared" si="627"/>
        <v>778.92</v>
      </c>
      <c r="AD438" s="126">
        <f t="shared" si="627"/>
        <v>522.84</v>
      </c>
      <c r="AE438" s="126">
        <f t="shared" si="627"/>
        <v>32.4578</v>
      </c>
      <c r="AF438" s="126">
        <f t="shared" si="627"/>
        <v>0</v>
      </c>
      <c r="AG438" s="126">
        <f t="shared" si="627"/>
        <v>0</v>
      </c>
      <c r="AH438" s="126">
        <f t="shared" si="627"/>
        <v>1392.635</v>
      </c>
      <c r="AI438" s="125" t="s">
        <v>1111</v>
      </c>
    </row>
    <row r="439" s="9" customFormat="1" ht="20" customHeight="1" spans="1:35">
      <c r="A439" s="23">
        <f t="shared" si="622"/>
        <v>436</v>
      </c>
      <c r="B439" s="24" t="s">
        <v>886</v>
      </c>
      <c r="C439" s="57" t="s">
        <v>1183</v>
      </c>
      <c r="D439" s="292" t="s">
        <v>1184</v>
      </c>
      <c r="E439" s="77">
        <v>3245.4</v>
      </c>
      <c r="F439" s="77">
        <v>3245.5</v>
      </c>
      <c r="G439" s="77">
        <v>5228.42</v>
      </c>
      <c r="H439" s="77">
        <v>3245.4</v>
      </c>
      <c r="I439" s="50"/>
      <c r="J439" s="50"/>
      <c r="K439" s="34">
        <f t="shared" si="590"/>
        <v>58.4172</v>
      </c>
      <c r="L439" s="35">
        <f t="shared" si="591"/>
        <v>519.28</v>
      </c>
      <c r="M439" s="27">
        <f t="shared" si="592"/>
        <v>418.27</v>
      </c>
      <c r="N439" s="24">
        <f t="shared" si="593"/>
        <v>22.7178</v>
      </c>
      <c r="O439" s="27">
        <f t="shared" si="594"/>
        <v>0</v>
      </c>
      <c r="P439" s="27">
        <f t="shared" si="595"/>
        <v>0</v>
      </c>
      <c r="Q439" s="27">
        <f t="shared" si="596"/>
        <v>1018.685</v>
      </c>
      <c r="R439" s="24">
        <f t="shared" si="597"/>
        <v>0</v>
      </c>
      <c r="S439" s="24">
        <f t="shared" si="598"/>
        <v>259.64</v>
      </c>
      <c r="T439" s="27">
        <f t="shared" si="599"/>
        <v>104.57</v>
      </c>
      <c r="U439" s="24">
        <f t="shared" si="600"/>
        <v>9.74</v>
      </c>
      <c r="V439" s="27">
        <f t="shared" si="601"/>
        <v>0</v>
      </c>
      <c r="W439" s="27">
        <f t="shared" si="602"/>
        <v>0</v>
      </c>
      <c r="X439" s="24">
        <f t="shared" si="603"/>
        <v>373.95</v>
      </c>
      <c r="Y439" s="24">
        <f t="shared" si="604"/>
        <v>1392.635</v>
      </c>
      <c r="Z439" s="52"/>
      <c r="AA439" s="125" t="s">
        <v>28</v>
      </c>
      <c r="AB439" s="126">
        <f t="shared" ref="AB439:AH439" si="628">K439+R439</f>
        <v>58.4172</v>
      </c>
      <c r="AC439" s="126">
        <f t="shared" si="628"/>
        <v>778.92</v>
      </c>
      <c r="AD439" s="126">
        <f t="shared" si="628"/>
        <v>522.84</v>
      </c>
      <c r="AE439" s="126">
        <f t="shared" si="628"/>
        <v>32.4578</v>
      </c>
      <c r="AF439" s="126">
        <f t="shared" si="628"/>
        <v>0</v>
      </c>
      <c r="AG439" s="126">
        <f t="shared" si="628"/>
        <v>0</v>
      </c>
      <c r="AH439" s="126">
        <f t="shared" si="628"/>
        <v>1392.635</v>
      </c>
      <c r="AI439" s="125" t="s">
        <v>1111</v>
      </c>
    </row>
    <row r="440" s="9" customFormat="1" ht="20" customHeight="1" spans="1:35">
      <c r="A440" s="23">
        <f t="shared" si="622"/>
        <v>437</v>
      </c>
      <c r="B440" s="24" t="s">
        <v>886</v>
      </c>
      <c r="C440" s="57" t="s">
        <v>1185</v>
      </c>
      <c r="D440" s="89" t="s">
        <v>1186</v>
      </c>
      <c r="E440" s="77">
        <v>3245.4</v>
      </c>
      <c r="F440" s="77">
        <v>3245.5</v>
      </c>
      <c r="G440" s="77">
        <v>5228.42</v>
      </c>
      <c r="H440" s="77">
        <v>3245.4</v>
      </c>
      <c r="I440" s="50"/>
      <c r="J440" s="50"/>
      <c r="K440" s="34">
        <f t="shared" si="590"/>
        <v>58.4172</v>
      </c>
      <c r="L440" s="35">
        <f t="shared" si="591"/>
        <v>519.28</v>
      </c>
      <c r="M440" s="27">
        <f t="shared" si="592"/>
        <v>418.27</v>
      </c>
      <c r="N440" s="24">
        <f t="shared" si="593"/>
        <v>22.7178</v>
      </c>
      <c r="O440" s="27">
        <f t="shared" si="594"/>
        <v>0</v>
      </c>
      <c r="P440" s="27">
        <f t="shared" si="595"/>
        <v>0</v>
      </c>
      <c r="Q440" s="27">
        <f t="shared" si="596"/>
        <v>1018.685</v>
      </c>
      <c r="R440" s="24">
        <f t="shared" si="597"/>
        <v>0</v>
      </c>
      <c r="S440" s="24">
        <f t="shared" si="598"/>
        <v>259.64</v>
      </c>
      <c r="T440" s="27">
        <f t="shared" si="599"/>
        <v>104.57</v>
      </c>
      <c r="U440" s="24">
        <f t="shared" si="600"/>
        <v>9.74</v>
      </c>
      <c r="V440" s="27">
        <f t="shared" si="601"/>
        <v>0</v>
      </c>
      <c r="W440" s="27">
        <f t="shared" si="602"/>
        <v>0</v>
      </c>
      <c r="X440" s="24">
        <f t="shared" si="603"/>
        <v>373.95</v>
      </c>
      <c r="Y440" s="24">
        <f t="shared" si="604"/>
        <v>1392.635</v>
      </c>
      <c r="Z440" s="52"/>
      <c r="AA440" s="125" t="s">
        <v>28</v>
      </c>
      <c r="AB440" s="126">
        <f t="shared" ref="AB440:AH440" si="629">K440+R440</f>
        <v>58.4172</v>
      </c>
      <c r="AC440" s="126">
        <f t="shared" si="629"/>
        <v>778.92</v>
      </c>
      <c r="AD440" s="126">
        <f t="shared" si="629"/>
        <v>522.84</v>
      </c>
      <c r="AE440" s="126">
        <f t="shared" si="629"/>
        <v>32.4578</v>
      </c>
      <c r="AF440" s="126">
        <f t="shared" si="629"/>
        <v>0</v>
      </c>
      <c r="AG440" s="126">
        <f t="shared" si="629"/>
        <v>0</v>
      </c>
      <c r="AH440" s="126">
        <f t="shared" si="629"/>
        <v>1392.635</v>
      </c>
      <c r="AI440" s="125" t="s">
        <v>1111</v>
      </c>
    </row>
    <row r="441" s="9" customFormat="1" ht="20" customHeight="1" spans="1:35">
      <c r="A441" s="23">
        <f t="shared" si="622"/>
        <v>438</v>
      </c>
      <c r="B441" s="24" t="s">
        <v>688</v>
      </c>
      <c r="C441" s="57" t="s">
        <v>1187</v>
      </c>
      <c r="D441" s="89" t="s">
        <v>1188</v>
      </c>
      <c r="E441" s="77">
        <v>3245.4</v>
      </c>
      <c r="F441" s="77">
        <v>3245.5</v>
      </c>
      <c r="G441" s="77">
        <v>5228.42</v>
      </c>
      <c r="H441" s="77">
        <v>3245.4</v>
      </c>
      <c r="I441" s="50"/>
      <c r="J441" s="50"/>
      <c r="K441" s="34">
        <f t="shared" si="590"/>
        <v>58.4172</v>
      </c>
      <c r="L441" s="35">
        <f t="shared" si="591"/>
        <v>519.28</v>
      </c>
      <c r="M441" s="27">
        <f t="shared" si="592"/>
        <v>418.27</v>
      </c>
      <c r="N441" s="24">
        <f t="shared" si="593"/>
        <v>22.7178</v>
      </c>
      <c r="O441" s="27">
        <f t="shared" si="594"/>
        <v>0</v>
      </c>
      <c r="P441" s="27">
        <f t="shared" si="595"/>
        <v>0</v>
      </c>
      <c r="Q441" s="27">
        <f t="shared" si="596"/>
        <v>1018.685</v>
      </c>
      <c r="R441" s="24">
        <f t="shared" si="597"/>
        <v>0</v>
      </c>
      <c r="S441" s="24">
        <f t="shared" si="598"/>
        <v>259.64</v>
      </c>
      <c r="T441" s="27">
        <f t="shared" si="599"/>
        <v>104.57</v>
      </c>
      <c r="U441" s="24">
        <f t="shared" si="600"/>
        <v>9.74</v>
      </c>
      <c r="V441" s="27">
        <f t="shared" si="601"/>
        <v>0</v>
      </c>
      <c r="W441" s="27">
        <f t="shared" si="602"/>
        <v>0</v>
      </c>
      <c r="X441" s="24">
        <f t="shared" si="603"/>
        <v>373.95</v>
      </c>
      <c r="Y441" s="24">
        <f t="shared" si="604"/>
        <v>1392.635</v>
      </c>
      <c r="Z441" s="52"/>
      <c r="AA441" s="125" t="s">
        <v>25</v>
      </c>
      <c r="AB441" s="126">
        <f t="shared" ref="AB441:AH441" si="630">K441+R441</f>
        <v>58.4172</v>
      </c>
      <c r="AC441" s="126">
        <f t="shared" si="630"/>
        <v>778.92</v>
      </c>
      <c r="AD441" s="126">
        <f t="shared" si="630"/>
        <v>522.84</v>
      </c>
      <c r="AE441" s="126">
        <f t="shared" si="630"/>
        <v>32.4578</v>
      </c>
      <c r="AF441" s="126">
        <f t="shared" si="630"/>
        <v>0</v>
      </c>
      <c r="AG441" s="126">
        <f t="shared" si="630"/>
        <v>0</v>
      </c>
      <c r="AH441" s="126">
        <f t="shared" si="630"/>
        <v>1392.635</v>
      </c>
      <c r="AI441" s="125" t="s">
        <v>1111</v>
      </c>
    </row>
    <row r="442" s="9" customFormat="1" ht="20" customHeight="1" spans="1:35">
      <c r="A442" s="23">
        <f t="shared" si="622"/>
        <v>439</v>
      </c>
      <c r="B442" s="24" t="s">
        <v>293</v>
      </c>
      <c r="C442" s="57" t="s">
        <v>1191</v>
      </c>
      <c r="D442" s="292" t="s">
        <v>1192</v>
      </c>
      <c r="E442" s="77">
        <v>3245.4</v>
      </c>
      <c r="F442" s="77">
        <v>3245.5</v>
      </c>
      <c r="G442" s="77">
        <v>5228.42</v>
      </c>
      <c r="H442" s="77">
        <v>3245.4</v>
      </c>
      <c r="I442" s="50"/>
      <c r="J442" s="50"/>
      <c r="K442" s="34">
        <f t="shared" si="590"/>
        <v>58.4172</v>
      </c>
      <c r="L442" s="35">
        <f t="shared" si="591"/>
        <v>519.28</v>
      </c>
      <c r="M442" s="27">
        <f t="shared" si="592"/>
        <v>418.27</v>
      </c>
      <c r="N442" s="24">
        <f t="shared" si="593"/>
        <v>22.7178</v>
      </c>
      <c r="O442" s="27">
        <f t="shared" si="594"/>
        <v>0</v>
      </c>
      <c r="P442" s="27">
        <f t="shared" si="595"/>
        <v>0</v>
      </c>
      <c r="Q442" s="27">
        <f t="shared" si="596"/>
        <v>1018.685</v>
      </c>
      <c r="R442" s="24">
        <f t="shared" si="597"/>
        <v>0</v>
      </c>
      <c r="S442" s="24">
        <f t="shared" si="598"/>
        <v>259.64</v>
      </c>
      <c r="T442" s="27">
        <f t="shared" si="599"/>
        <v>104.57</v>
      </c>
      <c r="U442" s="24">
        <f t="shared" si="600"/>
        <v>9.74</v>
      </c>
      <c r="V442" s="27">
        <f t="shared" si="601"/>
        <v>0</v>
      </c>
      <c r="W442" s="27">
        <f t="shared" si="602"/>
        <v>0</v>
      </c>
      <c r="X442" s="24">
        <f t="shared" si="603"/>
        <v>373.95</v>
      </c>
      <c r="Y442" s="24">
        <f t="shared" si="604"/>
        <v>1392.635</v>
      </c>
      <c r="Z442" s="52"/>
      <c r="AA442" s="125" t="s">
        <v>26</v>
      </c>
      <c r="AB442" s="126">
        <f t="shared" ref="AB442:AH442" si="631">K442+R442</f>
        <v>58.4172</v>
      </c>
      <c r="AC442" s="126">
        <f t="shared" si="631"/>
        <v>778.92</v>
      </c>
      <c r="AD442" s="126">
        <f t="shared" si="631"/>
        <v>522.84</v>
      </c>
      <c r="AE442" s="126">
        <f t="shared" si="631"/>
        <v>32.4578</v>
      </c>
      <c r="AF442" s="126">
        <f t="shared" si="631"/>
        <v>0</v>
      </c>
      <c r="AG442" s="126">
        <f t="shared" si="631"/>
        <v>0</v>
      </c>
      <c r="AH442" s="126">
        <f t="shared" si="631"/>
        <v>1392.635</v>
      </c>
      <c r="AI442" s="125" t="s">
        <v>1111</v>
      </c>
    </row>
    <row r="443" s="9" customFormat="1" ht="20" customHeight="1" spans="1:35">
      <c r="A443" s="23">
        <f t="shared" ref="A443:A452" si="632">ROW()-3</f>
        <v>440</v>
      </c>
      <c r="B443" s="24" t="s">
        <v>416</v>
      </c>
      <c r="C443" s="30" t="s">
        <v>1193</v>
      </c>
      <c r="D443" s="30" t="s">
        <v>1194</v>
      </c>
      <c r="E443" s="77">
        <v>3245.4</v>
      </c>
      <c r="F443" s="77">
        <v>3245.5</v>
      </c>
      <c r="G443" s="77">
        <v>5228.42</v>
      </c>
      <c r="H443" s="77">
        <v>3245.4</v>
      </c>
      <c r="I443" s="97">
        <v>1790</v>
      </c>
      <c r="J443" s="50"/>
      <c r="K443" s="34">
        <f t="shared" si="590"/>
        <v>58.4172</v>
      </c>
      <c r="L443" s="35">
        <f t="shared" si="591"/>
        <v>519.28</v>
      </c>
      <c r="M443" s="27">
        <f t="shared" si="592"/>
        <v>418.27</v>
      </c>
      <c r="N443" s="24">
        <f t="shared" si="593"/>
        <v>22.7178</v>
      </c>
      <c r="O443" s="27">
        <f t="shared" si="594"/>
        <v>89.5</v>
      </c>
      <c r="P443" s="27">
        <f t="shared" si="595"/>
        <v>0</v>
      </c>
      <c r="Q443" s="27">
        <f t="shared" si="596"/>
        <v>1108.185</v>
      </c>
      <c r="R443" s="24">
        <f t="shared" si="597"/>
        <v>0</v>
      </c>
      <c r="S443" s="24">
        <f t="shared" si="598"/>
        <v>259.64</v>
      </c>
      <c r="T443" s="27">
        <f t="shared" si="599"/>
        <v>104.57</v>
      </c>
      <c r="U443" s="24">
        <f t="shared" si="600"/>
        <v>9.74</v>
      </c>
      <c r="V443" s="27">
        <f t="shared" si="601"/>
        <v>89.5</v>
      </c>
      <c r="W443" s="27">
        <f t="shared" si="602"/>
        <v>0</v>
      </c>
      <c r="X443" s="24">
        <f t="shared" si="603"/>
        <v>463.45</v>
      </c>
      <c r="Y443" s="24">
        <f t="shared" si="604"/>
        <v>1571.635</v>
      </c>
      <c r="Z443" s="52"/>
      <c r="AA443" s="125" t="s">
        <v>20</v>
      </c>
      <c r="AB443" s="126">
        <f t="shared" ref="AB443:AH443" si="633">K443+R443</f>
        <v>58.4172</v>
      </c>
      <c r="AC443" s="126">
        <f t="shared" si="633"/>
        <v>778.92</v>
      </c>
      <c r="AD443" s="126">
        <f t="shared" si="633"/>
        <v>522.84</v>
      </c>
      <c r="AE443" s="126">
        <f t="shared" si="633"/>
        <v>32.4578</v>
      </c>
      <c r="AF443" s="126">
        <f t="shared" si="633"/>
        <v>179</v>
      </c>
      <c r="AG443" s="126">
        <f t="shared" si="633"/>
        <v>0</v>
      </c>
      <c r="AH443" s="126">
        <f t="shared" si="633"/>
        <v>1571.635</v>
      </c>
      <c r="AI443" s="125" t="s">
        <v>1111</v>
      </c>
    </row>
    <row r="444" s="9" customFormat="1" ht="20" customHeight="1" spans="1:35">
      <c r="A444" s="23">
        <f t="shared" si="632"/>
        <v>441</v>
      </c>
      <c r="B444" s="24" t="s">
        <v>190</v>
      </c>
      <c r="C444" s="100" t="s">
        <v>1206</v>
      </c>
      <c r="D444" s="135" t="s">
        <v>1207</v>
      </c>
      <c r="E444" s="93">
        <v>3245.4</v>
      </c>
      <c r="F444" s="93">
        <v>3245.5</v>
      </c>
      <c r="G444" s="93">
        <v>5228.42</v>
      </c>
      <c r="H444" s="93">
        <v>3245.4</v>
      </c>
      <c r="I444" s="50"/>
      <c r="J444" s="50"/>
      <c r="K444" s="34">
        <f t="shared" ref="K444:K463" si="634">E444*0.018</f>
        <v>58.4172</v>
      </c>
      <c r="L444" s="35">
        <f t="shared" ref="L444:L463" si="635">F444*0.16</f>
        <v>519.28</v>
      </c>
      <c r="M444" s="27">
        <f t="shared" ref="M444:M463" si="636">ROUND(G444*0.08,2)</f>
        <v>418.27</v>
      </c>
      <c r="N444" s="24">
        <f t="shared" ref="N444:N463" si="637">H444*0.007</f>
        <v>22.7178</v>
      </c>
      <c r="O444" s="27">
        <f t="shared" ref="O444:O463" si="638">I444*5%</f>
        <v>0</v>
      </c>
      <c r="P444" s="27">
        <f t="shared" ref="P444:P463" si="639">J444*50%</f>
        <v>0</v>
      </c>
      <c r="Q444" s="27">
        <f t="shared" ref="Q444:Q463" si="640">SUM(K444:P444)</f>
        <v>1018.685</v>
      </c>
      <c r="R444" s="24">
        <f t="shared" ref="R444:R463" si="641">E444*0</f>
        <v>0</v>
      </c>
      <c r="S444" s="24">
        <f t="shared" ref="S444:S463" si="642">ROUND(F444*0.08,2)</f>
        <v>259.64</v>
      </c>
      <c r="T444" s="27">
        <f t="shared" ref="T444:T463" si="643">ROUND(G444*0.02,2)</f>
        <v>104.57</v>
      </c>
      <c r="U444" s="24">
        <f t="shared" ref="U444:U463" si="644">ROUND(H444*0.003,2)</f>
        <v>9.74</v>
      </c>
      <c r="V444" s="27">
        <f t="shared" ref="V444:V463" si="645">I444*5%</f>
        <v>0</v>
      </c>
      <c r="W444" s="27">
        <f t="shared" ref="W444:W463" si="646">J444*50%</f>
        <v>0</v>
      </c>
      <c r="X444" s="24">
        <f t="shared" ref="X444:X463" si="647">SUM(R444:W444)</f>
        <v>373.95</v>
      </c>
      <c r="Y444" s="24">
        <f t="shared" ref="Y444:Y463" si="648">Q444+X444</f>
        <v>1392.635</v>
      </c>
      <c r="Z444" s="52"/>
      <c r="AA444" s="125" t="s">
        <v>32</v>
      </c>
      <c r="AB444" s="126">
        <f t="shared" ref="AB444:AB463" si="649">K444+R444</f>
        <v>58.4172</v>
      </c>
      <c r="AC444" s="126">
        <f t="shared" ref="AC444:AC463" si="650">L444+S444</f>
        <v>778.92</v>
      </c>
      <c r="AD444" s="126">
        <f t="shared" ref="AD444:AD463" si="651">M444+T444</f>
        <v>522.84</v>
      </c>
      <c r="AE444" s="126">
        <f t="shared" ref="AE444:AE463" si="652">N444+U444</f>
        <v>32.4578</v>
      </c>
      <c r="AF444" s="126">
        <f t="shared" ref="AF444:AF463" si="653">O444+V444</f>
        <v>0</v>
      </c>
      <c r="AG444" s="126">
        <f t="shared" ref="AG444:AG463" si="654">P444+W444</f>
        <v>0</v>
      </c>
      <c r="AH444" s="126">
        <f t="shared" ref="AH444:AH463" si="655">Q444+X444</f>
        <v>1392.635</v>
      </c>
      <c r="AI444" s="125" t="s">
        <v>1112</v>
      </c>
    </row>
    <row r="445" s="9" customFormat="1" ht="20" customHeight="1" spans="1:35">
      <c r="A445" s="23">
        <f t="shared" si="632"/>
        <v>442</v>
      </c>
      <c r="B445" s="24" t="s">
        <v>258</v>
      </c>
      <c r="C445" s="100" t="s">
        <v>1208</v>
      </c>
      <c r="D445" s="288" t="s">
        <v>1209</v>
      </c>
      <c r="E445" s="93">
        <v>3820</v>
      </c>
      <c r="F445" s="93">
        <v>3820</v>
      </c>
      <c r="G445" s="93">
        <v>5228.42</v>
      </c>
      <c r="H445" s="93">
        <v>3820</v>
      </c>
      <c r="I445" s="50"/>
      <c r="J445" s="50">
        <v>108</v>
      </c>
      <c r="K445" s="34">
        <f t="shared" si="634"/>
        <v>68.76</v>
      </c>
      <c r="L445" s="35">
        <f t="shared" si="635"/>
        <v>611.2</v>
      </c>
      <c r="M445" s="27">
        <f t="shared" si="636"/>
        <v>418.27</v>
      </c>
      <c r="N445" s="24">
        <f t="shared" si="637"/>
        <v>26.74</v>
      </c>
      <c r="O445" s="27">
        <f t="shared" si="638"/>
        <v>0</v>
      </c>
      <c r="P445" s="27">
        <f t="shared" si="639"/>
        <v>54</v>
      </c>
      <c r="Q445" s="27">
        <f t="shared" si="640"/>
        <v>1178.97</v>
      </c>
      <c r="R445" s="24">
        <f t="shared" si="641"/>
        <v>0</v>
      </c>
      <c r="S445" s="24">
        <f t="shared" si="642"/>
        <v>305.6</v>
      </c>
      <c r="T445" s="27">
        <f t="shared" si="643"/>
        <v>104.57</v>
      </c>
      <c r="U445" s="24">
        <f t="shared" si="644"/>
        <v>11.46</v>
      </c>
      <c r="V445" s="27">
        <f t="shared" si="645"/>
        <v>0</v>
      </c>
      <c r="W445" s="27">
        <f t="shared" si="646"/>
        <v>54</v>
      </c>
      <c r="X445" s="24">
        <f t="shared" si="647"/>
        <v>475.63</v>
      </c>
      <c r="Y445" s="24">
        <f t="shared" si="648"/>
        <v>1654.6</v>
      </c>
      <c r="Z445" s="52"/>
      <c r="AA445" s="125" t="s">
        <v>35</v>
      </c>
      <c r="AB445" s="126">
        <f t="shared" si="649"/>
        <v>68.76</v>
      </c>
      <c r="AC445" s="126">
        <f t="shared" si="650"/>
        <v>916.8</v>
      </c>
      <c r="AD445" s="126">
        <f t="shared" si="651"/>
        <v>522.84</v>
      </c>
      <c r="AE445" s="126">
        <f t="shared" si="652"/>
        <v>38.2</v>
      </c>
      <c r="AF445" s="126">
        <f t="shared" si="653"/>
        <v>0</v>
      </c>
      <c r="AG445" s="126">
        <f t="shared" si="654"/>
        <v>108</v>
      </c>
      <c r="AH445" s="126">
        <f t="shared" si="655"/>
        <v>1654.6</v>
      </c>
      <c r="AI445" s="125" t="s">
        <v>1112</v>
      </c>
    </row>
    <row r="446" s="9" customFormat="1" ht="20" customHeight="1" spans="1:35">
      <c r="A446" s="23">
        <f t="shared" si="632"/>
        <v>443</v>
      </c>
      <c r="B446" s="24" t="s">
        <v>1019</v>
      </c>
      <c r="C446" s="100" t="s">
        <v>1210</v>
      </c>
      <c r="D446" s="288" t="s">
        <v>1211</v>
      </c>
      <c r="E446" s="93">
        <v>3245.4</v>
      </c>
      <c r="F446" s="93">
        <v>3245.5</v>
      </c>
      <c r="G446" s="93">
        <v>5228.42</v>
      </c>
      <c r="H446" s="93">
        <v>3245.4</v>
      </c>
      <c r="I446" s="50"/>
      <c r="J446" s="50"/>
      <c r="K446" s="34">
        <f t="shared" si="634"/>
        <v>58.4172</v>
      </c>
      <c r="L446" s="35">
        <f t="shared" si="635"/>
        <v>519.28</v>
      </c>
      <c r="M446" s="27">
        <f t="shared" si="636"/>
        <v>418.27</v>
      </c>
      <c r="N446" s="24">
        <f t="shared" si="637"/>
        <v>22.7178</v>
      </c>
      <c r="O446" s="27">
        <f t="shared" si="638"/>
        <v>0</v>
      </c>
      <c r="P446" s="27">
        <f t="shared" si="639"/>
        <v>0</v>
      </c>
      <c r="Q446" s="27">
        <f t="shared" si="640"/>
        <v>1018.685</v>
      </c>
      <c r="R446" s="24">
        <f t="shared" si="641"/>
        <v>0</v>
      </c>
      <c r="S446" s="24">
        <f t="shared" si="642"/>
        <v>259.64</v>
      </c>
      <c r="T446" s="27">
        <f t="shared" si="643"/>
        <v>104.57</v>
      </c>
      <c r="U446" s="24">
        <f t="shared" si="644"/>
        <v>9.74</v>
      </c>
      <c r="V446" s="27">
        <f t="shared" si="645"/>
        <v>0</v>
      </c>
      <c r="W446" s="27">
        <f t="shared" si="646"/>
        <v>0</v>
      </c>
      <c r="X446" s="24">
        <f t="shared" si="647"/>
        <v>373.95</v>
      </c>
      <c r="Y446" s="24">
        <f t="shared" si="648"/>
        <v>1392.635</v>
      </c>
      <c r="Z446" s="52"/>
      <c r="AA446" s="125" t="s">
        <v>31</v>
      </c>
      <c r="AB446" s="126">
        <f t="shared" si="649"/>
        <v>58.4172</v>
      </c>
      <c r="AC446" s="126">
        <f t="shared" si="650"/>
        <v>778.92</v>
      </c>
      <c r="AD446" s="126">
        <f t="shared" si="651"/>
        <v>522.84</v>
      </c>
      <c r="AE446" s="126">
        <f t="shared" si="652"/>
        <v>32.4578</v>
      </c>
      <c r="AF446" s="126">
        <f t="shared" si="653"/>
        <v>0</v>
      </c>
      <c r="AG446" s="126">
        <f t="shared" si="654"/>
        <v>0</v>
      </c>
      <c r="AH446" s="126">
        <f t="shared" si="655"/>
        <v>1392.635</v>
      </c>
      <c r="AI446" s="125" t="s">
        <v>1108</v>
      </c>
    </row>
    <row r="447" s="9" customFormat="1" ht="20" customHeight="1" spans="1:35">
      <c r="A447" s="23">
        <f t="shared" si="632"/>
        <v>444</v>
      </c>
      <c r="B447" s="24" t="s">
        <v>211</v>
      </c>
      <c r="C447" s="100" t="s">
        <v>1212</v>
      </c>
      <c r="D447" s="288" t="s">
        <v>1213</v>
      </c>
      <c r="E447" s="93">
        <v>3245.4</v>
      </c>
      <c r="F447" s="93">
        <v>3245.5</v>
      </c>
      <c r="G447" s="93">
        <v>5228.42</v>
      </c>
      <c r="H447" s="93">
        <v>3245.4</v>
      </c>
      <c r="I447" s="50"/>
      <c r="J447" s="50">
        <v>108</v>
      </c>
      <c r="K447" s="34">
        <f t="shared" si="634"/>
        <v>58.4172</v>
      </c>
      <c r="L447" s="35">
        <f t="shared" si="635"/>
        <v>519.28</v>
      </c>
      <c r="M447" s="27">
        <f t="shared" si="636"/>
        <v>418.27</v>
      </c>
      <c r="N447" s="24">
        <f t="shared" si="637"/>
        <v>22.7178</v>
      </c>
      <c r="O447" s="27">
        <f t="shared" si="638"/>
        <v>0</v>
      </c>
      <c r="P447" s="27">
        <f t="shared" si="639"/>
        <v>54</v>
      </c>
      <c r="Q447" s="27">
        <f t="shared" si="640"/>
        <v>1072.685</v>
      </c>
      <c r="R447" s="24">
        <f t="shared" si="641"/>
        <v>0</v>
      </c>
      <c r="S447" s="24">
        <f t="shared" si="642"/>
        <v>259.64</v>
      </c>
      <c r="T447" s="27">
        <f t="shared" si="643"/>
        <v>104.57</v>
      </c>
      <c r="U447" s="24">
        <f t="shared" si="644"/>
        <v>9.74</v>
      </c>
      <c r="V447" s="27">
        <f t="shared" si="645"/>
        <v>0</v>
      </c>
      <c r="W447" s="27">
        <f t="shared" si="646"/>
        <v>54</v>
      </c>
      <c r="X447" s="24">
        <f t="shared" si="647"/>
        <v>427.95</v>
      </c>
      <c r="Y447" s="24">
        <f t="shared" si="648"/>
        <v>1500.635</v>
      </c>
      <c r="Z447" s="52"/>
      <c r="AA447" s="125" t="s">
        <v>22</v>
      </c>
      <c r="AB447" s="126">
        <f t="shared" si="649"/>
        <v>58.4172</v>
      </c>
      <c r="AC447" s="126">
        <f t="shared" si="650"/>
        <v>778.92</v>
      </c>
      <c r="AD447" s="126">
        <f t="shared" si="651"/>
        <v>522.84</v>
      </c>
      <c r="AE447" s="126">
        <f t="shared" si="652"/>
        <v>32.4578</v>
      </c>
      <c r="AF447" s="126">
        <f t="shared" si="653"/>
        <v>0</v>
      </c>
      <c r="AG447" s="126">
        <f t="shared" si="654"/>
        <v>108</v>
      </c>
      <c r="AH447" s="126">
        <f t="shared" si="655"/>
        <v>1500.635</v>
      </c>
      <c r="AI447" s="125" t="s">
        <v>1111</v>
      </c>
    </row>
    <row r="448" s="9" customFormat="1" ht="20" customHeight="1" spans="1:35">
      <c r="A448" s="23">
        <f t="shared" si="632"/>
        <v>445</v>
      </c>
      <c r="B448" s="24" t="s">
        <v>211</v>
      </c>
      <c r="C448" s="100" t="s">
        <v>1214</v>
      </c>
      <c r="D448" s="288" t="s">
        <v>1215</v>
      </c>
      <c r="E448" s="93">
        <v>3245.4</v>
      </c>
      <c r="F448" s="93">
        <v>3245.5</v>
      </c>
      <c r="G448" s="93">
        <v>5228.42</v>
      </c>
      <c r="H448" s="93">
        <v>3245.4</v>
      </c>
      <c r="I448" s="50"/>
      <c r="J448" s="50">
        <v>108</v>
      </c>
      <c r="K448" s="34">
        <f t="shared" si="634"/>
        <v>58.4172</v>
      </c>
      <c r="L448" s="35">
        <f t="shared" si="635"/>
        <v>519.28</v>
      </c>
      <c r="M448" s="27">
        <f t="shared" si="636"/>
        <v>418.27</v>
      </c>
      <c r="N448" s="24">
        <f t="shared" si="637"/>
        <v>22.7178</v>
      </c>
      <c r="O448" s="27">
        <f t="shared" si="638"/>
        <v>0</v>
      </c>
      <c r="P448" s="27">
        <f t="shared" si="639"/>
        <v>54</v>
      </c>
      <c r="Q448" s="27">
        <f t="shared" si="640"/>
        <v>1072.685</v>
      </c>
      <c r="R448" s="24">
        <f t="shared" si="641"/>
        <v>0</v>
      </c>
      <c r="S448" s="24">
        <f t="shared" si="642"/>
        <v>259.64</v>
      </c>
      <c r="T448" s="27">
        <f t="shared" si="643"/>
        <v>104.57</v>
      </c>
      <c r="U448" s="24">
        <f t="shared" si="644"/>
        <v>9.74</v>
      </c>
      <c r="V448" s="27">
        <f t="shared" si="645"/>
        <v>0</v>
      </c>
      <c r="W448" s="27">
        <f t="shared" si="646"/>
        <v>54</v>
      </c>
      <c r="X448" s="24">
        <f t="shared" si="647"/>
        <v>427.95</v>
      </c>
      <c r="Y448" s="24">
        <f t="shared" si="648"/>
        <v>1500.635</v>
      </c>
      <c r="Z448" s="52"/>
      <c r="AA448" s="125" t="s">
        <v>22</v>
      </c>
      <c r="AB448" s="126">
        <f t="shared" si="649"/>
        <v>58.4172</v>
      </c>
      <c r="AC448" s="126">
        <f t="shared" si="650"/>
        <v>778.92</v>
      </c>
      <c r="AD448" s="126">
        <f t="shared" si="651"/>
        <v>522.84</v>
      </c>
      <c r="AE448" s="126">
        <f t="shared" si="652"/>
        <v>32.4578</v>
      </c>
      <c r="AF448" s="126">
        <f t="shared" si="653"/>
        <v>0</v>
      </c>
      <c r="AG448" s="126">
        <f t="shared" si="654"/>
        <v>108</v>
      </c>
      <c r="AH448" s="126">
        <f t="shared" si="655"/>
        <v>1500.635</v>
      </c>
      <c r="AI448" s="125" t="s">
        <v>1111</v>
      </c>
    </row>
    <row r="449" s="9" customFormat="1" ht="20" customHeight="1" spans="1:35">
      <c r="A449" s="23">
        <f t="shared" si="632"/>
        <v>446</v>
      </c>
      <c r="B449" s="24" t="s">
        <v>211</v>
      </c>
      <c r="C449" s="100" t="s">
        <v>1216</v>
      </c>
      <c r="D449" s="288" t="s">
        <v>1217</v>
      </c>
      <c r="E449" s="93">
        <v>3245.4</v>
      </c>
      <c r="F449" s="93">
        <v>3245.5</v>
      </c>
      <c r="G449" s="93">
        <v>5228.42</v>
      </c>
      <c r="H449" s="93">
        <v>3245.4</v>
      </c>
      <c r="I449" s="50"/>
      <c r="J449" s="50">
        <v>108</v>
      </c>
      <c r="K449" s="34">
        <f t="shared" si="634"/>
        <v>58.4172</v>
      </c>
      <c r="L449" s="35">
        <f t="shared" si="635"/>
        <v>519.28</v>
      </c>
      <c r="M449" s="27">
        <f t="shared" si="636"/>
        <v>418.27</v>
      </c>
      <c r="N449" s="24">
        <f t="shared" si="637"/>
        <v>22.7178</v>
      </c>
      <c r="O449" s="27">
        <f t="shared" si="638"/>
        <v>0</v>
      </c>
      <c r="P449" s="27">
        <f t="shared" si="639"/>
        <v>54</v>
      </c>
      <c r="Q449" s="27">
        <f t="shared" si="640"/>
        <v>1072.685</v>
      </c>
      <c r="R449" s="24">
        <f t="shared" si="641"/>
        <v>0</v>
      </c>
      <c r="S449" s="24">
        <f t="shared" si="642"/>
        <v>259.64</v>
      </c>
      <c r="T449" s="27">
        <f t="shared" si="643"/>
        <v>104.57</v>
      </c>
      <c r="U449" s="24">
        <f t="shared" si="644"/>
        <v>9.74</v>
      </c>
      <c r="V449" s="27">
        <f t="shared" si="645"/>
        <v>0</v>
      </c>
      <c r="W449" s="27">
        <f t="shared" si="646"/>
        <v>54</v>
      </c>
      <c r="X449" s="24">
        <f t="shared" si="647"/>
        <v>427.95</v>
      </c>
      <c r="Y449" s="24">
        <f t="shared" si="648"/>
        <v>1500.635</v>
      </c>
      <c r="Z449" s="52"/>
      <c r="AA449" s="125" t="s">
        <v>22</v>
      </c>
      <c r="AB449" s="126">
        <f t="shared" si="649"/>
        <v>58.4172</v>
      </c>
      <c r="AC449" s="126">
        <f t="shared" si="650"/>
        <v>778.92</v>
      </c>
      <c r="AD449" s="126">
        <f t="shared" si="651"/>
        <v>522.84</v>
      </c>
      <c r="AE449" s="126">
        <f t="shared" si="652"/>
        <v>32.4578</v>
      </c>
      <c r="AF449" s="126">
        <f t="shared" si="653"/>
        <v>0</v>
      </c>
      <c r="AG449" s="126">
        <f t="shared" si="654"/>
        <v>108</v>
      </c>
      <c r="AH449" s="126">
        <f t="shared" si="655"/>
        <v>1500.635</v>
      </c>
      <c r="AI449" s="125" t="s">
        <v>1111</v>
      </c>
    </row>
    <row r="450" s="9" customFormat="1" ht="20" customHeight="1" spans="1:35">
      <c r="A450" s="23">
        <f t="shared" si="632"/>
        <v>447</v>
      </c>
      <c r="B450" s="24" t="s">
        <v>688</v>
      </c>
      <c r="C450" s="100" t="s">
        <v>1218</v>
      </c>
      <c r="D450" s="288" t="s">
        <v>1219</v>
      </c>
      <c r="E450" s="93">
        <v>3245.4</v>
      </c>
      <c r="F450" s="93">
        <v>3245.5</v>
      </c>
      <c r="G450" s="93">
        <v>5228.42</v>
      </c>
      <c r="H450" s="93">
        <v>3245.4</v>
      </c>
      <c r="I450" s="50"/>
      <c r="J450" s="50">
        <v>108</v>
      </c>
      <c r="K450" s="34">
        <f t="shared" si="634"/>
        <v>58.4172</v>
      </c>
      <c r="L450" s="35">
        <f t="shared" si="635"/>
        <v>519.28</v>
      </c>
      <c r="M450" s="27">
        <f t="shared" si="636"/>
        <v>418.27</v>
      </c>
      <c r="N450" s="24">
        <f t="shared" si="637"/>
        <v>22.7178</v>
      </c>
      <c r="O450" s="27">
        <f t="shared" si="638"/>
        <v>0</v>
      </c>
      <c r="P450" s="27">
        <f t="shared" si="639"/>
        <v>54</v>
      </c>
      <c r="Q450" s="27">
        <f t="shared" si="640"/>
        <v>1072.685</v>
      </c>
      <c r="R450" s="24">
        <f t="shared" si="641"/>
        <v>0</v>
      </c>
      <c r="S450" s="24">
        <f t="shared" si="642"/>
        <v>259.64</v>
      </c>
      <c r="T450" s="27">
        <f t="shared" si="643"/>
        <v>104.57</v>
      </c>
      <c r="U450" s="24">
        <f t="shared" si="644"/>
        <v>9.74</v>
      </c>
      <c r="V450" s="27">
        <f t="shared" si="645"/>
        <v>0</v>
      </c>
      <c r="W450" s="27">
        <f t="shared" si="646"/>
        <v>54</v>
      </c>
      <c r="X450" s="24">
        <f t="shared" si="647"/>
        <v>427.95</v>
      </c>
      <c r="Y450" s="24">
        <f t="shared" si="648"/>
        <v>1500.635</v>
      </c>
      <c r="Z450" s="52"/>
      <c r="AA450" s="125" t="s">
        <v>25</v>
      </c>
      <c r="AB450" s="126">
        <f t="shared" si="649"/>
        <v>58.4172</v>
      </c>
      <c r="AC450" s="126">
        <f t="shared" si="650"/>
        <v>778.92</v>
      </c>
      <c r="AD450" s="126">
        <f t="shared" si="651"/>
        <v>522.84</v>
      </c>
      <c r="AE450" s="126">
        <f t="shared" si="652"/>
        <v>32.4578</v>
      </c>
      <c r="AF450" s="126">
        <f t="shared" si="653"/>
        <v>0</v>
      </c>
      <c r="AG450" s="126">
        <f t="shared" si="654"/>
        <v>108</v>
      </c>
      <c r="AH450" s="126">
        <f t="shared" si="655"/>
        <v>1500.635</v>
      </c>
      <c r="AI450" s="125" t="s">
        <v>1111</v>
      </c>
    </row>
    <row r="451" s="9" customFormat="1" ht="20" customHeight="1" spans="1:35">
      <c r="A451" s="23">
        <f t="shared" si="632"/>
        <v>448</v>
      </c>
      <c r="B451" s="24" t="s">
        <v>140</v>
      </c>
      <c r="C451" s="100" t="s">
        <v>1220</v>
      </c>
      <c r="D451" s="135" t="s">
        <v>1221</v>
      </c>
      <c r="E451" s="93">
        <v>3245.4</v>
      </c>
      <c r="F451" s="93">
        <v>3245.5</v>
      </c>
      <c r="G451" s="93">
        <v>5228.42</v>
      </c>
      <c r="H451" s="93">
        <v>3245.4</v>
      </c>
      <c r="I451" s="50"/>
      <c r="J451" s="50"/>
      <c r="K451" s="34">
        <f t="shared" si="634"/>
        <v>58.4172</v>
      </c>
      <c r="L451" s="35">
        <f t="shared" si="635"/>
        <v>519.28</v>
      </c>
      <c r="M451" s="27">
        <f t="shared" si="636"/>
        <v>418.27</v>
      </c>
      <c r="N451" s="24">
        <f t="shared" si="637"/>
        <v>22.7178</v>
      </c>
      <c r="O451" s="27">
        <f t="shared" si="638"/>
        <v>0</v>
      </c>
      <c r="P451" s="27">
        <f t="shared" si="639"/>
        <v>0</v>
      </c>
      <c r="Q451" s="27">
        <f t="shared" si="640"/>
        <v>1018.685</v>
      </c>
      <c r="R451" s="24">
        <f t="shared" si="641"/>
        <v>0</v>
      </c>
      <c r="S451" s="24">
        <f t="shared" si="642"/>
        <v>259.64</v>
      </c>
      <c r="T451" s="27">
        <f t="shared" si="643"/>
        <v>104.57</v>
      </c>
      <c r="U451" s="24">
        <f t="shared" si="644"/>
        <v>9.74</v>
      </c>
      <c r="V451" s="27">
        <f t="shared" si="645"/>
        <v>0</v>
      </c>
      <c r="W451" s="27">
        <f t="shared" si="646"/>
        <v>0</v>
      </c>
      <c r="X451" s="24">
        <f t="shared" si="647"/>
        <v>373.95</v>
      </c>
      <c r="Y451" s="24">
        <f t="shared" si="648"/>
        <v>1392.635</v>
      </c>
      <c r="Z451" s="52"/>
      <c r="AA451" s="125" t="s">
        <v>17</v>
      </c>
      <c r="AB451" s="126">
        <f t="shared" si="649"/>
        <v>58.4172</v>
      </c>
      <c r="AC451" s="126">
        <f t="shared" si="650"/>
        <v>778.92</v>
      </c>
      <c r="AD451" s="126">
        <f t="shared" si="651"/>
        <v>522.84</v>
      </c>
      <c r="AE451" s="126">
        <f t="shared" si="652"/>
        <v>32.4578</v>
      </c>
      <c r="AF451" s="126">
        <f t="shared" si="653"/>
        <v>0</v>
      </c>
      <c r="AG451" s="126">
        <f t="shared" si="654"/>
        <v>0</v>
      </c>
      <c r="AH451" s="126">
        <f t="shared" si="655"/>
        <v>1392.635</v>
      </c>
      <c r="AI451" s="125" t="s">
        <v>1107</v>
      </c>
    </row>
    <row r="452" s="9" customFormat="1" ht="20" customHeight="1" spans="1:35">
      <c r="A452" s="23">
        <f t="shared" si="632"/>
        <v>449</v>
      </c>
      <c r="B452" s="24" t="s">
        <v>140</v>
      </c>
      <c r="C452" s="100" t="s">
        <v>1222</v>
      </c>
      <c r="D452" s="135" t="s">
        <v>1223</v>
      </c>
      <c r="E452" s="93">
        <v>3245.4</v>
      </c>
      <c r="F452" s="93">
        <v>3245.5</v>
      </c>
      <c r="G452" s="93">
        <v>5228.42</v>
      </c>
      <c r="H452" s="93">
        <v>3245.4</v>
      </c>
      <c r="I452" s="50"/>
      <c r="J452" s="50">
        <v>108</v>
      </c>
      <c r="K452" s="34">
        <f t="shared" si="634"/>
        <v>58.4172</v>
      </c>
      <c r="L452" s="35">
        <f t="shared" si="635"/>
        <v>519.28</v>
      </c>
      <c r="M452" s="27">
        <f t="shared" si="636"/>
        <v>418.27</v>
      </c>
      <c r="N452" s="24">
        <f t="shared" si="637"/>
        <v>22.7178</v>
      </c>
      <c r="O452" s="27">
        <f t="shared" si="638"/>
        <v>0</v>
      </c>
      <c r="P452" s="27">
        <f t="shared" si="639"/>
        <v>54</v>
      </c>
      <c r="Q452" s="27">
        <f t="shared" si="640"/>
        <v>1072.685</v>
      </c>
      <c r="R452" s="24">
        <f t="shared" si="641"/>
        <v>0</v>
      </c>
      <c r="S452" s="24">
        <f t="shared" si="642"/>
        <v>259.64</v>
      </c>
      <c r="T452" s="27">
        <f t="shared" si="643"/>
        <v>104.57</v>
      </c>
      <c r="U452" s="24">
        <f t="shared" si="644"/>
        <v>9.74</v>
      </c>
      <c r="V452" s="27">
        <f t="shared" si="645"/>
        <v>0</v>
      </c>
      <c r="W452" s="27">
        <f t="shared" si="646"/>
        <v>54</v>
      </c>
      <c r="X452" s="24">
        <f t="shared" si="647"/>
        <v>427.95</v>
      </c>
      <c r="Y452" s="24">
        <f t="shared" si="648"/>
        <v>1500.635</v>
      </c>
      <c r="Z452" s="52"/>
      <c r="AA452" s="125" t="s">
        <v>17</v>
      </c>
      <c r="AB452" s="126">
        <f t="shared" si="649"/>
        <v>58.4172</v>
      </c>
      <c r="AC452" s="126">
        <f t="shared" si="650"/>
        <v>778.92</v>
      </c>
      <c r="AD452" s="126">
        <f t="shared" si="651"/>
        <v>522.84</v>
      </c>
      <c r="AE452" s="126">
        <f t="shared" si="652"/>
        <v>32.4578</v>
      </c>
      <c r="AF452" s="126">
        <f t="shared" si="653"/>
        <v>0</v>
      </c>
      <c r="AG452" s="126">
        <f t="shared" si="654"/>
        <v>108</v>
      </c>
      <c r="AH452" s="126">
        <f t="shared" si="655"/>
        <v>1500.635</v>
      </c>
      <c r="AI452" s="125" t="s">
        <v>1107</v>
      </c>
    </row>
    <row r="453" s="9" customFormat="1" ht="20" customHeight="1" spans="1:35">
      <c r="A453" s="23">
        <f t="shared" ref="A453:A464" si="656">ROW()-3</f>
        <v>450</v>
      </c>
      <c r="B453" s="24" t="s">
        <v>140</v>
      </c>
      <c r="C453" s="100" t="s">
        <v>1224</v>
      </c>
      <c r="D453" s="288" t="s">
        <v>1225</v>
      </c>
      <c r="E453" s="93">
        <v>3245.4</v>
      </c>
      <c r="F453" s="93">
        <v>3245.5</v>
      </c>
      <c r="G453" s="93">
        <v>5228.42</v>
      </c>
      <c r="H453" s="93">
        <v>3245.4</v>
      </c>
      <c r="I453" s="50"/>
      <c r="J453" s="50">
        <v>108</v>
      </c>
      <c r="K453" s="34">
        <f t="shared" si="634"/>
        <v>58.4172</v>
      </c>
      <c r="L453" s="35">
        <f t="shared" si="635"/>
        <v>519.28</v>
      </c>
      <c r="M453" s="27">
        <f t="shared" si="636"/>
        <v>418.27</v>
      </c>
      <c r="N453" s="24">
        <f t="shared" si="637"/>
        <v>22.7178</v>
      </c>
      <c r="O453" s="27">
        <f t="shared" si="638"/>
        <v>0</v>
      </c>
      <c r="P453" s="27">
        <f t="shared" si="639"/>
        <v>54</v>
      </c>
      <c r="Q453" s="27">
        <f t="shared" si="640"/>
        <v>1072.685</v>
      </c>
      <c r="R453" s="24">
        <f t="shared" si="641"/>
        <v>0</v>
      </c>
      <c r="S453" s="24">
        <f t="shared" si="642"/>
        <v>259.64</v>
      </c>
      <c r="T453" s="27">
        <f t="shared" si="643"/>
        <v>104.57</v>
      </c>
      <c r="U453" s="24">
        <f t="shared" si="644"/>
        <v>9.74</v>
      </c>
      <c r="V453" s="27">
        <f t="shared" si="645"/>
        <v>0</v>
      </c>
      <c r="W453" s="27">
        <f t="shared" si="646"/>
        <v>54</v>
      </c>
      <c r="X453" s="24">
        <f t="shared" si="647"/>
        <v>427.95</v>
      </c>
      <c r="Y453" s="24">
        <f t="shared" si="648"/>
        <v>1500.635</v>
      </c>
      <c r="Z453" s="52"/>
      <c r="AA453" s="125" t="s">
        <v>17</v>
      </c>
      <c r="AB453" s="126">
        <f t="shared" si="649"/>
        <v>58.4172</v>
      </c>
      <c r="AC453" s="126">
        <f t="shared" si="650"/>
        <v>778.92</v>
      </c>
      <c r="AD453" s="126">
        <f t="shared" si="651"/>
        <v>522.84</v>
      </c>
      <c r="AE453" s="126">
        <f t="shared" si="652"/>
        <v>32.4578</v>
      </c>
      <c r="AF453" s="126">
        <f t="shared" si="653"/>
        <v>0</v>
      </c>
      <c r="AG453" s="126">
        <f t="shared" si="654"/>
        <v>108</v>
      </c>
      <c r="AH453" s="126">
        <f t="shared" si="655"/>
        <v>1500.635</v>
      </c>
      <c r="AI453" s="125" t="s">
        <v>1107</v>
      </c>
    </row>
    <row r="454" s="9" customFormat="1" ht="20" customHeight="1" spans="1:35">
      <c r="A454" s="23">
        <f t="shared" si="656"/>
        <v>451</v>
      </c>
      <c r="B454" s="24" t="s">
        <v>140</v>
      </c>
      <c r="C454" s="100" t="s">
        <v>1226</v>
      </c>
      <c r="D454" s="135" t="s">
        <v>1227</v>
      </c>
      <c r="E454" s="93">
        <v>3245.4</v>
      </c>
      <c r="F454" s="93">
        <v>3245.5</v>
      </c>
      <c r="G454" s="93">
        <v>5228.42</v>
      </c>
      <c r="H454" s="93">
        <v>3245.4</v>
      </c>
      <c r="I454" s="50"/>
      <c r="J454" s="50">
        <v>108</v>
      </c>
      <c r="K454" s="34">
        <f t="shared" si="634"/>
        <v>58.4172</v>
      </c>
      <c r="L454" s="35">
        <f t="shared" si="635"/>
        <v>519.28</v>
      </c>
      <c r="M454" s="27">
        <f t="shared" si="636"/>
        <v>418.27</v>
      </c>
      <c r="N454" s="24">
        <f t="shared" si="637"/>
        <v>22.7178</v>
      </c>
      <c r="O454" s="27">
        <f t="shared" si="638"/>
        <v>0</v>
      </c>
      <c r="P454" s="27">
        <f t="shared" si="639"/>
        <v>54</v>
      </c>
      <c r="Q454" s="27">
        <f t="shared" si="640"/>
        <v>1072.685</v>
      </c>
      <c r="R454" s="24">
        <f t="shared" si="641"/>
        <v>0</v>
      </c>
      <c r="S454" s="24">
        <f t="shared" si="642"/>
        <v>259.64</v>
      </c>
      <c r="T454" s="27">
        <f t="shared" si="643"/>
        <v>104.57</v>
      </c>
      <c r="U454" s="24">
        <f t="shared" si="644"/>
        <v>9.74</v>
      </c>
      <c r="V454" s="27">
        <f t="shared" si="645"/>
        <v>0</v>
      </c>
      <c r="W454" s="27">
        <f t="shared" si="646"/>
        <v>54</v>
      </c>
      <c r="X454" s="24">
        <f t="shared" si="647"/>
        <v>427.95</v>
      </c>
      <c r="Y454" s="24">
        <f t="shared" si="648"/>
        <v>1500.635</v>
      </c>
      <c r="Z454" s="52"/>
      <c r="AA454" s="125" t="s">
        <v>17</v>
      </c>
      <c r="AB454" s="126">
        <f t="shared" si="649"/>
        <v>58.4172</v>
      </c>
      <c r="AC454" s="126">
        <f t="shared" si="650"/>
        <v>778.92</v>
      </c>
      <c r="AD454" s="126">
        <f t="shared" si="651"/>
        <v>522.84</v>
      </c>
      <c r="AE454" s="126">
        <f t="shared" si="652"/>
        <v>32.4578</v>
      </c>
      <c r="AF454" s="126">
        <f t="shared" si="653"/>
        <v>0</v>
      </c>
      <c r="AG454" s="126">
        <f t="shared" si="654"/>
        <v>108</v>
      </c>
      <c r="AH454" s="126">
        <f t="shared" si="655"/>
        <v>1500.635</v>
      </c>
      <c r="AI454" s="125" t="s">
        <v>1107</v>
      </c>
    </row>
    <row r="455" s="9" customFormat="1" ht="20" customHeight="1" spans="1:35">
      <c r="A455" s="23">
        <f t="shared" si="656"/>
        <v>452</v>
      </c>
      <c r="B455" s="24" t="s">
        <v>140</v>
      </c>
      <c r="C455" s="100" t="s">
        <v>1228</v>
      </c>
      <c r="D455" s="288" t="s">
        <v>1229</v>
      </c>
      <c r="E455" s="93">
        <v>3245.4</v>
      </c>
      <c r="F455" s="93">
        <v>3245.5</v>
      </c>
      <c r="G455" s="93">
        <v>5228.42</v>
      </c>
      <c r="H455" s="93">
        <v>3245.4</v>
      </c>
      <c r="I455" s="50"/>
      <c r="J455" s="50">
        <v>108</v>
      </c>
      <c r="K455" s="34">
        <f t="shared" si="634"/>
        <v>58.4172</v>
      </c>
      <c r="L455" s="35">
        <f t="shared" si="635"/>
        <v>519.28</v>
      </c>
      <c r="M455" s="27">
        <f t="shared" si="636"/>
        <v>418.27</v>
      </c>
      <c r="N455" s="24">
        <f t="shared" si="637"/>
        <v>22.7178</v>
      </c>
      <c r="O455" s="27">
        <f t="shared" si="638"/>
        <v>0</v>
      </c>
      <c r="P455" s="27">
        <f t="shared" si="639"/>
        <v>54</v>
      </c>
      <c r="Q455" s="27">
        <f t="shared" si="640"/>
        <v>1072.685</v>
      </c>
      <c r="R455" s="24">
        <f t="shared" si="641"/>
        <v>0</v>
      </c>
      <c r="S455" s="24">
        <f t="shared" si="642"/>
        <v>259.64</v>
      </c>
      <c r="T455" s="27">
        <f t="shared" si="643"/>
        <v>104.57</v>
      </c>
      <c r="U455" s="24">
        <f t="shared" si="644"/>
        <v>9.74</v>
      </c>
      <c r="V455" s="27">
        <f t="shared" si="645"/>
        <v>0</v>
      </c>
      <c r="W455" s="27">
        <f t="shared" si="646"/>
        <v>54</v>
      </c>
      <c r="X455" s="24">
        <f t="shared" si="647"/>
        <v>427.95</v>
      </c>
      <c r="Y455" s="24">
        <f t="shared" si="648"/>
        <v>1500.635</v>
      </c>
      <c r="Z455" s="52"/>
      <c r="AA455" s="125" t="s">
        <v>17</v>
      </c>
      <c r="AB455" s="126">
        <f t="shared" si="649"/>
        <v>58.4172</v>
      </c>
      <c r="AC455" s="126">
        <f t="shared" si="650"/>
        <v>778.92</v>
      </c>
      <c r="AD455" s="126">
        <f t="shared" si="651"/>
        <v>522.84</v>
      </c>
      <c r="AE455" s="126">
        <f t="shared" si="652"/>
        <v>32.4578</v>
      </c>
      <c r="AF455" s="126">
        <f t="shared" si="653"/>
        <v>0</v>
      </c>
      <c r="AG455" s="126">
        <f t="shared" si="654"/>
        <v>108</v>
      </c>
      <c r="AH455" s="126">
        <f t="shared" si="655"/>
        <v>1500.635</v>
      </c>
      <c r="AI455" s="125" t="s">
        <v>1107</v>
      </c>
    </row>
    <row r="456" s="9" customFormat="1" ht="20" customHeight="1" spans="1:35">
      <c r="A456" s="23">
        <f t="shared" si="656"/>
        <v>453</v>
      </c>
      <c r="B456" s="24" t="s">
        <v>293</v>
      </c>
      <c r="C456" s="100" t="s">
        <v>1230</v>
      </c>
      <c r="D456" s="288" t="s">
        <v>1231</v>
      </c>
      <c r="E456" s="93">
        <v>3245.4</v>
      </c>
      <c r="F456" s="93">
        <v>3245.5</v>
      </c>
      <c r="G456" s="93">
        <v>5228.42</v>
      </c>
      <c r="H456" s="93">
        <v>3245.4</v>
      </c>
      <c r="I456" s="50"/>
      <c r="J456" s="50"/>
      <c r="K456" s="34">
        <f t="shared" si="634"/>
        <v>58.4172</v>
      </c>
      <c r="L456" s="35">
        <f t="shared" si="635"/>
        <v>519.28</v>
      </c>
      <c r="M456" s="27">
        <f t="shared" si="636"/>
        <v>418.27</v>
      </c>
      <c r="N456" s="24">
        <f t="shared" si="637"/>
        <v>22.7178</v>
      </c>
      <c r="O456" s="27">
        <f t="shared" si="638"/>
        <v>0</v>
      </c>
      <c r="P456" s="27">
        <f t="shared" si="639"/>
        <v>0</v>
      </c>
      <c r="Q456" s="27">
        <f t="shared" si="640"/>
        <v>1018.685</v>
      </c>
      <c r="R456" s="24">
        <f t="shared" si="641"/>
        <v>0</v>
      </c>
      <c r="S456" s="24">
        <f t="shared" si="642"/>
        <v>259.64</v>
      </c>
      <c r="T456" s="27">
        <f t="shared" si="643"/>
        <v>104.57</v>
      </c>
      <c r="U456" s="24">
        <f t="shared" si="644"/>
        <v>9.74</v>
      </c>
      <c r="V456" s="27">
        <f t="shared" si="645"/>
        <v>0</v>
      </c>
      <c r="W456" s="27">
        <f t="shared" si="646"/>
        <v>0</v>
      </c>
      <c r="X456" s="24">
        <f t="shared" si="647"/>
        <v>373.95</v>
      </c>
      <c r="Y456" s="24">
        <f t="shared" si="648"/>
        <v>1392.635</v>
      </c>
      <c r="Z456" s="52"/>
      <c r="AA456" s="125" t="s">
        <v>26</v>
      </c>
      <c r="AB456" s="126">
        <f t="shared" si="649"/>
        <v>58.4172</v>
      </c>
      <c r="AC456" s="126">
        <f t="shared" si="650"/>
        <v>778.92</v>
      </c>
      <c r="AD456" s="126">
        <f t="shared" si="651"/>
        <v>522.84</v>
      </c>
      <c r="AE456" s="126">
        <f t="shared" si="652"/>
        <v>32.4578</v>
      </c>
      <c r="AF456" s="126">
        <f t="shared" si="653"/>
        <v>0</v>
      </c>
      <c r="AG456" s="126">
        <f t="shared" si="654"/>
        <v>0</v>
      </c>
      <c r="AH456" s="126">
        <f t="shared" si="655"/>
        <v>1392.635</v>
      </c>
      <c r="AI456" s="125" t="s">
        <v>1111</v>
      </c>
    </row>
    <row r="457" s="9" customFormat="1" ht="20" customHeight="1" spans="1:35">
      <c r="A457" s="23">
        <f t="shared" si="656"/>
        <v>454</v>
      </c>
      <c r="B457" s="24" t="s">
        <v>293</v>
      </c>
      <c r="C457" s="100" t="s">
        <v>1232</v>
      </c>
      <c r="D457" s="288" t="s">
        <v>1233</v>
      </c>
      <c r="E457" s="93">
        <v>3245.4</v>
      </c>
      <c r="F457" s="93">
        <v>3245.5</v>
      </c>
      <c r="G457" s="93">
        <v>5228.42</v>
      </c>
      <c r="H457" s="93">
        <v>3245.4</v>
      </c>
      <c r="I457" s="50"/>
      <c r="J457" s="50">
        <v>108</v>
      </c>
      <c r="K457" s="34">
        <f t="shared" si="634"/>
        <v>58.4172</v>
      </c>
      <c r="L457" s="35">
        <f t="shared" si="635"/>
        <v>519.28</v>
      </c>
      <c r="M457" s="27">
        <f t="shared" si="636"/>
        <v>418.27</v>
      </c>
      <c r="N457" s="24">
        <f t="shared" si="637"/>
        <v>22.7178</v>
      </c>
      <c r="O457" s="27">
        <f t="shared" si="638"/>
        <v>0</v>
      </c>
      <c r="P457" s="27">
        <f t="shared" si="639"/>
        <v>54</v>
      </c>
      <c r="Q457" s="27">
        <f t="shared" si="640"/>
        <v>1072.685</v>
      </c>
      <c r="R457" s="24">
        <f t="shared" si="641"/>
        <v>0</v>
      </c>
      <c r="S457" s="24">
        <f t="shared" si="642"/>
        <v>259.64</v>
      </c>
      <c r="T457" s="27">
        <f t="shared" si="643"/>
        <v>104.57</v>
      </c>
      <c r="U457" s="24">
        <f t="shared" si="644"/>
        <v>9.74</v>
      </c>
      <c r="V457" s="27">
        <f t="shared" si="645"/>
        <v>0</v>
      </c>
      <c r="W457" s="27">
        <f t="shared" si="646"/>
        <v>54</v>
      </c>
      <c r="X457" s="24">
        <f t="shared" si="647"/>
        <v>427.95</v>
      </c>
      <c r="Y457" s="24">
        <f t="shared" si="648"/>
        <v>1500.635</v>
      </c>
      <c r="Z457" s="52"/>
      <c r="AA457" s="125" t="s">
        <v>26</v>
      </c>
      <c r="AB457" s="126">
        <f t="shared" si="649"/>
        <v>58.4172</v>
      </c>
      <c r="AC457" s="126">
        <f t="shared" si="650"/>
        <v>778.92</v>
      </c>
      <c r="AD457" s="126">
        <f t="shared" si="651"/>
        <v>522.84</v>
      </c>
      <c r="AE457" s="126">
        <f t="shared" si="652"/>
        <v>32.4578</v>
      </c>
      <c r="AF457" s="126">
        <f t="shared" si="653"/>
        <v>0</v>
      </c>
      <c r="AG457" s="126">
        <f t="shared" si="654"/>
        <v>108</v>
      </c>
      <c r="AH457" s="126">
        <f t="shared" si="655"/>
        <v>1500.635</v>
      </c>
      <c r="AI457" s="125" t="s">
        <v>1111</v>
      </c>
    </row>
    <row r="458" s="9" customFormat="1" ht="20" customHeight="1" spans="1:35">
      <c r="A458" s="23">
        <f t="shared" si="656"/>
        <v>455</v>
      </c>
      <c r="B458" s="24" t="s">
        <v>657</v>
      </c>
      <c r="C458" s="100" t="s">
        <v>1234</v>
      </c>
      <c r="D458" s="288" t="s">
        <v>1235</v>
      </c>
      <c r="E458" s="93">
        <v>3245.4</v>
      </c>
      <c r="F458" s="93">
        <v>3245.5</v>
      </c>
      <c r="G458" s="93">
        <v>5228.42</v>
      </c>
      <c r="H458" s="93">
        <v>3245.4</v>
      </c>
      <c r="I458" s="50"/>
      <c r="J458" s="50">
        <v>108</v>
      </c>
      <c r="K458" s="34">
        <f t="shared" si="634"/>
        <v>58.4172</v>
      </c>
      <c r="L458" s="35">
        <f t="shared" si="635"/>
        <v>519.28</v>
      </c>
      <c r="M458" s="27">
        <f t="shared" si="636"/>
        <v>418.27</v>
      </c>
      <c r="N458" s="24">
        <f t="shared" si="637"/>
        <v>22.7178</v>
      </c>
      <c r="O458" s="27">
        <f t="shared" si="638"/>
        <v>0</v>
      </c>
      <c r="P458" s="27">
        <f t="shared" si="639"/>
        <v>54</v>
      </c>
      <c r="Q458" s="27">
        <f t="shared" si="640"/>
        <v>1072.685</v>
      </c>
      <c r="R458" s="24">
        <f t="shared" si="641"/>
        <v>0</v>
      </c>
      <c r="S458" s="24">
        <f t="shared" si="642"/>
        <v>259.64</v>
      </c>
      <c r="T458" s="27">
        <f t="shared" si="643"/>
        <v>104.57</v>
      </c>
      <c r="U458" s="24">
        <f t="shared" si="644"/>
        <v>9.74</v>
      </c>
      <c r="V458" s="27">
        <f t="shared" si="645"/>
        <v>0</v>
      </c>
      <c r="W458" s="27">
        <f t="shared" si="646"/>
        <v>54</v>
      </c>
      <c r="X458" s="24">
        <f t="shared" si="647"/>
        <v>427.95</v>
      </c>
      <c r="Y458" s="24">
        <f t="shared" si="648"/>
        <v>1500.635</v>
      </c>
      <c r="Z458" s="52"/>
      <c r="AA458" s="125" t="s">
        <v>27</v>
      </c>
      <c r="AB458" s="126">
        <f t="shared" si="649"/>
        <v>58.4172</v>
      </c>
      <c r="AC458" s="126">
        <f t="shared" si="650"/>
        <v>778.92</v>
      </c>
      <c r="AD458" s="126">
        <f t="shared" si="651"/>
        <v>522.84</v>
      </c>
      <c r="AE458" s="126">
        <f t="shared" si="652"/>
        <v>32.4578</v>
      </c>
      <c r="AF458" s="126">
        <f t="shared" si="653"/>
        <v>0</v>
      </c>
      <c r="AG458" s="126">
        <f t="shared" si="654"/>
        <v>108</v>
      </c>
      <c r="AH458" s="126">
        <f t="shared" si="655"/>
        <v>1500.635</v>
      </c>
      <c r="AI458" s="125" t="s">
        <v>1111</v>
      </c>
    </row>
    <row r="459" s="9" customFormat="1" ht="20" customHeight="1" spans="1:35">
      <c r="A459" s="23">
        <f t="shared" si="656"/>
        <v>456</v>
      </c>
      <c r="B459" s="24" t="s">
        <v>143</v>
      </c>
      <c r="C459" s="100" t="s">
        <v>1236</v>
      </c>
      <c r="D459" s="288" t="s">
        <v>1237</v>
      </c>
      <c r="E459" s="93">
        <v>3245.4</v>
      </c>
      <c r="F459" s="93">
        <v>3245.5</v>
      </c>
      <c r="G459" s="93">
        <v>5228.42</v>
      </c>
      <c r="H459" s="93">
        <v>3245.4</v>
      </c>
      <c r="I459" s="50"/>
      <c r="J459" s="50">
        <v>108</v>
      </c>
      <c r="K459" s="34">
        <f t="shared" si="634"/>
        <v>58.4172</v>
      </c>
      <c r="L459" s="35">
        <f t="shared" si="635"/>
        <v>519.28</v>
      </c>
      <c r="M459" s="27">
        <f t="shared" si="636"/>
        <v>418.27</v>
      </c>
      <c r="N459" s="24">
        <f t="shared" si="637"/>
        <v>22.7178</v>
      </c>
      <c r="O459" s="27">
        <f t="shared" si="638"/>
        <v>0</v>
      </c>
      <c r="P459" s="27">
        <f t="shared" si="639"/>
        <v>54</v>
      </c>
      <c r="Q459" s="27">
        <f t="shared" si="640"/>
        <v>1072.685</v>
      </c>
      <c r="R459" s="24">
        <f t="shared" si="641"/>
        <v>0</v>
      </c>
      <c r="S459" s="24">
        <f t="shared" si="642"/>
        <v>259.64</v>
      </c>
      <c r="T459" s="27">
        <f t="shared" si="643"/>
        <v>104.57</v>
      </c>
      <c r="U459" s="24">
        <f t="shared" si="644"/>
        <v>9.74</v>
      </c>
      <c r="V459" s="27">
        <f t="shared" si="645"/>
        <v>0</v>
      </c>
      <c r="W459" s="27">
        <f t="shared" si="646"/>
        <v>54</v>
      </c>
      <c r="X459" s="24">
        <f t="shared" si="647"/>
        <v>427.95</v>
      </c>
      <c r="Y459" s="24">
        <f t="shared" si="648"/>
        <v>1500.635</v>
      </c>
      <c r="Z459" s="52"/>
      <c r="AA459" s="125" t="s">
        <v>29</v>
      </c>
      <c r="AB459" s="126">
        <f t="shared" si="649"/>
        <v>58.4172</v>
      </c>
      <c r="AC459" s="126">
        <f t="shared" si="650"/>
        <v>778.92</v>
      </c>
      <c r="AD459" s="126">
        <f t="shared" si="651"/>
        <v>522.84</v>
      </c>
      <c r="AE459" s="126">
        <f t="shared" si="652"/>
        <v>32.4578</v>
      </c>
      <c r="AF459" s="126">
        <f t="shared" si="653"/>
        <v>0</v>
      </c>
      <c r="AG459" s="126">
        <f t="shared" si="654"/>
        <v>108</v>
      </c>
      <c r="AH459" s="126">
        <f t="shared" si="655"/>
        <v>1500.635</v>
      </c>
      <c r="AI459" s="125" t="s">
        <v>1111</v>
      </c>
    </row>
    <row r="460" s="9" customFormat="1" ht="20" customHeight="1" spans="1:35">
      <c r="A460" s="23">
        <f t="shared" si="656"/>
        <v>457</v>
      </c>
      <c r="B460" s="24" t="s">
        <v>143</v>
      </c>
      <c r="C460" s="100" t="s">
        <v>1238</v>
      </c>
      <c r="D460" s="288" t="s">
        <v>1239</v>
      </c>
      <c r="E460" s="93">
        <v>3245.4</v>
      </c>
      <c r="F460" s="93">
        <v>3245.5</v>
      </c>
      <c r="G460" s="93">
        <v>5228.42</v>
      </c>
      <c r="H460" s="93">
        <v>3245.4</v>
      </c>
      <c r="I460" s="50"/>
      <c r="J460" s="50">
        <v>108</v>
      </c>
      <c r="K460" s="34">
        <f t="shared" si="634"/>
        <v>58.4172</v>
      </c>
      <c r="L460" s="35">
        <f t="shared" si="635"/>
        <v>519.28</v>
      </c>
      <c r="M460" s="27">
        <f t="shared" si="636"/>
        <v>418.27</v>
      </c>
      <c r="N460" s="24">
        <f t="shared" si="637"/>
        <v>22.7178</v>
      </c>
      <c r="O460" s="27">
        <f t="shared" si="638"/>
        <v>0</v>
      </c>
      <c r="P460" s="27">
        <f t="shared" si="639"/>
        <v>54</v>
      </c>
      <c r="Q460" s="27">
        <f t="shared" si="640"/>
        <v>1072.685</v>
      </c>
      <c r="R460" s="24">
        <f t="shared" si="641"/>
        <v>0</v>
      </c>
      <c r="S460" s="24">
        <f t="shared" si="642"/>
        <v>259.64</v>
      </c>
      <c r="T460" s="27">
        <f t="shared" si="643"/>
        <v>104.57</v>
      </c>
      <c r="U460" s="24">
        <f t="shared" si="644"/>
        <v>9.74</v>
      </c>
      <c r="V460" s="27">
        <f t="shared" si="645"/>
        <v>0</v>
      </c>
      <c r="W460" s="27">
        <f t="shared" si="646"/>
        <v>54</v>
      </c>
      <c r="X460" s="24">
        <f t="shared" si="647"/>
        <v>427.95</v>
      </c>
      <c r="Y460" s="24">
        <f t="shared" si="648"/>
        <v>1500.635</v>
      </c>
      <c r="Z460" s="52"/>
      <c r="AA460" s="125" t="s">
        <v>29</v>
      </c>
      <c r="AB460" s="126">
        <f t="shared" si="649"/>
        <v>58.4172</v>
      </c>
      <c r="AC460" s="126">
        <f t="shared" si="650"/>
        <v>778.92</v>
      </c>
      <c r="AD460" s="126">
        <f t="shared" si="651"/>
        <v>522.84</v>
      </c>
      <c r="AE460" s="126">
        <f t="shared" si="652"/>
        <v>32.4578</v>
      </c>
      <c r="AF460" s="126">
        <f t="shared" si="653"/>
        <v>0</v>
      </c>
      <c r="AG460" s="126">
        <f t="shared" si="654"/>
        <v>108</v>
      </c>
      <c r="AH460" s="126">
        <f t="shared" si="655"/>
        <v>1500.635</v>
      </c>
      <c r="AI460" s="125" t="s">
        <v>1111</v>
      </c>
    </row>
    <row r="461" s="9" customFormat="1" ht="20" customHeight="1" spans="1:35">
      <c r="A461" s="23">
        <f t="shared" si="656"/>
        <v>458</v>
      </c>
      <c r="B461" s="24" t="s">
        <v>157</v>
      </c>
      <c r="C461" s="100" t="s">
        <v>1240</v>
      </c>
      <c r="D461" s="288" t="s">
        <v>1241</v>
      </c>
      <c r="E461" s="93">
        <v>3820</v>
      </c>
      <c r="F461" s="93">
        <v>3820</v>
      </c>
      <c r="G461" s="93">
        <v>5228.42</v>
      </c>
      <c r="H461" s="93">
        <v>3820</v>
      </c>
      <c r="I461" s="50"/>
      <c r="J461" s="50">
        <v>108</v>
      </c>
      <c r="K461" s="34">
        <f t="shared" si="634"/>
        <v>68.76</v>
      </c>
      <c r="L461" s="35">
        <f t="shared" si="635"/>
        <v>611.2</v>
      </c>
      <c r="M461" s="27">
        <f t="shared" si="636"/>
        <v>418.27</v>
      </c>
      <c r="N461" s="24">
        <f t="shared" si="637"/>
        <v>26.74</v>
      </c>
      <c r="O461" s="27">
        <f t="shared" si="638"/>
        <v>0</v>
      </c>
      <c r="P461" s="27">
        <f t="shared" si="639"/>
        <v>54</v>
      </c>
      <c r="Q461" s="27">
        <f t="shared" si="640"/>
        <v>1178.97</v>
      </c>
      <c r="R461" s="24">
        <f t="shared" si="641"/>
        <v>0</v>
      </c>
      <c r="S461" s="24">
        <f t="shared" si="642"/>
        <v>305.6</v>
      </c>
      <c r="T461" s="27">
        <f t="shared" si="643"/>
        <v>104.57</v>
      </c>
      <c r="U461" s="24">
        <f t="shared" si="644"/>
        <v>11.46</v>
      </c>
      <c r="V461" s="27">
        <f t="shared" si="645"/>
        <v>0</v>
      </c>
      <c r="W461" s="27">
        <f t="shared" si="646"/>
        <v>54</v>
      </c>
      <c r="X461" s="24">
        <f t="shared" si="647"/>
        <v>475.63</v>
      </c>
      <c r="Y461" s="24">
        <f t="shared" si="648"/>
        <v>1654.6</v>
      </c>
      <c r="Z461" s="52"/>
      <c r="AA461" s="125" t="s">
        <v>16</v>
      </c>
      <c r="AB461" s="126">
        <f t="shared" si="649"/>
        <v>68.76</v>
      </c>
      <c r="AC461" s="126">
        <f t="shared" si="650"/>
        <v>916.8</v>
      </c>
      <c r="AD461" s="126">
        <f t="shared" si="651"/>
        <v>522.84</v>
      </c>
      <c r="AE461" s="126">
        <f t="shared" si="652"/>
        <v>38.2</v>
      </c>
      <c r="AF461" s="126">
        <f t="shared" si="653"/>
        <v>0</v>
      </c>
      <c r="AG461" s="126">
        <f t="shared" si="654"/>
        <v>108</v>
      </c>
      <c r="AH461" s="126">
        <f t="shared" si="655"/>
        <v>1654.6</v>
      </c>
      <c r="AI461" s="125" t="s">
        <v>1107</v>
      </c>
    </row>
    <row r="462" s="9" customFormat="1" ht="20" customHeight="1" spans="1:35">
      <c r="A462" s="23">
        <f t="shared" si="656"/>
        <v>459</v>
      </c>
      <c r="B462" s="24" t="s">
        <v>157</v>
      </c>
      <c r="C462" s="100" t="s">
        <v>1242</v>
      </c>
      <c r="D462" s="288" t="s">
        <v>1243</v>
      </c>
      <c r="E462" s="93">
        <v>3245.4</v>
      </c>
      <c r="F462" s="93">
        <v>3245.5</v>
      </c>
      <c r="G462" s="93">
        <v>5228.42</v>
      </c>
      <c r="H462" s="93">
        <v>3245.4</v>
      </c>
      <c r="I462" s="50"/>
      <c r="J462" s="50"/>
      <c r="K462" s="34">
        <f t="shared" si="634"/>
        <v>58.4172</v>
      </c>
      <c r="L462" s="35">
        <f t="shared" si="635"/>
        <v>519.28</v>
      </c>
      <c r="M462" s="27">
        <f t="shared" si="636"/>
        <v>418.27</v>
      </c>
      <c r="N462" s="24">
        <f t="shared" si="637"/>
        <v>22.7178</v>
      </c>
      <c r="O462" s="27">
        <f t="shared" si="638"/>
        <v>0</v>
      </c>
      <c r="P462" s="27">
        <f t="shared" si="639"/>
        <v>0</v>
      </c>
      <c r="Q462" s="27">
        <f t="shared" si="640"/>
        <v>1018.685</v>
      </c>
      <c r="R462" s="24">
        <f t="shared" si="641"/>
        <v>0</v>
      </c>
      <c r="S462" s="24">
        <f t="shared" si="642"/>
        <v>259.64</v>
      </c>
      <c r="T462" s="27">
        <f t="shared" si="643"/>
        <v>104.57</v>
      </c>
      <c r="U462" s="24">
        <f t="shared" si="644"/>
        <v>9.74</v>
      </c>
      <c r="V462" s="27">
        <f t="shared" si="645"/>
        <v>0</v>
      </c>
      <c r="W462" s="27">
        <f t="shared" si="646"/>
        <v>0</v>
      </c>
      <c r="X462" s="24">
        <f t="shared" si="647"/>
        <v>373.95</v>
      </c>
      <c r="Y462" s="24">
        <f t="shared" si="648"/>
        <v>1392.635</v>
      </c>
      <c r="Z462" s="52"/>
      <c r="AA462" s="125" t="s">
        <v>16</v>
      </c>
      <c r="AB462" s="126">
        <f t="shared" si="649"/>
        <v>58.4172</v>
      </c>
      <c r="AC462" s="126">
        <f t="shared" si="650"/>
        <v>778.92</v>
      </c>
      <c r="AD462" s="126">
        <f t="shared" si="651"/>
        <v>522.84</v>
      </c>
      <c r="AE462" s="126">
        <f t="shared" si="652"/>
        <v>32.4578</v>
      </c>
      <c r="AF462" s="126">
        <f t="shared" si="653"/>
        <v>0</v>
      </c>
      <c r="AG462" s="126">
        <f t="shared" si="654"/>
        <v>0</v>
      </c>
      <c r="AH462" s="126">
        <f t="shared" si="655"/>
        <v>1392.635</v>
      </c>
      <c r="AI462" s="125" t="s">
        <v>1107</v>
      </c>
    </row>
    <row r="463" s="9" customFormat="1" ht="20" customHeight="1" spans="1:35">
      <c r="A463" s="23">
        <f t="shared" si="656"/>
        <v>460</v>
      </c>
      <c r="B463" s="24" t="s">
        <v>140</v>
      </c>
      <c r="C463" s="100" t="s">
        <v>1244</v>
      </c>
      <c r="D463" s="288" t="s">
        <v>1245</v>
      </c>
      <c r="E463" s="93">
        <v>3245.4</v>
      </c>
      <c r="F463" s="93">
        <v>3245.5</v>
      </c>
      <c r="G463" s="93">
        <v>5228.42</v>
      </c>
      <c r="H463" s="93">
        <v>3245.4</v>
      </c>
      <c r="I463" s="50"/>
      <c r="J463" s="50"/>
      <c r="K463" s="34">
        <f t="shared" si="634"/>
        <v>58.4172</v>
      </c>
      <c r="L463" s="35">
        <f t="shared" si="635"/>
        <v>519.28</v>
      </c>
      <c r="M463" s="27">
        <f t="shared" si="636"/>
        <v>418.27</v>
      </c>
      <c r="N463" s="24">
        <f t="shared" si="637"/>
        <v>22.7178</v>
      </c>
      <c r="O463" s="27">
        <f t="shared" si="638"/>
        <v>0</v>
      </c>
      <c r="P463" s="27">
        <f t="shared" si="639"/>
        <v>0</v>
      </c>
      <c r="Q463" s="27">
        <f t="shared" si="640"/>
        <v>1018.685</v>
      </c>
      <c r="R463" s="24">
        <f t="shared" si="641"/>
        <v>0</v>
      </c>
      <c r="S463" s="24">
        <f t="shared" si="642"/>
        <v>259.64</v>
      </c>
      <c r="T463" s="27">
        <f t="shared" si="643"/>
        <v>104.57</v>
      </c>
      <c r="U463" s="24">
        <f t="shared" si="644"/>
        <v>9.74</v>
      </c>
      <c r="V463" s="27">
        <f t="shared" si="645"/>
        <v>0</v>
      </c>
      <c r="W463" s="27">
        <f t="shared" si="646"/>
        <v>0</v>
      </c>
      <c r="X463" s="24">
        <f t="shared" si="647"/>
        <v>373.95</v>
      </c>
      <c r="Y463" s="24">
        <f t="shared" si="648"/>
        <v>1392.635</v>
      </c>
      <c r="Z463" s="52"/>
      <c r="AA463" s="125" t="s">
        <v>17</v>
      </c>
      <c r="AB463" s="126">
        <f t="shared" si="649"/>
        <v>58.4172</v>
      </c>
      <c r="AC463" s="126">
        <f t="shared" si="650"/>
        <v>778.92</v>
      </c>
      <c r="AD463" s="126">
        <f t="shared" si="651"/>
        <v>522.84</v>
      </c>
      <c r="AE463" s="126">
        <f t="shared" si="652"/>
        <v>32.4578</v>
      </c>
      <c r="AF463" s="126">
        <f t="shared" si="653"/>
        <v>0</v>
      </c>
      <c r="AG463" s="126">
        <f t="shared" si="654"/>
        <v>0</v>
      </c>
      <c r="AH463" s="126">
        <f t="shared" si="655"/>
        <v>1392.635</v>
      </c>
      <c r="AI463" s="125" t="s">
        <v>1107</v>
      </c>
    </row>
    <row r="464" s="12" customFormat="1" ht="22" customHeight="1" spans="1:35">
      <c r="A464" s="136" t="s">
        <v>63</v>
      </c>
      <c r="B464" s="137"/>
      <c r="C464" s="138"/>
      <c r="D464" s="139"/>
      <c r="E464" s="103">
        <f>SUM(E4:E463)</f>
        <v>1505622.48999999</v>
      </c>
      <c r="F464" s="103">
        <f t="shared" ref="E464:N464" si="657">SUM(F4:F463)</f>
        <v>1486165.99</v>
      </c>
      <c r="G464" s="103">
        <f t="shared" si="657"/>
        <v>2368474.25999998</v>
      </c>
      <c r="H464" s="103">
        <f t="shared" si="657"/>
        <v>1486150.08999999</v>
      </c>
      <c r="I464" s="103">
        <f t="shared" si="657"/>
        <v>938672</v>
      </c>
      <c r="J464" s="103">
        <f t="shared" si="657"/>
        <v>1620</v>
      </c>
      <c r="K464" s="103">
        <f t="shared" si="657"/>
        <v>27101.2048199999</v>
      </c>
      <c r="L464" s="103">
        <f t="shared" si="657"/>
        <v>237786.558399999</v>
      </c>
      <c r="M464" s="103">
        <f t="shared" si="657"/>
        <v>189476.309999999</v>
      </c>
      <c r="N464" s="103">
        <f t="shared" si="657"/>
        <v>10403.0506300001</v>
      </c>
      <c r="O464" s="103">
        <f t="shared" ref="O464:Y464" si="658">SUM(O4:O463)</f>
        <v>46933.6</v>
      </c>
      <c r="P464" s="103">
        <f t="shared" si="658"/>
        <v>810</v>
      </c>
      <c r="Q464" s="103">
        <f t="shared" si="658"/>
        <v>512510.723849998</v>
      </c>
      <c r="R464" s="103">
        <f t="shared" si="658"/>
        <v>0</v>
      </c>
      <c r="S464" s="103">
        <f t="shared" si="658"/>
        <v>118892.74</v>
      </c>
      <c r="T464" s="103">
        <f t="shared" si="658"/>
        <v>47370.2099999999</v>
      </c>
      <c r="U464" s="103">
        <f t="shared" si="658"/>
        <v>4460.08999999995</v>
      </c>
      <c r="V464" s="103">
        <f t="shared" si="658"/>
        <v>46933.6</v>
      </c>
      <c r="W464" s="103">
        <f t="shared" si="658"/>
        <v>810</v>
      </c>
      <c r="X464" s="103">
        <f t="shared" si="658"/>
        <v>218466.640000002</v>
      </c>
      <c r="Y464" s="103">
        <f t="shared" si="658"/>
        <v>730977.36385</v>
      </c>
      <c r="Z464" s="52"/>
      <c r="AA464" s="125"/>
      <c r="AB464" s="126"/>
      <c r="AC464" s="126"/>
      <c r="AD464" s="126"/>
      <c r="AE464" s="126"/>
      <c r="AF464" s="126"/>
      <c r="AG464" s="126"/>
      <c r="AH464" s="126"/>
      <c r="AI464" s="125"/>
    </row>
    <row r="465" spans="1:30">
      <c r="A465" s="104"/>
      <c r="B465" s="104"/>
      <c r="E465" s="104"/>
      <c r="AD465" s="127"/>
    </row>
    <row r="466" ht="17" customHeight="1" spans="1:30">
      <c r="A466" s="105" t="s">
        <v>850</v>
      </c>
      <c r="B466" s="105"/>
      <c r="C466" s="106" t="s">
        <v>851</v>
      </c>
      <c r="D466" s="106"/>
      <c r="E466" s="105" t="s">
        <v>852</v>
      </c>
      <c r="AD466" s="128"/>
    </row>
    <row r="467" ht="16" customHeight="1" spans="1:29">
      <c r="A467" s="105" t="s">
        <v>853</v>
      </c>
      <c r="B467" s="105"/>
      <c r="C467" s="107">
        <f>K464</f>
        <v>27101.2048199999</v>
      </c>
      <c r="D467" s="108"/>
      <c r="E467" s="109">
        <f>COUNTIFS(E4:E463,"&lt;&gt;",E4:E463,"&lt;&gt;0")</f>
        <v>460</v>
      </c>
      <c r="Z467" s="9"/>
      <c r="AC467" s="127"/>
    </row>
    <row r="468" ht="16" customHeight="1" spans="1:30">
      <c r="A468" s="105" t="s">
        <v>854</v>
      </c>
      <c r="B468" s="105"/>
      <c r="C468" s="107">
        <f>L464+S464</f>
        <v>356679.298399999</v>
      </c>
      <c r="D468" s="108"/>
      <c r="E468" s="109">
        <f>COUNTIFS(F4:F463,"&lt;&gt;",F4:F463,"&lt;&gt;0")</f>
        <v>454</v>
      </c>
      <c r="F468" s="110"/>
      <c r="G468" s="110"/>
      <c r="H468" s="110"/>
      <c r="AD468" s="127"/>
    </row>
    <row r="469" ht="16" customHeight="1" spans="1:8">
      <c r="A469" s="105" t="s">
        <v>855</v>
      </c>
      <c r="B469" s="105"/>
      <c r="C469" s="107">
        <f>N464+U464</f>
        <v>14863.14063</v>
      </c>
      <c r="D469" s="108"/>
      <c r="E469" s="109">
        <f>COUNTIFS(H4:H463,"&lt;&gt;",H4:H463,"&lt;&gt;0")</f>
        <v>454</v>
      </c>
      <c r="F469" s="110"/>
      <c r="G469" s="110"/>
      <c r="H469" s="110"/>
    </row>
    <row r="470" ht="16" customHeight="1" spans="1:26">
      <c r="A470" s="111" t="s">
        <v>856</v>
      </c>
      <c r="B470" s="111"/>
      <c r="C470" s="107">
        <f>M464+T464</f>
        <v>236846.519999999</v>
      </c>
      <c r="D470" s="108"/>
      <c r="E470" s="109">
        <f>COUNTIFS(G4:G463,"&lt;&gt;",G4:G463,"&lt;&gt;0")</f>
        <v>453</v>
      </c>
      <c r="Z470" s="9"/>
    </row>
    <row r="471" ht="16" customHeight="1" spans="1:5">
      <c r="A471" s="111" t="s">
        <v>857</v>
      </c>
      <c r="B471" s="111"/>
      <c r="C471" s="107">
        <f>P464+W464</f>
        <v>1620</v>
      </c>
      <c r="D471" s="108"/>
      <c r="E471" s="109">
        <f>COUNTIFS(J4:J463,"&lt;&gt;",J4:J463,"&lt;&gt;0")</f>
        <v>15</v>
      </c>
    </row>
    <row r="472" ht="16" customHeight="1" spans="1:5">
      <c r="A472" s="111" t="s">
        <v>858</v>
      </c>
      <c r="B472" s="111"/>
      <c r="C472" s="112">
        <f>O464+V464</f>
        <v>93867.2</v>
      </c>
      <c r="D472" s="113"/>
      <c r="E472" s="109">
        <f>COUNTIFS(I4:I463,"&lt;&gt;",I4:I463,"&lt;&gt;0")</f>
        <v>375</v>
      </c>
    </row>
    <row r="473" ht="16" customHeight="1" spans="1:5">
      <c r="A473" s="111" t="s">
        <v>859</v>
      </c>
      <c r="B473" s="111"/>
      <c r="C473" s="112">
        <f>SUM(C467:D472)</f>
        <v>730977.363849998</v>
      </c>
      <c r="D473" s="108"/>
      <c r="E473" s="114"/>
    </row>
    <row r="474" spans="1:35">
      <c r="A474" s="115" t="s">
        <v>860</v>
      </c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</row>
    <row r="475" spans="1:35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</row>
    <row r="476" spans="1:35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</row>
    <row r="477" spans="1:35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</row>
    <row r="478" spans="1:35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</row>
    <row r="479" spans="1:26">
      <c r="A479" s="115"/>
      <c r="B479" s="116"/>
      <c r="C479" s="117"/>
      <c r="D479" s="118"/>
      <c r="E479" s="115"/>
      <c r="F479" s="115"/>
      <c r="G479" s="115"/>
      <c r="H479" s="115"/>
      <c r="I479" s="115"/>
      <c r="J479" s="115"/>
      <c r="K479" s="123"/>
      <c r="L479" s="115"/>
      <c r="M479" s="115"/>
      <c r="N479" s="115"/>
      <c r="O479" s="115"/>
      <c r="P479" s="115"/>
      <c r="Q479" s="115"/>
      <c r="R479" s="115"/>
      <c r="S479" s="115"/>
      <c r="U479" s="9"/>
      <c r="V479" s="9"/>
      <c r="W479" s="9"/>
      <c r="X479" s="9"/>
      <c r="Y479" s="9"/>
      <c r="Z479" s="9"/>
    </row>
    <row r="480" spans="1:26">
      <c r="A480" s="115"/>
      <c r="B480" s="116"/>
      <c r="C480" s="117"/>
      <c r="D480" s="118"/>
      <c r="E480" s="115"/>
      <c r="F480" s="115"/>
      <c r="G480" s="115"/>
      <c r="H480" s="115"/>
      <c r="I480" s="115"/>
      <c r="J480" s="115"/>
      <c r="K480" s="123"/>
      <c r="L480" s="115"/>
      <c r="M480" s="115"/>
      <c r="N480" s="115"/>
      <c r="O480" s="115"/>
      <c r="P480" s="115"/>
      <c r="Q480" s="115"/>
      <c r="R480" s="115"/>
      <c r="S480" s="115"/>
      <c r="U480" s="9"/>
      <c r="V480" s="9"/>
      <c r="W480" s="9"/>
      <c r="X480" s="9"/>
      <c r="Y480" s="9"/>
      <c r="Z480" s="9"/>
    </row>
    <row r="481" spans="1:26">
      <c r="A481" s="115"/>
      <c r="B481" s="116"/>
      <c r="C481" s="117"/>
      <c r="D481" s="118"/>
      <c r="E481" s="115"/>
      <c r="F481" s="115"/>
      <c r="G481" s="115"/>
      <c r="H481" s="115"/>
      <c r="I481" s="115"/>
      <c r="J481" s="115"/>
      <c r="K481" s="123"/>
      <c r="L481" s="115"/>
      <c r="M481" s="115"/>
      <c r="N481" s="115"/>
      <c r="O481" s="115"/>
      <c r="P481" s="115"/>
      <c r="Q481" s="115"/>
      <c r="R481" s="115"/>
      <c r="S481" s="115"/>
      <c r="U481" s="9"/>
      <c r="V481" s="9"/>
      <c r="W481" s="9"/>
      <c r="X481" s="9"/>
      <c r="Y481" s="9"/>
      <c r="Z481" s="9"/>
    </row>
    <row r="482" spans="1:26">
      <c r="A482" s="119" t="s">
        <v>861</v>
      </c>
      <c r="B482" s="119"/>
      <c r="C482" s="120"/>
      <c r="D482" s="118"/>
      <c r="E482" s="115"/>
      <c r="F482" s="115"/>
      <c r="G482" s="115"/>
      <c r="H482" s="115"/>
      <c r="I482" s="115"/>
      <c r="J482" s="115"/>
      <c r="K482" s="123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Z482" s="9"/>
    </row>
    <row r="483" spans="1:26">
      <c r="A483" s="119"/>
      <c r="B483" s="119"/>
      <c r="C483" s="120"/>
      <c r="K483" s="16"/>
      <c r="L483" s="13"/>
      <c r="Z483" s="9"/>
    </row>
    <row r="484" s="9" customFormat="1" ht="20" customHeight="1" spans="1:35">
      <c r="A484" s="23">
        <v>81</v>
      </c>
      <c r="B484" s="24" t="s">
        <v>140</v>
      </c>
      <c r="C484" s="25" t="s">
        <v>265</v>
      </c>
      <c r="D484" s="24" t="s">
        <v>266</v>
      </c>
      <c r="E484" s="24">
        <v>3245.4</v>
      </c>
      <c r="F484" s="24">
        <v>3245.4</v>
      </c>
      <c r="G484" s="27">
        <v>5228.42</v>
      </c>
      <c r="H484" s="24">
        <v>3245.4</v>
      </c>
      <c r="I484" s="27">
        <v>3180</v>
      </c>
      <c r="J484" s="27"/>
      <c r="K484" s="34">
        <v>58.4172</v>
      </c>
      <c r="L484" s="35">
        <v>519.264</v>
      </c>
      <c r="M484" s="27">
        <v>418.27</v>
      </c>
      <c r="N484" s="24">
        <v>22.7178</v>
      </c>
      <c r="O484" s="27">
        <v>159</v>
      </c>
      <c r="P484" s="27">
        <v>0</v>
      </c>
      <c r="Q484" s="27">
        <v>1177.669</v>
      </c>
      <c r="R484" s="24">
        <v>0</v>
      </c>
      <c r="S484" s="24">
        <v>259.63</v>
      </c>
      <c r="T484" s="27">
        <v>104.57</v>
      </c>
      <c r="U484" s="24">
        <v>9.74</v>
      </c>
      <c r="V484" s="27">
        <v>159</v>
      </c>
      <c r="W484" s="27">
        <v>0</v>
      </c>
      <c r="X484" s="24">
        <v>532.94</v>
      </c>
      <c r="Y484" s="24">
        <v>1710.609</v>
      </c>
      <c r="Z484" s="39"/>
      <c r="AA484" s="125" t="s">
        <v>17</v>
      </c>
      <c r="AB484" s="126">
        <v>58.4172</v>
      </c>
      <c r="AC484" s="126">
        <v>778.894</v>
      </c>
      <c r="AD484" s="126">
        <v>522.84</v>
      </c>
      <c r="AE484" s="126">
        <v>32.4578</v>
      </c>
      <c r="AF484" s="126">
        <v>318</v>
      </c>
      <c r="AG484" s="126">
        <v>0</v>
      </c>
      <c r="AH484" s="126">
        <v>1710.609</v>
      </c>
      <c r="AI484" s="125" t="s">
        <v>1107</v>
      </c>
    </row>
    <row r="485" s="9" customFormat="1" ht="20" customHeight="1" spans="1:35">
      <c r="A485" s="23">
        <v>105</v>
      </c>
      <c r="B485" s="39" t="s">
        <v>293</v>
      </c>
      <c r="C485" s="25" t="s">
        <v>322</v>
      </c>
      <c r="D485" s="24" t="s">
        <v>323</v>
      </c>
      <c r="E485" s="24">
        <v>3245.4</v>
      </c>
      <c r="F485" s="24">
        <v>3245.4</v>
      </c>
      <c r="G485" s="27">
        <v>5228.42</v>
      </c>
      <c r="H485" s="24">
        <v>3245.4</v>
      </c>
      <c r="I485" s="27">
        <v>2544</v>
      </c>
      <c r="J485" s="27"/>
      <c r="K485" s="34">
        <v>58.4172</v>
      </c>
      <c r="L485" s="35">
        <v>519.264</v>
      </c>
      <c r="M485" s="27">
        <v>418.27</v>
      </c>
      <c r="N485" s="24">
        <v>22.7178</v>
      </c>
      <c r="O485" s="27">
        <v>127.2</v>
      </c>
      <c r="P485" s="27">
        <v>0</v>
      </c>
      <c r="Q485" s="27">
        <v>1145.869</v>
      </c>
      <c r="R485" s="24">
        <v>0</v>
      </c>
      <c r="S485" s="24">
        <v>259.63</v>
      </c>
      <c r="T485" s="27">
        <v>104.57</v>
      </c>
      <c r="U485" s="24">
        <v>9.74</v>
      </c>
      <c r="V485" s="27">
        <v>127.2</v>
      </c>
      <c r="W485" s="27">
        <v>0</v>
      </c>
      <c r="X485" s="24">
        <v>501.14</v>
      </c>
      <c r="Y485" s="24">
        <v>1647.009</v>
      </c>
      <c r="Z485" s="39"/>
      <c r="AA485" s="125" t="s">
        <v>26</v>
      </c>
      <c r="AB485" s="126">
        <v>58.4172</v>
      </c>
      <c r="AC485" s="126">
        <v>778.894</v>
      </c>
      <c r="AD485" s="126">
        <v>522.84</v>
      </c>
      <c r="AE485" s="126">
        <v>32.4578</v>
      </c>
      <c r="AF485" s="126">
        <v>254.4</v>
      </c>
      <c r="AG485" s="126">
        <v>0</v>
      </c>
      <c r="AH485" s="126">
        <v>1647.009</v>
      </c>
      <c r="AI485" s="125" t="s">
        <v>1111</v>
      </c>
    </row>
    <row r="486" s="9" customFormat="1" ht="20" customHeight="1" spans="1:35">
      <c r="A486" s="23">
        <v>131</v>
      </c>
      <c r="B486" s="39" t="s">
        <v>97</v>
      </c>
      <c r="C486" s="25" t="s">
        <v>374</v>
      </c>
      <c r="D486" s="24" t="s">
        <v>375</v>
      </c>
      <c r="E486" s="24">
        <v>3245.4</v>
      </c>
      <c r="F486" s="24">
        <v>3245.4</v>
      </c>
      <c r="G486" s="27">
        <v>5228.42</v>
      </c>
      <c r="H486" s="24">
        <v>3245.4</v>
      </c>
      <c r="I486" s="27">
        <v>1790</v>
      </c>
      <c r="J486" s="27"/>
      <c r="K486" s="34">
        <v>58.4172</v>
      </c>
      <c r="L486" s="35">
        <v>519.264</v>
      </c>
      <c r="M486" s="27">
        <v>418.27</v>
      </c>
      <c r="N486" s="24">
        <v>22.7178</v>
      </c>
      <c r="O486" s="27">
        <v>89.5</v>
      </c>
      <c r="P486" s="27">
        <v>0</v>
      </c>
      <c r="Q486" s="27">
        <v>1108.169</v>
      </c>
      <c r="R486" s="24">
        <v>0</v>
      </c>
      <c r="S486" s="24">
        <v>259.63</v>
      </c>
      <c r="T486" s="27">
        <v>104.57</v>
      </c>
      <c r="U486" s="24">
        <v>9.74</v>
      </c>
      <c r="V486" s="27">
        <v>89.5</v>
      </c>
      <c r="W486" s="27">
        <v>0</v>
      </c>
      <c r="X486" s="24">
        <v>463.44</v>
      </c>
      <c r="Y486" s="24">
        <v>1571.609</v>
      </c>
      <c r="Z486" s="39"/>
      <c r="AA486" s="125" t="s">
        <v>24</v>
      </c>
      <c r="AB486" s="126">
        <v>58.4172</v>
      </c>
      <c r="AC486" s="126">
        <v>778.894</v>
      </c>
      <c r="AD486" s="126">
        <v>522.84</v>
      </c>
      <c r="AE486" s="126">
        <v>32.4578</v>
      </c>
      <c r="AF486" s="126">
        <v>179</v>
      </c>
      <c r="AG486" s="126">
        <v>0</v>
      </c>
      <c r="AH486" s="126">
        <v>1571.609</v>
      </c>
      <c r="AI486" s="125" t="s">
        <v>1111</v>
      </c>
    </row>
    <row r="487" s="9" customFormat="1" ht="20" customHeight="1" spans="1:35">
      <c r="A487" s="23">
        <v>162</v>
      </c>
      <c r="B487" s="39" t="s">
        <v>416</v>
      </c>
      <c r="C487" s="29" t="s">
        <v>446</v>
      </c>
      <c r="D487" s="47" t="s">
        <v>447</v>
      </c>
      <c r="E487" s="24">
        <v>3245.4</v>
      </c>
      <c r="F487" s="24">
        <v>3245.4</v>
      </c>
      <c r="G487" s="27">
        <v>5228.42</v>
      </c>
      <c r="H487" s="24">
        <v>3245.4</v>
      </c>
      <c r="I487" s="27">
        <v>1790</v>
      </c>
      <c r="J487" s="27"/>
      <c r="K487" s="34">
        <v>58.4172</v>
      </c>
      <c r="L487" s="35">
        <v>519.264</v>
      </c>
      <c r="M487" s="27">
        <v>418.27</v>
      </c>
      <c r="N487" s="24">
        <v>22.7178</v>
      </c>
      <c r="O487" s="27">
        <v>89.5</v>
      </c>
      <c r="P487" s="27">
        <v>0</v>
      </c>
      <c r="Q487" s="27">
        <v>1108.169</v>
      </c>
      <c r="R487" s="24">
        <v>0</v>
      </c>
      <c r="S487" s="24">
        <v>259.63</v>
      </c>
      <c r="T487" s="27">
        <v>104.57</v>
      </c>
      <c r="U487" s="24">
        <v>9.74</v>
      </c>
      <c r="V487" s="27">
        <v>89.5</v>
      </c>
      <c r="W487" s="27">
        <v>0</v>
      </c>
      <c r="X487" s="24">
        <v>463.44</v>
      </c>
      <c r="Y487" s="24">
        <v>1571.609</v>
      </c>
      <c r="Z487" s="52"/>
      <c r="AA487" s="125" t="s">
        <v>20</v>
      </c>
      <c r="AB487" s="126">
        <v>58.4172</v>
      </c>
      <c r="AC487" s="126">
        <v>778.894</v>
      </c>
      <c r="AD487" s="126">
        <v>522.84</v>
      </c>
      <c r="AE487" s="126">
        <v>32.4578</v>
      </c>
      <c r="AF487" s="126">
        <v>179</v>
      </c>
      <c r="AG487" s="126">
        <v>0</v>
      </c>
      <c r="AH487" s="126">
        <v>1571.609</v>
      </c>
      <c r="AI487" s="125" t="s">
        <v>1111</v>
      </c>
    </row>
    <row r="488" s="9" customFormat="1" ht="20" customHeight="1" spans="1:35">
      <c r="A488" s="23">
        <v>292</v>
      </c>
      <c r="B488" s="39" t="s">
        <v>711</v>
      </c>
      <c r="C488" s="31" t="s">
        <v>770</v>
      </c>
      <c r="D488" s="24" t="s">
        <v>771</v>
      </c>
      <c r="E488" s="24">
        <v>3245.4</v>
      </c>
      <c r="F488" s="24">
        <v>3245.4</v>
      </c>
      <c r="G488" s="27">
        <v>5228.42</v>
      </c>
      <c r="H488" s="24">
        <v>3245.4</v>
      </c>
      <c r="I488" s="27">
        <v>1790</v>
      </c>
      <c r="J488" s="27"/>
      <c r="K488" s="34">
        <v>58.4172</v>
      </c>
      <c r="L488" s="35">
        <v>519.264</v>
      </c>
      <c r="M488" s="27">
        <v>418.27</v>
      </c>
      <c r="N488" s="24">
        <v>22.7178</v>
      </c>
      <c r="O488" s="27">
        <v>89.5</v>
      </c>
      <c r="P488" s="27">
        <v>0</v>
      </c>
      <c r="Q488" s="27">
        <v>1108.169</v>
      </c>
      <c r="R488" s="24">
        <v>0</v>
      </c>
      <c r="S488" s="24">
        <v>259.63</v>
      </c>
      <c r="T488" s="27">
        <v>104.57</v>
      </c>
      <c r="U488" s="24">
        <v>9.74</v>
      </c>
      <c r="V488" s="27">
        <v>89.5</v>
      </c>
      <c r="W488" s="27">
        <v>0</v>
      </c>
      <c r="X488" s="24">
        <v>463.44</v>
      </c>
      <c r="Y488" s="24">
        <v>1571.609</v>
      </c>
      <c r="Z488" s="39"/>
      <c r="AA488" s="125" t="s">
        <v>28</v>
      </c>
      <c r="AB488" s="126">
        <v>58.4172</v>
      </c>
      <c r="AC488" s="126">
        <v>778.894</v>
      </c>
      <c r="AD488" s="126">
        <v>522.84</v>
      </c>
      <c r="AE488" s="126">
        <v>32.4578</v>
      </c>
      <c r="AF488" s="126">
        <v>179</v>
      </c>
      <c r="AG488" s="126">
        <v>0</v>
      </c>
      <c r="AH488" s="126">
        <v>1571.609</v>
      </c>
      <c r="AI488" s="125" t="s">
        <v>1111</v>
      </c>
    </row>
    <row r="489" s="9" customFormat="1" ht="20" customHeight="1" spans="1:35">
      <c r="A489" s="23">
        <v>298</v>
      </c>
      <c r="B489" s="39" t="s">
        <v>657</v>
      </c>
      <c r="C489" s="29" t="s">
        <v>785</v>
      </c>
      <c r="D489" s="28" t="s">
        <v>786</v>
      </c>
      <c r="E489" s="24">
        <v>3245.4</v>
      </c>
      <c r="F489" s="24">
        <v>3245.4</v>
      </c>
      <c r="G489" s="56">
        <v>5228.42</v>
      </c>
      <c r="H489" s="24">
        <v>3245.4</v>
      </c>
      <c r="I489" s="27">
        <v>1790</v>
      </c>
      <c r="J489" s="27"/>
      <c r="K489" s="34">
        <v>58.4172</v>
      </c>
      <c r="L489" s="35">
        <v>519.264</v>
      </c>
      <c r="M489" s="27">
        <v>418.27</v>
      </c>
      <c r="N489" s="24">
        <v>22.7178</v>
      </c>
      <c r="O489" s="27">
        <v>89.5</v>
      </c>
      <c r="P489" s="27">
        <v>0</v>
      </c>
      <c r="Q489" s="27">
        <v>1108.169</v>
      </c>
      <c r="R489" s="24">
        <v>0</v>
      </c>
      <c r="S489" s="24">
        <v>259.63</v>
      </c>
      <c r="T489" s="27">
        <v>104.57</v>
      </c>
      <c r="U489" s="24">
        <v>9.74</v>
      </c>
      <c r="V489" s="27">
        <v>89.5</v>
      </c>
      <c r="W489" s="27">
        <v>0</v>
      </c>
      <c r="X489" s="24">
        <v>463.44</v>
      </c>
      <c r="Y489" s="24">
        <v>1571.609</v>
      </c>
      <c r="Z489" s="39"/>
      <c r="AA489" s="125" t="s">
        <v>27</v>
      </c>
      <c r="AB489" s="126">
        <v>58.4172</v>
      </c>
      <c r="AC489" s="126">
        <v>778.894</v>
      </c>
      <c r="AD489" s="126">
        <v>522.84</v>
      </c>
      <c r="AE489" s="126">
        <v>32.4578</v>
      </c>
      <c r="AF489" s="126">
        <v>179</v>
      </c>
      <c r="AG489" s="126">
        <v>0</v>
      </c>
      <c r="AH489" s="126">
        <v>1571.609</v>
      </c>
      <c r="AI489" s="125" t="s">
        <v>1111</v>
      </c>
    </row>
    <row r="490" s="9" customFormat="1" ht="20" customHeight="1" spans="1:35">
      <c r="A490" s="23">
        <v>302</v>
      </c>
      <c r="B490" s="39" t="s">
        <v>657</v>
      </c>
      <c r="C490" s="73" t="s">
        <v>797</v>
      </c>
      <c r="D490" s="74" t="s">
        <v>798</v>
      </c>
      <c r="E490" s="24">
        <v>3245.4</v>
      </c>
      <c r="F490" s="24">
        <v>3245.4</v>
      </c>
      <c r="G490" s="56">
        <v>5228.42</v>
      </c>
      <c r="H490" s="24">
        <v>3245.4</v>
      </c>
      <c r="I490" s="27">
        <v>1790</v>
      </c>
      <c r="J490" s="27"/>
      <c r="K490" s="34">
        <v>58.4172</v>
      </c>
      <c r="L490" s="35">
        <v>519.264</v>
      </c>
      <c r="M490" s="27">
        <v>418.27</v>
      </c>
      <c r="N490" s="24">
        <v>22.7178</v>
      </c>
      <c r="O490" s="27">
        <v>89.5</v>
      </c>
      <c r="P490" s="27">
        <v>0</v>
      </c>
      <c r="Q490" s="27">
        <v>1108.169</v>
      </c>
      <c r="R490" s="24">
        <v>0</v>
      </c>
      <c r="S490" s="24">
        <v>259.63</v>
      </c>
      <c r="T490" s="27">
        <v>104.57</v>
      </c>
      <c r="U490" s="24">
        <v>9.74</v>
      </c>
      <c r="V490" s="27">
        <v>89.5</v>
      </c>
      <c r="W490" s="27">
        <v>0</v>
      </c>
      <c r="X490" s="24">
        <v>463.44</v>
      </c>
      <c r="Y490" s="24">
        <v>1571.609</v>
      </c>
      <c r="Z490" s="39"/>
      <c r="AA490" s="125" t="s">
        <v>27</v>
      </c>
      <c r="AB490" s="126">
        <v>58.4172</v>
      </c>
      <c r="AC490" s="126">
        <v>778.894</v>
      </c>
      <c r="AD490" s="126">
        <v>522.84</v>
      </c>
      <c r="AE490" s="126">
        <v>32.4578</v>
      </c>
      <c r="AF490" s="126">
        <v>179</v>
      </c>
      <c r="AG490" s="126">
        <v>0</v>
      </c>
      <c r="AH490" s="126">
        <v>1571.609</v>
      </c>
      <c r="AI490" s="125" t="s">
        <v>1111</v>
      </c>
    </row>
    <row r="491" s="9" customFormat="1" ht="20" customHeight="1" spans="1:35">
      <c r="A491" s="23">
        <v>319</v>
      </c>
      <c r="B491" s="39" t="s">
        <v>211</v>
      </c>
      <c r="C491" s="54" t="s">
        <v>836</v>
      </c>
      <c r="D491" s="268" t="s">
        <v>837</v>
      </c>
      <c r="E491" s="77">
        <v>3245.4</v>
      </c>
      <c r="F491" s="77">
        <v>3245.5</v>
      </c>
      <c r="G491" s="78">
        <v>5228.42</v>
      </c>
      <c r="H491" s="77">
        <v>3245.4</v>
      </c>
      <c r="I491" s="27">
        <v>1790</v>
      </c>
      <c r="J491" s="59"/>
      <c r="K491" s="34">
        <v>58.4172</v>
      </c>
      <c r="L491" s="35">
        <v>519.28</v>
      </c>
      <c r="M491" s="27">
        <v>418.27</v>
      </c>
      <c r="N491" s="24">
        <v>22.7178</v>
      </c>
      <c r="O491" s="27">
        <v>89.5</v>
      </c>
      <c r="P491" s="27">
        <v>0</v>
      </c>
      <c r="Q491" s="27">
        <v>1108.185</v>
      </c>
      <c r="R491" s="24">
        <v>0</v>
      </c>
      <c r="S491" s="24">
        <v>259.64</v>
      </c>
      <c r="T491" s="27">
        <v>104.57</v>
      </c>
      <c r="U491" s="24">
        <v>9.74</v>
      </c>
      <c r="V491" s="27">
        <v>89.5</v>
      </c>
      <c r="W491" s="27">
        <v>0</v>
      </c>
      <c r="X491" s="24">
        <v>463.45</v>
      </c>
      <c r="Y491" s="24">
        <v>1571.635</v>
      </c>
      <c r="Z491" s="39"/>
      <c r="AA491" s="125" t="s">
        <v>22</v>
      </c>
      <c r="AB491" s="126">
        <v>58.4172</v>
      </c>
      <c r="AC491" s="126">
        <v>778.92</v>
      </c>
      <c r="AD491" s="126">
        <v>522.84</v>
      </c>
      <c r="AE491" s="126">
        <v>32.4578</v>
      </c>
      <c r="AF491" s="126">
        <v>179</v>
      </c>
      <c r="AG491" s="126">
        <v>0</v>
      </c>
      <c r="AH491" s="126">
        <v>1571.635</v>
      </c>
      <c r="AI491" s="125" t="s">
        <v>1111</v>
      </c>
    </row>
    <row r="492" s="9" customFormat="1" ht="20" customHeight="1" spans="1:35">
      <c r="A492" s="23">
        <v>348</v>
      </c>
      <c r="B492" s="39" t="s">
        <v>143</v>
      </c>
      <c r="C492" s="57" t="s">
        <v>944</v>
      </c>
      <c r="D492" s="28" t="s">
        <v>945</v>
      </c>
      <c r="E492" s="77">
        <v>3245.4</v>
      </c>
      <c r="F492" s="77">
        <v>3245.5</v>
      </c>
      <c r="G492" s="78">
        <v>5228.42</v>
      </c>
      <c r="H492" s="77">
        <v>3245.4</v>
      </c>
      <c r="I492" s="27">
        <v>1790</v>
      </c>
      <c r="J492" s="59"/>
      <c r="K492" s="34">
        <v>58.4172</v>
      </c>
      <c r="L492" s="35">
        <v>519.28</v>
      </c>
      <c r="M492" s="27">
        <v>418.27</v>
      </c>
      <c r="N492" s="24">
        <v>22.7178</v>
      </c>
      <c r="O492" s="27">
        <v>89.5</v>
      </c>
      <c r="P492" s="27">
        <v>0</v>
      </c>
      <c r="Q492" s="27">
        <v>1108.185</v>
      </c>
      <c r="R492" s="24">
        <v>0</v>
      </c>
      <c r="S492" s="24">
        <v>259.64</v>
      </c>
      <c r="T492" s="27">
        <v>104.57</v>
      </c>
      <c r="U492" s="24">
        <v>9.74</v>
      </c>
      <c r="V492" s="27">
        <v>89.5</v>
      </c>
      <c r="W492" s="27">
        <v>0</v>
      </c>
      <c r="X492" s="24">
        <v>463.45</v>
      </c>
      <c r="Y492" s="24">
        <v>1571.635</v>
      </c>
      <c r="Z492" s="39"/>
      <c r="AA492" s="125" t="s">
        <v>29</v>
      </c>
      <c r="AB492" s="126">
        <v>58.4172</v>
      </c>
      <c r="AC492" s="126">
        <v>778.92</v>
      </c>
      <c r="AD492" s="126">
        <v>522.84</v>
      </c>
      <c r="AE492" s="126">
        <v>32.4578</v>
      </c>
      <c r="AF492" s="126">
        <v>179</v>
      </c>
      <c r="AG492" s="126">
        <v>0</v>
      </c>
      <c r="AH492" s="126">
        <v>1571.635</v>
      </c>
      <c r="AI492" s="125" t="s">
        <v>1111</v>
      </c>
    </row>
    <row r="493" s="9" customFormat="1" ht="20" customHeight="1" spans="1:35">
      <c r="A493" s="23">
        <v>389</v>
      </c>
      <c r="B493" s="39" t="s">
        <v>688</v>
      </c>
      <c r="C493" s="30" t="s">
        <v>1040</v>
      </c>
      <c r="D493" s="277" t="s">
        <v>1041</v>
      </c>
      <c r="E493" s="77">
        <v>3245.4</v>
      </c>
      <c r="F493" s="77">
        <v>3245.5</v>
      </c>
      <c r="G493" s="78">
        <v>5228.42</v>
      </c>
      <c r="H493" s="77">
        <v>3245.4</v>
      </c>
      <c r="I493" s="27"/>
      <c r="J493" s="59"/>
      <c r="K493" s="34">
        <v>58.4172</v>
      </c>
      <c r="L493" s="35">
        <v>519.28</v>
      </c>
      <c r="M493" s="27">
        <v>418.27</v>
      </c>
      <c r="N493" s="24">
        <v>22.7178</v>
      </c>
      <c r="O493" s="27">
        <v>0</v>
      </c>
      <c r="P493" s="27">
        <v>0</v>
      </c>
      <c r="Q493" s="27">
        <v>1018.685</v>
      </c>
      <c r="R493" s="24">
        <v>0</v>
      </c>
      <c r="S493" s="24">
        <v>259.64</v>
      </c>
      <c r="T493" s="27">
        <v>104.57</v>
      </c>
      <c r="U493" s="24">
        <v>9.74</v>
      </c>
      <c r="V493" s="27">
        <v>0</v>
      </c>
      <c r="W493" s="27">
        <v>0</v>
      </c>
      <c r="X493" s="24">
        <v>373.95</v>
      </c>
      <c r="Y493" s="24">
        <v>1392.635</v>
      </c>
      <c r="Z493" s="39"/>
      <c r="AA493" s="125" t="s">
        <v>25</v>
      </c>
      <c r="AB493" s="126">
        <v>58.4172</v>
      </c>
      <c r="AC493" s="126">
        <v>778.92</v>
      </c>
      <c r="AD493" s="126">
        <v>522.84</v>
      </c>
      <c r="AE493" s="126">
        <v>32.4578</v>
      </c>
      <c r="AF493" s="126">
        <v>0</v>
      </c>
      <c r="AG493" s="126">
        <v>0</v>
      </c>
      <c r="AH493" s="126">
        <v>1392.635</v>
      </c>
      <c r="AI493" s="125" t="s">
        <v>1111</v>
      </c>
    </row>
    <row r="494" s="9" customFormat="1" ht="20" customHeight="1" spans="1:35">
      <c r="A494" s="23">
        <v>428</v>
      </c>
      <c r="B494" s="24" t="s">
        <v>140</v>
      </c>
      <c r="C494" s="30" t="s">
        <v>224</v>
      </c>
      <c r="D494" s="287" t="s">
        <v>1141</v>
      </c>
      <c r="E494" s="77">
        <v>3245.4</v>
      </c>
      <c r="F494" s="77">
        <v>3245.5</v>
      </c>
      <c r="G494" s="77">
        <v>5228.42</v>
      </c>
      <c r="H494" s="77">
        <v>3245.4</v>
      </c>
      <c r="I494" s="50"/>
      <c r="J494" s="50"/>
      <c r="K494" s="34">
        <v>58.4172</v>
      </c>
      <c r="L494" s="35">
        <v>519.28</v>
      </c>
      <c r="M494" s="27">
        <v>418.27</v>
      </c>
      <c r="N494" s="24">
        <v>22.7178</v>
      </c>
      <c r="O494" s="27">
        <v>0</v>
      </c>
      <c r="P494" s="27">
        <v>0</v>
      </c>
      <c r="Q494" s="27">
        <v>1018.685</v>
      </c>
      <c r="R494" s="24">
        <v>0</v>
      </c>
      <c r="S494" s="24">
        <v>259.64</v>
      </c>
      <c r="T494" s="27">
        <v>104.57</v>
      </c>
      <c r="U494" s="24">
        <v>9.74</v>
      </c>
      <c r="V494" s="27">
        <v>0</v>
      </c>
      <c r="W494" s="27">
        <v>0</v>
      </c>
      <c r="X494" s="24">
        <v>373.95</v>
      </c>
      <c r="Y494" s="24">
        <v>1392.635</v>
      </c>
      <c r="Z494" s="52"/>
      <c r="AA494" s="125" t="s">
        <v>30</v>
      </c>
      <c r="AB494" s="126">
        <v>58.4172</v>
      </c>
      <c r="AC494" s="126">
        <v>778.92</v>
      </c>
      <c r="AD494" s="126">
        <v>522.84</v>
      </c>
      <c r="AE494" s="126">
        <v>32.4578</v>
      </c>
      <c r="AF494" s="126">
        <v>0</v>
      </c>
      <c r="AG494" s="126">
        <v>0</v>
      </c>
      <c r="AH494" s="126">
        <v>1392.635</v>
      </c>
      <c r="AI494" s="125" t="s">
        <v>1110</v>
      </c>
    </row>
    <row r="495" s="9" customFormat="1" ht="20" customHeight="1" spans="1:35">
      <c r="A495" s="23">
        <v>453</v>
      </c>
      <c r="B495" s="89" t="s">
        <v>143</v>
      </c>
      <c r="C495" s="57" t="s">
        <v>1189</v>
      </c>
      <c r="D495" s="292" t="s">
        <v>1190</v>
      </c>
      <c r="E495" s="77">
        <v>3245.4</v>
      </c>
      <c r="F495" s="77">
        <v>3245.5</v>
      </c>
      <c r="G495" s="77">
        <v>5228.42</v>
      </c>
      <c r="H495" s="77">
        <v>3245.4</v>
      </c>
      <c r="I495" s="50"/>
      <c r="J495" s="50">
        <v>108</v>
      </c>
      <c r="K495" s="34">
        <v>58.4172</v>
      </c>
      <c r="L495" s="35">
        <v>519.28</v>
      </c>
      <c r="M495" s="27">
        <v>418.27</v>
      </c>
      <c r="N495" s="24">
        <v>22.7178</v>
      </c>
      <c r="O495" s="27">
        <v>0</v>
      </c>
      <c r="P495" s="27">
        <v>54</v>
      </c>
      <c r="Q495" s="27">
        <v>1072.685</v>
      </c>
      <c r="R495" s="24">
        <v>0</v>
      </c>
      <c r="S495" s="24">
        <v>259.64</v>
      </c>
      <c r="T495" s="27">
        <v>104.57</v>
      </c>
      <c r="U495" s="24">
        <v>9.74</v>
      </c>
      <c r="V495" s="27">
        <v>0</v>
      </c>
      <c r="W495" s="27">
        <v>54</v>
      </c>
      <c r="X495" s="24">
        <v>427.95</v>
      </c>
      <c r="Y495" s="24">
        <v>1500.635</v>
      </c>
      <c r="Z495" s="52"/>
      <c r="AA495" s="125" t="s">
        <v>29</v>
      </c>
      <c r="AB495" s="126">
        <v>58.4172</v>
      </c>
      <c r="AC495" s="126">
        <v>778.92</v>
      </c>
      <c r="AD495" s="126">
        <v>522.84</v>
      </c>
      <c r="AE495" s="126">
        <v>32.4578</v>
      </c>
      <c r="AF495" s="126">
        <v>0</v>
      </c>
      <c r="AG495" s="126">
        <v>108</v>
      </c>
      <c r="AH495" s="126">
        <v>1500.635</v>
      </c>
      <c r="AI495" s="125" t="s">
        <v>1111</v>
      </c>
    </row>
    <row r="496" s="9" customFormat="1" ht="20" customHeight="1" spans="1:35">
      <c r="A496" s="23">
        <f t="shared" ref="A496:A501" si="659">ROW()-3</f>
        <v>493</v>
      </c>
      <c r="B496" s="39" t="s">
        <v>416</v>
      </c>
      <c r="C496" s="30" t="s">
        <v>1097</v>
      </c>
      <c r="D496" s="47" t="s">
        <v>1098</v>
      </c>
      <c r="E496" s="77">
        <v>3245.4</v>
      </c>
      <c r="F496" s="77">
        <v>3245.5</v>
      </c>
      <c r="G496" s="77">
        <v>5228.42</v>
      </c>
      <c r="H496" s="77">
        <v>3245.4</v>
      </c>
      <c r="I496" s="37"/>
      <c r="J496" s="50">
        <v>108</v>
      </c>
      <c r="K496" s="34">
        <f t="shared" ref="K496:K501" si="660">E496*0.018</f>
        <v>58.4172</v>
      </c>
      <c r="L496" s="35">
        <f t="shared" ref="L496:L501" si="661">F496*0.16</f>
        <v>519.28</v>
      </c>
      <c r="M496" s="27">
        <f t="shared" ref="M496:M501" si="662">ROUND(G496*0.08,2)</f>
        <v>418.27</v>
      </c>
      <c r="N496" s="24">
        <f t="shared" ref="N496:N501" si="663">H496*0.007</f>
        <v>22.7178</v>
      </c>
      <c r="O496" s="27">
        <f t="shared" ref="O496:O501" si="664">I496*5%</f>
        <v>0</v>
      </c>
      <c r="P496" s="27">
        <f t="shared" ref="P496:P501" si="665">J496*50%</f>
        <v>54</v>
      </c>
      <c r="Q496" s="27">
        <f t="shared" ref="Q496:Q501" si="666">SUM(K496:P496)</f>
        <v>1072.685</v>
      </c>
      <c r="R496" s="24">
        <f t="shared" ref="R496:R501" si="667">E496*0</f>
        <v>0</v>
      </c>
      <c r="S496" s="24">
        <f t="shared" ref="S496:S501" si="668">ROUND(F496*0.08,2)</f>
        <v>259.64</v>
      </c>
      <c r="T496" s="27">
        <f t="shared" ref="T496:T501" si="669">ROUND(G496*0.02,2)</f>
        <v>104.57</v>
      </c>
      <c r="U496" s="24">
        <f t="shared" ref="U496:U501" si="670">ROUND(H496*0.003,2)</f>
        <v>9.74</v>
      </c>
      <c r="V496" s="27">
        <f t="shared" ref="V496:V501" si="671">I496*5%</f>
        <v>0</v>
      </c>
      <c r="W496" s="27">
        <f t="shared" ref="W496:W501" si="672">J496*50%</f>
        <v>54</v>
      </c>
      <c r="X496" s="24">
        <f t="shared" ref="X496:X501" si="673">SUM(R496:W496)</f>
        <v>427.95</v>
      </c>
      <c r="Y496" s="24">
        <f t="shared" ref="Y496:Y501" si="674">Q496+X496</f>
        <v>1500.635</v>
      </c>
      <c r="Z496" s="52"/>
      <c r="AA496" s="125" t="s">
        <v>20</v>
      </c>
      <c r="AB496" s="126">
        <f t="shared" ref="AB496:AH496" si="675">K496+R496</f>
        <v>58.4172</v>
      </c>
      <c r="AC496" s="126">
        <f t="shared" si="675"/>
        <v>778.92</v>
      </c>
      <c r="AD496" s="126">
        <f t="shared" si="675"/>
        <v>522.84</v>
      </c>
      <c r="AE496" s="126">
        <f t="shared" si="675"/>
        <v>32.4578</v>
      </c>
      <c r="AF496" s="126">
        <f t="shared" si="675"/>
        <v>0</v>
      </c>
      <c r="AG496" s="126">
        <f t="shared" si="675"/>
        <v>108</v>
      </c>
      <c r="AH496" s="126">
        <f t="shared" si="675"/>
        <v>1500.635</v>
      </c>
      <c r="AI496" s="125" t="s">
        <v>1111</v>
      </c>
    </row>
    <row r="497" s="9" customFormat="1" ht="20" customHeight="1" spans="1:35">
      <c r="A497" s="23">
        <f t="shared" si="659"/>
        <v>494</v>
      </c>
      <c r="B497" s="39" t="s">
        <v>143</v>
      </c>
      <c r="C497" s="57" t="s">
        <v>972</v>
      </c>
      <c r="D497" s="28" t="s">
        <v>973</v>
      </c>
      <c r="E497" s="77">
        <v>3245.4</v>
      </c>
      <c r="F497" s="77">
        <v>3245.5</v>
      </c>
      <c r="G497" s="78">
        <v>5228.42</v>
      </c>
      <c r="H497" s="77">
        <v>3245.4</v>
      </c>
      <c r="I497" s="27">
        <v>0</v>
      </c>
      <c r="J497" s="59"/>
      <c r="K497" s="34">
        <f t="shared" si="660"/>
        <v>58.4172</v>
      </c>
      <c r="L497" s="35">
        <f t="shared" si="661"/>
        <v>519.28</v>
      </c>
      <c r="M497" s="27">
        <f t="shared" si="662"/>
        <v>418.27</v>
      </c>
      <c r="N497" s="24">
        <f t="shared" si="663"/>
        <v>22.7178</v>
      </c>
      <c r="O497" s="27">
        <f t="shared" si="664"/>
        <v>0</v>
      </c>
      <c r="P497" s="27">
        <f t="shared" si="665"/>
        <v>0</v>
      </c>
      <c r="Q497" s="27">
        <f t="shared" si="666"/>
        <v>1018.685</v>
      </c>
      <c r="R497" s="24">
        <f t="shared" si="667"/>
        <v>0</v>
      </c>
      <c r="S497" s="24">
        <f t="shared" si="668"/>
        <v>259.64</v>
      </c>
      <c r="T497" s="27">
        <f t="shared" si="669"/>
        <v>104.57</v>
      </c>
      <c r="U497" s="24">
        <f t="shared" si="670"/>
        <v>9.74</v>
      </c>
      <c r="V497" s="27">
        <f t="shared" si="671"/>
        <v>0</v>
      </c>
      <c r="W497" s="27">
        <f t="shared" si="672"/>
        <v>0</v>
      </c>
      <c r="X497" s="24">
        <f t="shared" si="673"/>
        <v>373.95</v>
      </c>
      <c r="Y497" s="24">
        <f t="shared" si="674"/>
        <v>1392.635</v>
      </c>
      <c r="Z497" s="39"/>
      <c r="AA497" s="125" t="s">
        <v>29</v>
      </c>
      <c r="AB497" s="126">
        <f t="shared" ref="AB497:AH497" si="676">K497+R497</f>
        <v>58.4172</v>
      </c>
      <c r="AC497" s="126">
        <f t="shared" si="676"/>
        <v>778.92</v>
      </c>
      <c r="AD497" s="126">
        <f t="shared" si="676"/>
        <v>522.84</v>
      </c>
      <c r="AE497" s="126">
        <f t="shared" si="676"/>
        <v>32.4578</v>
      </c>
      <c r="AF497" s="126">
        <f t="shared" si="676"/>
        <v>0</v>
      </c>
      <c r="AG497" s="126">
        <f t="shared" si="676"/>
        <v>0</v>
      </c>
      <c r="AH497" s="126">
        <f t="shared" si="676"/>
        <v>1392.635</v>
      </c>
      <c r="AI497" s="125" t="s">
        <v>1111</v>
      </c>
    </row>
    <row r="498" s="9" customFormat="1" ht="20" customHeight="1" spans="1:35">
      <c r="A498" s="23">
        <f t="shared" si="659"/>
        <v>495</v>
      </c>
      <c r="B498" s="39" t="s">
        <v>143</v>
      </c>
      <c r="C498" s="30" t="s">
        <v>1009</v>
      </c>
      <c r="D498" s="47" t="s">
        <v>1010</v>
      </c>
      <c r="E498" s="77">
        <v>3245.4</v>
      </c>
      <c r="F498" s="77">
        <v>3245.5</v>
      </c>
      <c r="G498" s="78">
        <v>5228.42</v>
      </c>
      <c r="H498" s="77">
        <v>3245.4</v>
      </c>
      <c r="I498" s="27"/>
      <c r="J498" s="59"/>
      <c r="K498" s="34">
        <f t="shared" si="660"/>
        <v>58.4172</v>
      </c>
      <c r="L498" s="35">
        <f t="shared" si="661"/>
        <v>519.28</v>
      </c>
      <c r="M498" s="27">
        <f t="shared" si="662"/>
        <v>418.27</v>
      </c>
      <c r="N498" s="24">
        <f t="shared" si="663"/>
        <v>22.7178</v>
      </c>
      <c r="O498" s="27">
        <f t="shared" si="664"/>
        <v>0</v>
      </c>
      <c r="P498" s="27">
        <f t="shared" si="665"/>
        <v>0</v>
      </c>
      <c r="Q498" s="27">
        <f t="shared" si="666"/>
        <v>1018.685</v>
      </c>
      <c r="R498" s="24">
        <f t="shared" si="667"/>
        <v>0</v>
      </c>
      <c r="S498" s="24">
        <f t="shared" si="668"/>
        <v>259.64</v>
      </c>
      <c r="T498" s="27">
        <f t="shared" si="669"/>
        <v>104.57</v>
      </c>
      <c r="U498" s="24">
        <f t="shared" si="670"/>
        <v>9.74</v>
      </c>
      <c r="V498" s="27">
        <f t="shared" si="671"/>
        <v>0</v>
      </c>
      <c r="W498" s="27">
        <f t="shared" si="672"/>
        <v>0</v>
      </c>
      <c r="X498" s="24">
        <f t="shared" si="673"/>
        <v>373.95</v>
      </c>
      <c r="Y498" s="24">
        <f t="shared" si="674"/>
        <v>1392.635</v>
      </c>
      <c r="Z498" s="39"/>
      <c r="AA498" s="125" t="s">
        <v>29</v>
      </c>
      <c r="AB498" s="126">
        <f t="shared" ref="AB498:AH498" si="677">K498+R498</f>
        <v>58.4172</v>
      </c>
      <c r="AC498" s="126">
        <f t="shared" si="677"/>
        <v>778.92</v>
      </c>
      <c r="AD498" s="126">
        <f t="shared" si="677"/>
        <v>522.84</v>
      </c>
      <c r="AE498" s="126">
        <f t="shared" si="677"/>
        <v>32.4578</v>
      </c>
      <c r="AF498" s="126">
        <f t="shared" si="677"/>
        <v>0</v>
      </c>
      <c r="AG498" s="126">
        <f t="shared" si="677"/>
        <v>0</v>
      </c>
      <c r="AH498" s="126">
        <f t="shared" si="677"/>
        <v>1392.635</v>
      </c>
      <c r="AI498" s="125" t="s">
        <v>1111</v>
      </c>
    </row>
    <row r="499" s="131" customFormat="1" ht="20" customHeight="1" spans="1:35">
      <c r="A499" s="140">
        <f t="shared" si="659"/>
        <v>496</v>
      </c>
      <c r="B499" s="141" t="s">
        <v>293</v>
      </c>
      <c r="C499" s="142" t="s">
        <v>1135</v>
      </c>
      <c r="D499" s="293" t="s">
        <v>1136</v>
      </c>
      <c r="E499" s="143">
        <v>0</v>
      </c>
      <c r="F499" s="143">
        <v>3245.5</v>
      </c>
      <c r="G499" s="143">
        <v>5228.42</v>
      </c>
      <c r="H499" s="143">
        <v>3245.4</v>
      </c>
      <c r="I499" s="146"/>
      <c r="J499" s="146">
        <v>108</v>
      </c>
      <c r="K499" s="147">
        <f t="shared" si="660"/>
        <v>0</v>
      </c>
      <c r="L499" s="148">
        <f t="shared" si="661"/>
        <v>519.28</v>
      </c>
      <c r="M499" s="149">
        <f t="shared" si="662"/>
        <v>418.27</v>
      </c>
      <c r="N499" s="141">
        <f t="shared" si="663"/>
        <v>22.7178</v>
      </c>
      <c r="O499" s="149">
        <f t="shared" si="664"/>
        <v>0</v>
      </c>
      <c r="P499" s="149">
        <f t="shared" si="665"/>
        <v>54</v>
      </c>
      <c r="Q499" s="149">
        <f t="shared" si="666"/>
        <v>1014.2678</v>
      </c>
      <c r="R499" s="141">
        <f t="shared" si="667"/>
        <v>0</v>
      </c>
      <c r="S499" s="141">
        <f t="shared" si="668"/>
        <v>259.64</v>
      </c>
      <c r="T499" s="149">
        <f t="shared" si="669"/>
        <v>104.57</v>
      </c>
      <c r="U499" s="141">
        <f t="shared" si="670"/>
        <v>9.74</v>
      </c>
      <c r="V499" s="149">
        <f t="shared" si="671"/>
        <v>0</v>
      </c>
      <c r="W499" s="149">
        <f t="shared" si="672"/>
        <v>54</v>
      </c>
      <c r="X499" s="141">
        <f t="shared" si="673"/>
        <v>427.95</v>
      </c>
      <c r="Y499" s="141">
        <f t="shared" si="674"/>
        <v>1442.2178</v>
      </c>
      <c r="Z499" s="151"/>
      <c r="AA499" s="152" t="s">
        <v>26</v>
      </c>
      <c r="AB499" s="153">
        <f t="shared" ref="AB499:AH499" si="678">K499+R499</f>
        <v>0</v>
      </c>
      <c r="AC499" s="153">
        <f t="shared" si="678"/>
        <v>778.92</v>
      </c>
      <c r="AD499" s="153">
        <f t="shared" si="678"/>
        <v>522.84</v>
      </c>
      <c r="AE499" s="153">
        <f t="shared" si="678"/>
        <v>32.4578</v>
      </c>
      <c r="AF499" s="153">
        <f t="shared" si="678"/>
        <v>0</v>
      </c>
      <c r="AG499" s="153">
        <f t="shared" si="678"/>
        <v>108</v>
      </c>
      <c r="AH499" s="153">
        <f t="shared" si="678"/>
        <v>1442.2178</v>
      </c>
      <c r="AI499" s="152" t="s">
        <v>1111</v>
      </c>
    </row>
    <row r="500" s="131" customFormat="1" ht="20" customHeight="1" spans="1:35">
      <c r="A500" s="140">
        <f t="shared" si="659"/>
        <v>497</v>
      </c>
      <c r="B500" s="141" t="s">
        <v>886</v>
      </c>
      <c r="C500" s="142" t="s">
        <v>1046</v>
      </c>
      <c r="D500" s="294" t="s">
        <v>1047</v>
      </c>
      <c r="E500" s="143">
        <v>0</v>
      </c>
      <c r="F500" s="143">
        <v>3245.5</v>
      </c>
      <c r="G500" s="143">
        <v>5228.42</v>
      </c>
      <c r="H500" s="143">
        <v>3245.4</v>
      </c>
      <c r="I500" s="149"/>
      <c r="J500" s="150"/>
      <c r="K500" s="147">
        <f t="shared" si="660"/>
        <v>0</v>
      </c>
      <c r="L500" s="148">
        <f t="shared" si="661"/>
        <v>519.28</v>
      </c>
      <c r="M500" s="149">
        <f t="shared" si="662"/>
        <v>418.27</v>
      </c>
      <c r="N500" s="141">
        <f t="shared" si="663"/>
        <v>22.7178</v>
      </c>
      <c r="O500" s="149">
        <f t="shared" si="664"/>
        <v>0</v>
      </c>
      <c r="P500" s="149">
        <f t="shared" si="665"/>
        <v>0</v>
      </c>
      <c r="Q500" s="149">
        <f t="shared" si="666"/>
        <v>960.2678</v>
      </c>
      <c r="R500" s="141">
        <f t="shared" si="667"/>
        <v>0</v>
      </c>
      <c r="S500" s="141">
        <f t="shared" si="668"/>
        <v>259.64</v>
      </c>
      <c r="T500" s="149">
        <f t="shared" si="669"/>
        <v>104.57</v>
      </c>
      <c r="U500" s="141">
        <f t="shared" si="670"/>
        <v>9.74</v>
      </c>
      <c r="V500" s="149">
        <f t="shared" si="671"/>
        <v>0</v>
      </c>
      <c r="W500" s="149">
        <f t="shared" si="672"/>
        <v>0</v>
      </c>
      <c r="X500" s="141">
        <f t="shared" si="673"/>
        <v>373.95</v>
      </c>
      <c r="Y500" s="141">
        <f t="shared" si="674"/>
        <v>1334.2178</v>
      </c>
      <c r="Z500" s="154"/>
      <c r="AA500" s="152" t="s">
        <v>28</v>
      </c>
      <c r="AB500" s="153">
        <f t="shared" ref="AB500:AH500" si="679">K500+R500</f>
        <v>0</v>
      </c>
      <c r="AC500" s="153">
        <f t="shared" si="679"/>
        <v>778.92</v>
      </c>
      <c r="AD500" s="153">
        <f t="shared" si="679"/>
        <v>522.84</v>
      </c>
      <c r="AE500" s="153">
        <f t="shared" si="679"/>
        <v>32.4578</v>
      </c>
      <c r="AF500" s="153">
        <f t="shared" si="679"/>
        <v>0</v>
      </c>
      <c r="AG500" s="153">
        <f t="shared" si="679"/>
        <v>0</v>
      </c>
      <c r="AH500" s="153">
        <f t="shared" si="679"/>
        <v>1334.2178</v>
      </c>
      <c r="AI500" s="152" t="s">
        <v>1111</v>
      </c>
    </row>
    <row r="501" s="131" customFormat="1" ht="20" customHeight="1" spans="1:35">
      <c r="A501" s="140">
        <f t="shared" si="659"/>
        <v>498</v>
      </c>
      <c r="B501" s="141" t="s">
        <v>143</v>
      </c>
      <c r="C501" s="142" t="s">
        <v>1007</v>
      </c>
      <c r="D501" s="294" t="s">
        <v>1008</v>
      </c>
      <c r="E501" s="143">
        <v>0</v>
      </c>
      <c r="F501" s="143">
        <v>3245.5</v>
      </c>
      <c r="G501" s="145">
        <v>5228.42</v>
      </c>
      <c r="H501" s="143">
        <v>3245.4</v>
      </c>
      <c r="I501" s="149"/>
      <c r="J501" s="150"/>
      <c r="K501" s="147">
        <f t="shared" si="660"/>
        <v>0</v>
      </c>
      <c r="L501" s="148">
        <f t="shared" si="661"/>
        <v>519.28</v>
      </c>
      <c r="M501" s="149">
        <f t="shared" si="662"/>
        <v>418.27</v>
      </c>
      <c r="N501" s="141">
        <f t="shared" si="663"/>
        <v>22.7178</v>
      </c>
      <c r="O501" s="149">
        <f t="shared" si="664"/>
        <v>0</v>
      </c>
      <c r="P501" s="149">
        <f t="shared" si="665"/>
        <v>0</v>
      </c>
      <c r="Q501" s="149">
        <f t="shared" si="666"/>
        <v>960.2678</v>
      </c>
      <c r="R501" s="141">
        <f t="shared" si="667"/>
        <v>0</v>
      </c>
      <c r="S501" s="141">
        <f t="shared" si="668"/>
        <v>259.64</v>
      </c>
      <c r="T501" s="149">
        <f t="shared" si="669"/>
        <v>104.57</v>
      </c>
      <c r="U501" s="141">
        <f t="shared" si="670"/>
        <v>9.74</v>
      </c>
      <c r="V501" s="149">
        <f t="shared" si="671"/>
        <v>0</v>
      </c>
      <c r="W501" s="149">
        <f t="shared" si="672"/>
        <v>0</v>
      </c>
      <c r="X501" s="141">
        <f t="shared" si="673"/>
        <v>373.95</v>
      </c>
      <c r="Y501" s="141">
        <f t="shared" si="674"/>
        <v>1334.2178</v>
      </c>
      <c r="Z501" s="154"/>
      <c r="AA501" s="152" t="s">
        <v>29</v>
      </c>
      <c r="AB501" s="153">
        <f t="shared" ref="AB501:AH501" si="680">K501+R501</f>
        <v>0</v>
      </c>
      <c r="AC501" s="153">
        <f t="shared" si="680"/>
        <v>778.92</v>
      </c>
      <c r="AD501" s="153">
        <f t="shared" si="680"/>
        <v>522.84</v>
      </c>
      <c r="AE501" s="153">
        <f t="shared" si="680"/>
        <v>32.4578</v>
      </c>
      <c r="AF501" s="153">
        <f t="shared" si="680"/>
        <v>0</v>
      </c>
      <c r="AG501" s="153">
        <f t="shared" si="680"/>
        <v>0</v>
      </c>
      <c r="AH501" s="153">
        <f t="shared" si="680"/>
        <v>1334.2178</v>
      </c>
      <c r="AI501" s="152" t="s">
        <v>1111</v>
      </c>
    </row>
    <row r="508" spans="10:26">
      <c r="J508" s="16"/>
      <c r="L508" s="13"/>
      <c r="Y508" s="9"/>
      <c r="Z508" s="9"/>
    </row>
    <row r="509" spans="10:26">
      <c r="J509" s="16"/>
      <c r="L509" s="13"/>
      <c r="Y509" s="9"/>
      <c r="Z509" s="9"/>
    </row>
    <row r="510" spans="10:26">
      <c r="J510" s="16"/>
      <c r="L510" s="13"/>
      <c r="Y510" s="9"/>
      <c r="Z510" s="9"/>
    </row>
    <row r="511" spans="10:26">
      <c r="J511" s="16"/>
      <c r="L511" s="13"/>
      <c r="Y511" s="9"/>
      <c r="Z511" s="9"/>
    </row>
    <row r="512" spans="10:26">
      <c r="J512" s="16"/>
      <c r="L512" s="13"/>
      <c r="Y512" s="9"/>
      <c r="Z512" s="9"/>
    </row>
    <row r="513" spans="10:26">
      <c r="J513" s="16"/>
      <c r="L513" s="13"/>
      <c r="Y513" s="9"/>
      <c r="Z513" s="9"/>
    </row>
    <row r="514" spans="10:26">
      <c r="J514" s="16"/>
      <c r="L514" s="13"/>
      <c r="Y514" s="9"/>
      <c r="Z514" s="9"/>
    </row>
    <row r="515" spans="10:26">
      <c r="J515" s="16"/>
      <c r="L515" s="13"/>
      <c r="Y515" s="9"/>
      <c r="Z515" s="9"/>
    </row>
    <row r="516" spans="10:26">
      <c r="J516" s="16"/>
      <c r="L516" s="13"/>
      <c r="Y516" s="9"/>
      <c r="Z516" s="9"/>
    </row>
    <row r="517" spans="10:26">
      <c r="J517" s="16"/>
      <c r="L517" s="13"/>
      <c r="Y517" s="9"/>
      <c r="Z517" s="9"/>
    </row>
    <row r="518" spans="10:26">
      <c r="J518" s="16"/>
      <c r="L518" s="13"/>
      <c r="Y518" s="9"/>
      <c r="Z518" s="9"/>
    </row>
    <row r="519" spans="10:26">
      <c r="J519" s="16"/>
      <c r="L519" s="13"/>
      <c r="Y519" s="9"/>
      <c r="Z519" s="9"/>
    </row>
    <row r="520" spans="10:26">
      <c r="J520" s="16"/>
      <c r="L520" s="13"/>
      <c r="Y520" s="9"/>
      <c r="Z520" s="9"/>
    </row>
    <row r="521" spans="10:26">
      <c r="J521" s="16"/>
      <c r="L521" s="13"/>
      <c r="Y521" s="9"/>
      <c r="Z521" s="9"/>
    </row>
    <row r="522" spans="10:26">
      <c r="J522" s="16"/>
      <c r="L522" s="13"/>
      <c r="Y522" s="9"/>
      <c r="Z522" s="9"/>
    </row>
    <row r="523" spans="11:26">
      <c r="K523" s="16"/>
      <c r="L523" s="13"/>
      <c r="Z523" s="9"/>
    </row>
    <row r="524" spans="11:26">
      <c r="K524" s="16"/>
      <c r="L524" s="13"/>
      <c r="Z524" s="9"/>
    </row>
    <row r="525" spans="11:26">
      <c r="K525" s="16"/>
      <c r="L525" s="13"/>
      <c r="Z525" s="9"/>
    </row>
    <row r="526" spans="11:26">
      <c r="K526" s="16"/>
      <c r="L526" s="13"/>
      <c r="Z526" s="9"/>
    </row>
    <row r="527" spans="11:26">
      <c r="K527" s="16"/>
      <c r="L527" s="13"/>
      <c r="Z527" s="9"/>
    </row>
    <row r="528" spans="11:26">
      <c r="K528" s="16"/>
      <c r="L528" s="13"/>
      <c r="Z528" s="9"/>
    </row>
    <row r="529" spans="11:26">
      <c r="K529" s="16"/>
      <c r="L529" s="13"/>
      <c r="Z529" s="9"/>
    </row>
    <row r="530" spans="11:26">
      <c r="K530" s="16"/>
      <c r="L530" s="13"/>
      <c r="Z530" s="9"/>
    </row>
    <row r="531" spans="11:26">
      <c r="K531" s="16"/>
      <c r="L531" s="13"/>
      <c r="Z531" s="9"/>
    </row>
    <row r="532" spans="11:26">
      <c r="K532" s="16"/>
      <c r="L532" s="13"/>
      <c r="Z532" s="9"/>
    </row>
    <row r="533" spans="11:26">
      <c r="K533" s="16"/>
      <c r="L533" s="13"/>
      <c r="Z533" s="9"/>
    </row>
    <row r="534" spans="11:26">
      <c r="K534" s="16"/>
      <c r="L534" s="13"/>
      <c r="Z534" s="9"/>
    </row>
    <row r="535" spans="11:26">
      <c r="K535" s="16"/>
      <c r="L535" s="13"/>
      <c r="Z535" s="9"/>
    </row>
    <row r="536" spans="11:26">
      <c r="K536" s="16"/>
      <c r="L536" s="13"/>
      <c r="Z536" s="9"/>
    </row>
    <row r="537" spans="11:26">
      <c r="K537" s="16"/>
      <c r="L537" s="13"/>
      <c r="Z537" s="9"/>
    </row>
    <row r="538" spans="11:26">
      <c r="K538" s="16"/>
      <c r="L538" s="13"/>
      <c r="Z538" s="9"/>
    </row>
    <row r="539" spans="11:26">
      <c r="K539" s="16"/>
      <c r="L539" s="13"/>
      <c r="Z539" s="9"/>
    </row>
    <row r="540" spans="11:26">
      <c r="K540" s="16"/>
      <c r="L540" s="13"/>
      <c r="Z540" s="9"/>
    </row>
    <row r="541" spans="11:26">
      <c r="K541" s="16"/>
      <c r="L541" s="13"/>
      <c r="Z541" s="9"/>
    </row>
    <row r="542" spans="11:26">
      <c r="K542" s="16"/>
      <c r="L542" s="13"/>
      <c r="Z542" s="9"/>
    </row>
    <row r="543" spans="11:26">
      <c r="K543" s="16"/>
      <c r="L543" s="13"/>
      <c r="Z543" s="9"/>
    </row>
    <row r="544" spans="11:26">
      <c r="K544" s="16"/>
      <c r="L544" s="13"/>
      <c r="Z544" s="9"/>
    </row>
    <row r="545" spans="11:26">
      <c r="K545" s="16"/>
      <c r="L545" s="13"/>
      <c r="Z545" s="9"/>
    </row>
    <row r="546" spans="11:26">
      <c r="K546" s="16"/>
      <c r="L546" s="13"/>
      <c r="Z546" s="9"/>
    </row>
    <row r="547" spans="11:26">
      <c r="K547" s="16"/>
      <c r="L547" s="13"/>
      <c r="Z547" s="9"/>
    </row>
    <row r="548" spans="11:26">
      <c r="K548" s="16"/>
      <c r="L548" s="13"/>
      <c r="Z548" s="9"/>
    </row>
    <row r="549" spans="11:26">
      <c r="K549" s="16"/>
      <c r="L549" s="13"/>
      <c r="Z549" s="9"/>
    </row>
    <row r="550" spans="11:26">
      <c r="K550" s="16"/>
      <c r="L550" s="13"/>
      <c r="Z550" s="9"/>
    </row>
    <row r="551" spans="11:26">
      <c r="K551" s="16"/>
      <c r="L551" s="13"/>
      <c r="Z551" s="9"/>
    </row>
    <row r="552" spans="11:26">
      <c r="K552" s="16"/>
      <c r="L552" s="13"/>
      <c r="Z552" s="9"/>
    </row>
    <row r="553" spans="11:26">
      <c r="K553" s="16"/>
      <c r="L553" s="13"/>
      <c r="Z553" s="9"/>
    </row>
    <row r="554" spans="11:26">
      <c r="K554" s="16"/>
      <c r="L554" s="13"/>
      <c r="Z554" s="9"/>
    </row>
    <row r="555" spans="11:26">
      <c r="K555" s="16"/>
      <c r="L555" s="13"/>
      <c r="Z555" s="9"/>
    </row>
    <row r="556" spans="11:26">
      <c r="K556" s="16"/>
      <c r="L556" s="13"/>
      <c r="Z556" s="9"/>
    </row>
    <row r="557" spans="11:26">
      <c r="K557" s="16"/>
      <c r="L557" s="13"/>
      <c r="Z557" s="9"/>
    </row>
  </sheetData>
  <sheetProtection password="CF4C" sheet="1" sort="0" autoFilter="0" pivotTables="0" objects="1"/>
  <autoFilter ref="A3:AH501">
    <extLst/>
  </autoFilter>
  <mergeCells count="31">
    <mergeCell ref="A1:Y1"/>
    <mergeCell ref="E2:J2"/>
    <mergeCell ref="K2:Q2"/>
    <mergeCell ref="R2:X2"/>
    <mergeCell ref="AB2:AH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2:A3"/>
    <mergeCell ref="B2:B3"/>
    <mergeCell ref="C2:C3"/>
    <mergeCell ref="D2:D3"/>
    <mergeCell ref="A482:C483"/>
    <mergeCell ref="A474:AI478"/>
  </mergeCells>
  <conditionalFormatting sqref="C392">
    <cfRule type="duplicateValues" dxfId="13" priority="201"/>
  </conditionalFormatting>
  <conditionalFormatting sqref="C406">
    <cfRule type="duplicateValues" dxfId="12" priority="187"/>
    <cfRule type="duplicateValues" dxfId="12" priority="188"/>
    <cfRule type="duplicateValues" dxfId="12" priority="189"/>
    <cfRule type="duplicateValues" dxfId="12" priority="190"/>
    <cfRule type="duplicateValues" dxfId="12" priority="191"/>
    <cfRule type="duplicateValues" dxfId="12" priority="192"/>
    <cfRule type="duplicateValues" dxfId="12" priority="193"/>
    <cfRule type="duplicateValues" dxfId="12" priority="194"/>
    <cfRule type="duplicateValues" dxfId="12" priority="195"/>
    <cfRule type="duplicateValues" dxfId="13" priority="196"/>
  </conditionalFormatting>
  <conditionalFormatting sqref="C409">
    <cfRule type="duplicateValues" dxfId="12" priority="177"/>
    <cfRule type="duplicateValues" dxfId="12" priority="178"/>
    <cfRule type="duplicateValues" dxfId="12" priority="179"/>
    <cfRule type="duplicateValues" dxfId="12" priority="180"/>
    <cfRule type="duplicateValues" dxfId="12" priority="181"/>
    <cfRule type="duplicateValues" dxfId="12" priority="182"/>
    <cfRule type="duplicateValues" dxfId="12" priority="183"/>
    <cfRule type="duplicateValues" dxfId="12" priority="184"/>
    <cfRule type="duplicateValues" dxfId="12" priority="185"/>
    <cfRule type="duplicateValues" dxfId="13" priority="186"/>
  </conditionalFormatting>
  <conditionalFormatting sqref="C422">
    <cfRule type="duplicateValues" dxfId="13" priority="175"/>
  </conditionalFormatting>
  <conditionalFormatting sqref="C426">
    <cfRule type="duplicateValues" dxfId="13" priority="164"/>
  </conditionalFormatting>
  <conditionalFormatting sqref="C427">
    <cfRule type="duplicateValues" dxfId="13" priority="166"/>
  </conditionalFormatting>
  <conditionalFormatting sqref="C428">
    <cfRule type="duplicateValues" dxfId="12" priority="145"/>
    <cfRule type="duplicateValues" dxfId="12" priority="146"/>
    <cfRule type="duplicateValues" dxfId="12" priority="147"/>
    <cfRule type="duplicateValues" dxfId="12" priority="148"/>
    <cfRule type="duplicateValues" dxfId="12" priority="149"/>
    <cfRule type="duplicateValues" dxfId="12" priority="150"/>
    <cfRule type="duplicateValues" dxfId="12" priority="151"/>
    <cfRule type="duplicateValues" dxfId="12" priority="152"/>
    <cfRule type="duplicateValues" dxfId="12" priority="153"/>
    <cfRule type="duplicateValues" dxfId="13" priority="154"/>
  </conditionalFormatting>
  <conditionalFormatting sqref="C443">
    <cfRule type="duplicateValues" dxfId="12" priority="54"/>
    <cfRule type="duplicateValues" dxfId="12" priority="55"/>
    <cfRule type="duplicateValues" dxfId="12" priority="56"/>
    <cfRule type="duplicateValues" dxfId="12" priority="57"/>
    <cfRule type="duplicateValues" dxfId="12" priority="58"/>
    <cfRule type="duplicateValues" dxfId="12" priority="59"/>
    <cfRule type="duplicateValues" dxfId="12" priority="60"/>
    <cfRule type="duplicateValues" dxfId="12" priority="61"/>
    <cfRule type="duplicateValues" dxfId="12" priority="62"/>
    <cfRule type="duplicateValues" dxfId="12" priority="63"/>
    <cfRule type="duplicateValues" dxfId="12" priority="64"/>
    <cfRule type="duplicateValues" dxfId="12" priority="65"/>
    <cfRule type="duplicateValues" dxfId="13" priority="66"/>
  </conditionalFormatting>
  <conditionalFormatting sqref="C460">
    <cfRule type="duplicateValues" dxfId="12" priority="43"/>
    <cfRule type="duplicateValues" dxfId="12" priority="44"/>
    <cfRule type="duplicateValues" dxfId="12" priority="45"/>
    <cfRule type="duplicateValues" dxfId="12" priority="46"/>
    <cfRule type="duplicateValues" dxfId="12" priority="47"/>
    <cfRule type="duplicateValues" dxfId="12" priority="48"/>
    <cfRule type="duplicateValues" dxfId="12" priority="49"/>
    <cfRule type="duplicateValues" dxfId="12" priority="50"/>
    <cfRule type="duplicateValues" dxfId="12" priority="51"/>
    <cfRule type="duplicateValues" dxfId="12" priority="52"/>
    <cfRule type="duplicateValues" dxfId="12" priority="53"/>
  </conditionalFormatting>
  <conditionalFormatting sqref="C491">
    <cfRule type="duplicateValues" dxfId="13" priority="80"/>
  </conditionalFormatting>
  <conditionalFormatting sqref="C492">
    <cfRule type="duplicateValues" dxfId="13" priority="79"/>
  </conditionalFormatting>
  <conditionalFormatting sqref="C493">
    <cfRule type="duplicateValues" dxfId="13" priority="75"/>
  </conditionalFormatting>
  <conditionalFormatting sqref="C494">
    <cfRule type="duplicateValues" dxfId="12" priority="71"/>
  </conditionalFormatting>
  <conditionalFormatting sqref="B495">
    <cfRule type="duplicateValues" dxfId="13" priority="70"/>
  </conditionalFormatting>
  <conditionalFormatting sqref="C499">
    <cfRule type="duplicateValues" dxfId="12" priority="41"/>
    <cfRule type="duplicateValues" dxfId="12" priority="40"/>
    <cfRule type="duplicateValues" dxfId="12" priority="39"/>
    <cfRule type="duplicateValues" dxfId="12" priority="38"/>
    <cfRule type="duplicateValues" dxfId="12" priority="37"/>
  </conditionalFormatting>
  <conditionalFormatting sqref="C500">
    <cfRule type="duplicateValues" dxfId="13" priority="19"/>
    <cfRule type="duplicateValues" dxfId="12" priority="18"/>
    <cfRule type="duplicateValues" dxfId="12" priority="17"/>
    <cfRule type="duplicateValues" dxfId="12" priority="16"/>
    <cfRule type="duplicateValues" dxfId="12" priority="15"/>
    <cfRule type="duplicateValues" dxfId="12" priority="14"/>
    <cfRule type="duplicateValues" dxfId="12" priority="13"/>
    <cfRule type="duplicateValues" dxfId="12" priority="12"/>
    <cfRule type="duplicateValues" dxfId="12" priority="11"/>
  </conditionalFormatting>
  <conditionalFormatting sqref="C501">
    <cfRule type="duplicateValues" dxfId="13" priority="10"/>
    <cfRule type="duplicateValues" dxfId="12" priority="9"/>
    <cfRule type="duplicateValues" dxfId="12" priority="8"/>
    <cfRule type="duplicateValues" dxfId="12" priority="7"/>
    <cfRule type="duplicateValues" dxfId="12" priority="6"/>
    <cfRule type="duplicateValues" dxfId="12" priority="5"/>
    <cfRule type="duplicateValues" dxfId="12" priority="4"/>
    <cfRule type="duplicateValues" dxfId="12" priority="3"/>
    <cfRule type="duplicateValues" dxfId="12" priority="2"/>
  </conditionalFormatting>
  <conditionalFormatting sqref="C4:C463">
    <cfRule type="duplicateValues" dxfId="12" priority="1"/>
  </conditionalFormatting>
  <conditionalFormatting sqref="C242:C246">
    <cfRule type="duplicateValues" dxfId="13" priority="217"/>
  </conditionalFormatting>
  <conditionalFormatting sqref="C322:C325">
    <cfRule type="duplicateValues" dxfId="13" priority="213"/>
  </conditionalFormatting>
  <conditionalFormatting sqref="C331:C463">
    <cfRule type="duplicateValues" dxfId="12" priority="20"/>
  </conditionalFormatting>
  <conditionalFormatting sqref="C375:C385">
    <cfRule type="duplicateValues" dxfId="13" priority="204"/>
  </conditionalFormatting>
  <conditionalFormatting sqref="C386:C391">
    <cfRule type="duplicateValues" dxfId="13" priority="202"/>
  </conditionalFormatting>
  <conditionalFormatting sqref="C393:C395">
    <cfRule type="duplicateValues" dxfId="13" priority="203"/>
  </conditionalFormatting>
  <conditionalFormatting sqref="C404:C432">
    <cfRule type="duplicateValues" dxfId="12" priority="135"/>
  </conditionalFormatting>
  <conditionalFormatting sqref="C424:C425">
    <cfRule type="duplicateValues" dxfId="13" priority="176"/>
  </conditionalFormatting>
  <conditionalFormatting sqref="C429:C430">
    <cfRule type="duplicateValues" dxfId="13" priority="163"/>
  </conditionalFormatting>
  <conditionalFormatting sqref="C431:C432">
    <cfRule type="duplicateValues" dxfId="13" priority="165"/>
  </conditionalFormatting>
  <conditionalFormatting sqref="C433:C434">
    <cfRule type="duplicateValues" dxfId="12" priority="126"/>
    <cfRule type="duplicateValues" dxfId="12" priority="127"/>
    <cfRule type="duplicateValues" dxfId="12" priority="128"/>
    <cfRule type="duplicateValues" dxfId="12" priority="129"/>
    <cfRule type="duplicateValues" dxfId="12" priority="130"/>
    <cfRule type="duplicateValues" dxfId="12" priority="131"/>
    <cfRule type="duplicateValues" dxfId="12" priority="132"/>
    <cfRule type="duplicateValues" dxfId="12" priority="133"/>
    <cfRule type="duplicateValues" dxfId="13" priority="134"/>
  </conditionalFormatting>
  <conditionalFormatting sqref="C484:C493">
    <cfRule type="duplicateValues" dxfId="12" priority="72"/>
    <cfRule type="duplicateValues" dxfId="12" priority="73"/>
    <cfRule type="duplicateValues" dxfId="12" priority="74"/>
  </conditionalFormatting>
  <conditionalFormatting sqref="C484:C495">
    <cfRule type="duplicateValues" dxfId="12" priority="67"/>
    <cfRule type="duplicateValues" dxfId="12" priority="68"/>
    <cfRule type="duplicateValues" dxfId="12" priority="69"/>
  </conditionalFormatting>
  <conditionalFormatting sqref="C484:C490">
    <cfRule type="duplicateValues" dxfId="12" priority="81"/>
    <cfRule type="duplicateValues" dxfId="12" priority="82"/>
  </conditionalFormatting>
  <conditionalFormatting sqref="C484:C492">
    <cfRule type="duplicateValues" dxfId="12" priority="76"/>
    <cfRule type="duplicateValues" dxfId="14" priority="77"/>
    <cfRule type="duplicateValues" dxfId="12" priority="78"/>
  </conditionalFormatting>
  <conditionalFormatting sqref="C1:C473 C479:C498 C502:C1048576">
    <cfRule type="duplicateValues" dxfId="12" priority="42"/>
  </conditionalFormatting>
  <conditionalFormatting sqref="C1:C64 C66:C84 C93:C95 C97:C217 C86:C91 C235:C236 C273:C310 C238:C271 C219:C230 C232:C233 C319 C502:C1048576 C464:C471 C479:C481">
    <cfRule type="duplicateValues" dxfId="12" priority="216"/>
  </conditionalFormatting>
  <conditionalFormatting sqref="C1:C64 C66:C84 C93:C95 C97:C217 C86:C91 C235:C236 C273:C310 C238:C271 C219:C230 C232:C233 C319 C502:C1048576 C464:C471 C479:C483">
    <cfRule type="duplicateValues" dxfId="12" priority="215"/>
  </conditionalFormatting>
  <conditionalFormatting sqref="C1:C64 C66:C84 C97:C217 C86:C91 C93:C95 C232:C233 C219:C230 C235:C236 C238:C271 C273:C361 C497 C502:C1048576 C464:C473 C479:C483">
    <cfRule type="duplicateValues" dxfId="14" priority="208"/>
    <cfRule type="duplicateValues" dxfId="12" priority="209"/>
  </conditionalFormatting>
  <conditionalFormatting sqref="C1:C403 C496:C498 C502:C1048576 C464:C473 C479:C483">
    <cfRule type="duplicateValues" dxfId="12" priority="197"/>
    <cfRule type="duplicateValues" dxfId="12" priority="198"/>
    <cfRule type="duplicateValues" dxfId="12" priority="199"/>
  </conditionalFormatting>
  <conditionalFormatting sqref="C1:C442 C496:C498 C502:C1048576 C464:C473 C479:C483">
    <cfRule type="duplicateValues" dxfId="12" priority="83"/>
    <cfRule type="duplicateValues" dxfId="12" priority="124"/>
  </conditionalFormatting>
  <conditionalFormatting sqref="C4:C64 C66:C84 C86:C91 C93:C95 C97:C217 C232:C233 C219:C230 C273:C361 C238:C271 C235:C236 C497">
    <cfRule type="duplicateValues" dxfId="12" priority="206"/>
  </conditionalFormatting>
  <conditionalFormatting sqref="C4:C442 C496:C498">
    <cfRule type="duplicateValues" dxfId="12" priority="123"/>
  </conditionalFormatting>
  <conditionalFormatting sqref="C314:C318 C320:C321">
    <cfRule type="duplicateValues" dxfId="13" priority="214"/>
  </conditionalFormatting>
  <conditionalFormatting sqref="C326:C361 C497">
    <cfRule type="duplicateValues" dxfId="13" priority="211"/>
  </conditionalFormatting>
  <conditionalFormatting sqref="C362:C374 C498">
    <cfRule type="duplicateValues" dxfId="13" priority="205"/>
  </conditionalFormatting>
  <conditionalFormatting sqref="C396:C403 C496">
    <cfRule type="duplicateValues" dxfId="13" priority="200"/>
  </conditionalFormatting>
  <conditionalFormatting sqref="C422 C424:C425">
    <cfRule type="duplicateValues" dxfId="12" priority="167"/>
    <cfRule type="duplicateValues" dxfId="12" priority="168"/>
    <cfRule type="duplicateValues" dxfId="12" priority="169"/>
    <cfRule type="duplicateValues" dxfId="12" priority="170"/>
    <cfRule type="duplicateValues" dxfId="12" priority="171"/>
    <cfRule type="duplicateValues" dxfId="12" priority="172"/>
    <cfRule type="duplicateValues" dxfId="12" priority="173"/>
    <cfRule type="duplicateValues" dxfId="12" priority="174"/>
  </conditionalFormatting>
  <conditionalFormatting sqref="C426:C427 C429:C432">
    <cfRule type="duplicateValues" dxfId="12" priority="155"/>
    <cfRule type="duplicateValues" dxfId="12" priority="156"/>
    <cfRule type="duplicateValues" dxfId="12" priority="157"/>
    <cfRule type="duplicateValues" dxfId="12" priority="158"/>
    <cfRule type="duplicateValues" dxfId="12" priority="159"/>
    <cfRule type="duplicateValues" dxfId="12" priority="160"/>
    <cfRule type="duplicateValues" dxfId="12" priority="161"/>
    <cfRule type="duplicateValues" dxfId="12" priority="162"/>
  </conditionalFormatting>
  <pageMargins left="0.0784722222222222" right="0.0784722222222222" top="0.156944444444444" bottom="0.0388888888888889" header="0.156944444444444" footer="0.118055555555556"/>
  <pageSetup paperSize="9" scale="49" fitToHeight="0" orientation="landscape" horizontalDpi="600"/>
  <headerFooter/>
  <rowBreaks count="1" manualBreakCount="1">
    <brk id="48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34"/>
  <sheetViews>
    <sheetView tabSelected="1" topLeftCell="B1" workbookViewId="0">
      <pane ySplit="3" topLeftCell="A462" activePane="bottomLeft" state="frozen"/>
      <selection/>
      <selection pane="bottomLeft" activeCell="N475" sqref="N475"/>
    </sheetView>
  </sheetViews>
  <sheetFormatPr defaultColWidth="9" defaultRowHeight="13.5"/>
  <cols>
    <col min="1" max="1" width="6.375" style="13" customWidth="1"/>
    <col min="2" max="2" width="23.125" style="13" customWidth="1"/>
    <col min="3" max="3" width="8.75" style="14" customWidth="1"/>
    <col min="4" max="4" width="17.875" style="15" customWidth="1"/>
    <col min="5" max="5" width="11.5" style="13" customWidth="1"/>
    <col min="6" max="6" width="11.875" style="13" customWidth="1"/>
    <col min="7" max="8" width="12.625" style="13" customWidth="1"/>
    <col min="9" max="9" width="11.5" style="13" customWidth="1"/>
    <col min="10" max="10" width="12.625" style="13" customWidth="1"/>
    <col min="11" max="11" width="10.375" style="13" customWidth="1"/>
    <col min="12" max="12" width="11.5" style="16" customWidth="1"/>
    <col min="13" max="14" width="11.5" style="13" customWidth="1"/>
    <col min="15" max="16" width="10.375" style="13" customWidth="1"/>
    <col min="17" max="17" width="11.5" style="13" customWidth="1"/>
    <col min="18" max="18" width="8.375" style="13" customWidth="1"/>
    <col min="19" max="19" width="10.375" style="13" customWidth="1"/>
    <col min="20" max="20" width="9.375" style="13" customWidth="1"/>
    <col min="21" max="23" width="10.375" style="13" customWidth="1"/>
    <col min="24" max="25" width="11.5" style="13" customWidth="1"/>
    <col min="26" max="26" width="7.75" style="13" customWidth="1"/>
    <col min="27" max="27" width="24.875" style="9" customWidth="1"/>
    <col min="28" max="28" width="7.375" style="9" customWidth="1"/>
    <col min="29" max="30" width="8.375" style="9" customWidth="1"/>
    <col min="31" max="31" width="8.125" style="9" customWidth="1"/>
    <col min="32" max="33" width="8.375" style="9" customWidth="1"/>
    <col min="34" max="34" width="9.375" style="9" customWidth="1"/>
    <col min="35" max="35" width="8.875" style="9" customWidth="1"/>
    <col min="36" max="16384" width="9" style="9"/>
  </cols>
  <sheetData>
    <row r="1" s="9" customFormat="1" ht="29" customHeight="1" spans="1:26">
      <c r="A1" s="17" t="s">
        <v>1246</v>
      </c>
      <c r="B1" s="17"/>
      <c r="C1" s="18"/>
      <c r="D1" s="19"/>
      <c r="E1" s="17"/>
      <c r="F1" s="17"/>
      <c r="G1" s="17"/>
      <c r="H1" s="17"/>
      <c r="I1" s="17"/>
      <c r="J1" s="17"/>
      <c r="K1" s="17"/>
      <c r="L1" s="3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3"/>
    </row>
    <row r="2" s="9" customFormat="1" ht="20" customHeight="1" spans="1:35">
      <c r="A2" s="1" t="s">
        <v>43</v>
      </c>
      <c r="B2" s="1" t="s">
        <v>44</v>
      </c>
      <c r="C2" s="20" t="s">
        <v>45</v>
      </c>
      <c r="D2" s="21" t="s">
        <v>46</v>
      </c>
      <c r="E2" s="22" t="s">
        <v>47</v>
      </c>
      <c r="F2" s="22"/>
      <c r="G2" s="22"/>
      <c r="H2" s="22"/>
      <c r="I2" s="22"/>
      <c r="J2" s="22"/>
      <c r="K2" s="1" t="s">
        <v>48</v>
      </c>
      <c r="L2" s="33"/>
      <c r="M2" s="1"/>
      <c r="N2" s="1"/>
      <c r="O2" s="1"/>
      <c r="P2" s="1"/>
      <c r="Q2" s="1"/>
      <c r="R2" s="1" t="s">
        <v>49</v>
      </c>
      <c r="S2" s="1"/>
      <c r="T2" s="1"/>
      <c r="U2" s="1"/>
      <c r="V2" s="1"/>
      <c r="W2" s="1"/>
      <c r="X2" s="1"/>
      <c r="Y2" s="37"/>
      <c r="Z2" s="37"/>
      <c r="AA2" s="2"/>
      <c r="AB2" s="1" t="s">
        <v>1106</v>
      </c>
      <c r="AC2" s="1"/>
      <c r="AD2" s="1"/>
      <c r="AE2" s="1"/>
      <c r="AF2" s="1"/>
      <c r="AG2" s="1"/>
      <c r="AH2" s="1"/>
      <c r="AI2" s="2" t="s">
        <v>3</v>
      </c>
    </row>
    <row r="3" s="9" customFormat="1" ht="24" spans="1:35">
      <c r="A3" s="1"/>
      <c r="B3" s="1"/>
      <c r="C3" s="20"/>
      <c r="D3" s="21"/>
      <c r="E3" s="1" t="s">
        <v>52</v>
      </c>
      <c r="F3" s="1" t="s">
        <v>53</v>
      </c>
      <c r="G3" s="1" t="s">
        <v>55</v>
      </c>
      <c r="H3" s="1" t="s">
        <v>54</v>
      </c>
      <c r="I3" s="1" t="s">
        <v>57</v>
      </c>
      <c r="J3" s="1" t="s">
        <v>56</v>
      </c>
      <c r="K3" s="1" t="s">
        <v>58</v>
      </c>
      <c r="L3" s="33" t="s">
        <v>59</v>
      </c>
      <c r="M3" s="1" t="s">
        <v>61</v>
      </c>
      <c r="N3" s="1" t="s">
        <v>60</v>
      </c>
      <c r="O3" s="1" t="s">
        <v>57</v>
      </c>
      <c r="P3" s="1" t="s">
        <v>56</v>
      </c>
      <c r="Q3" s="1" t="s">
        <v>63</v>
      </c>
      <c r="R3" s="1" t="s">
        <v>64</v>
      </c>
      <c r="S3" s="1" t="s">
        <v>65</v>
      </c>
      <c r="T3" s="1" t="s">
        <v>67</v>
      </c>
      <c r="U3" s="1" t="s">
        <v>66</v>
      </c>
      <c r="V3" s="1" t="s">
        <v>57</v>
      </c>
      <c r="W3" s="1" t="s">
        <v>56</v>
      </c>
      <c r="X3" s="1" t="s">
        <v>63</v>
      </c>
      <c r="Y3" s="38" t="s">
        <v>50</v>
      </c>
      <c r="Z3" s="38" t="s">
        <v>51</v>
      </c>
      <c r="AA3" s="2" t="s">
        <v>3</v>
      </c>
      <c r="AB3" s="1" t="s">
        <v>64</v>
      </c>
      <c r="AC3" s="1" t="s">
        <v>65</v>
      </c>
      <c r="AD3" s="1" t="s">
        <v>67</v>
      </c>
      <c r="AE3" s="1" t="s">
        <v>66</v>
      </c>
      <c r="AF3" s="1" t="s">
        <v>57</v>
      </c>
      <c r="AG3" s="1" t="s">
        <v>56</v>
      </c>
      <c r="AH3" s="1" t="s">
        <v>63</v>
      </c>
      <c r="AI3" s="2" t="s">
        <v>3</v>
      </c>
    </row>
    <row r="4" s="9" customFormat="1" ht="20" customHeight="1" spans="1:35">
      <c r="A4" s="23">
        <f t="shared" ref="A4:A67" si="0">ROW()-3</f>
        <v>1</v>
      </c>
      <c r="B4" s="24" t="s">
        <v>68</v>
      </c>
      <c r="C4" s="25" t="s">
        <v>69</v>
      </c>
      <c r="D4" s="26" t="s">
        <v>70</v>
      </c>
      <c r="E4" s="24">
        <v>3245.4</v>
      </c>
      <c r="F4" s="24">
        <f>VLOOKUP(C4,'[1]9月'!$B:$Q,16,0)</f>
        <v>3245.4</v>
      </c>
      <c r="G4" s="27">
        <v>5664.75</v>
      </c>
      <c r="H4" s="24">
        <v>3245.4</v>
      </c>
      <c r="I4" s="27">
        <v>3180</v>
      </c>
      <c r="J4" s="27"/>
      <c r="K4" s="34">
        <f t="shared" ref="K4:K67" si="1">E4*0.018</f>
        <v>58.4172</v>
      </c>
      <c r="L4" s="35">
        <f t="shared" ref="L4:L67" si="2">F4*0.16</f>
        <v>519.264</v>
      </c>
      <c r="M4" s="27">
        <f t="shared" ref="M4:M67" si="3">ROUND(G4*0.08,2)</f>
        <v>453.18</v>
      </c>
      <c r="N4" s="24">
        <f t="shared" ref="N4:N67" si="4">H4*0.007</f>
        <v>22.7178</v>
      </c>
      <c r="O4" s="27">
        <f t="shared" ref="O4:O67" si="5">I4*5%</f>
        <v>159</v>
      </c>
      <c r="P4" s="27">
        <f t="shared" ref="P4:P67" si="6">J4*50%</f>
        <v>0</v>
      </c>
      <c r="Q4" s="27">
        <f t="shared" ref="Q4:Q67" si="7">SUM(K4:P4)</f>
        <v>1212.579</v>
      </c>
      <c r="R4" s="24">
        <f t="shared" ref="R4:R67" si="8">E4*0</f>
        <v>0</v>
      </c>
      <c r="S4" s="24">
        <f t="shared" ref="S4:S67" si="9">ROUND(F4*0.08,2)</f>
        <v>259.63</v>
      </c>
      <c r="T4" s="27">
        <f t="shared" ref="T4:T67" si="10">ROUND(G4*0.02,2)</f>
        <v>113.3</v>
      </c>
      <c r="U4" s="24">
        <f t="shared" ref="U4:U67" si="11">ROUND(H4*0.003,2)</f>
        <v>9.74</v>
      </c>
      <c r="V4" s="27">
        <f t="shared" ref="V4:V67" si="12">I4*5%</f>
        <v>159</v>
      </c>
      <c r="W4" s="27">
        <f t="shared" ref="W4:W67" si="13">J4*50%</f>
        <v>0</v>
      </c>
      <c r="X4" s="24">
        <f t="shared" ref="X4:X67" si="14">SUM(R4:W4)</f>
        <v>541.67</v>
      </c>
      <c r="Y4" s="24">
        <f t="shared" ref="Y4:Y67" si="15">Q4+X4</f>
        <v>1754.249</v>
      </c>
      <c r="Z4" s="39"/>
      <c r="AA4" s="4" t="s">
        <v>19</v>
      </c>
      <c r="AB4" s="3">
        <f t="shared" ref="AB4:AH4" si="16">K4+R4</f>
        <v>58.4172</v>
      </c>
      <c r="AC4" s="3">
        <f t="shared" si="16"/>
        <v>778.894</v>
      </c>
      <c r="AD4" s="3">
        <f t="shared" si="16"/>
        <v>566.48</v>
      </c>
      <c r="AE4" s="3">
        <f t="shared" si="16"/>
        <v>32.4578</v>
      </c>
      <c r="AF4" s="3">
        <f t="shared" si="16"/>
        <v>318</v>
      </c>
      <c r="AG4" s="3">
        <f t="shared" si="16"/>
        <v>0</v>
      </c>
      <c r="AH4" s="3">
        <f t="shared" si="16"/>
        <v>1754.249</v>
      </c>
      <c r="AI4" s="4" t="s">
        <v>1107</v>
      </c>
    </row>
    <row r="5" s="9" customFormat="1" ht="20" customHeight="1" spans="1:35">
      <c r="A5" s="23">
        <f t="shared" si="0"/>
        <v>2</v>
      </c>
      <c r="B5" s="24" t="s">
        <v>71</v>
      </c>
      <c r="C5" s="25" t="s">
        <v>72</v>
      </c>
      <c r="D5" s="24" t="s">
        <v>73</v>
      </c>
      <c r="E5" s="24">
        <v>3245.4</v>
      </c>
      <c r="F5" s="24">
        <f>VLOOKUP(C5,'[1]9月'!$B:$Q,16,0)</f>
        <v>3245.4</v>
      </c>
      <c r="G5" s="27">
        <v>5664.75</v>
      </c>
      <c r="H5" s="24">
        <v>3245.4</v>
      </c>
      <c r="I5" s="27">
        <v>3180</v>
      </c>
      <c r="J5" s="27"/>
      <c r="K5" s="34">
        <f t="shared" si="1"/>
        <v>58.4172</v>
      </c>
      <c r="L5" s="35">
        <f t="shared" si="2"/>
        <v>519.264</v>
      </c>
      <c r="M5" s="27">
        <f t="shared" si="3"/>
        <v>453.18</v>
      </c>
      <c r="N5" s="24">
        <f t="shared" si="4"/>
        <v>22.7178</v>
      </c>
      <c r="O5" s="27">
        <f t="shared" si="5"/>
        <v>159</v>
      </c>
      <c r="P5" s="27">
        <f t="shared" si="6"/>
        <v>0</v>
      </c>
      <c r="Q5" s="27">
        <f t="shared" si="7"/>
        <v>1212.579</v>
      </c>
      <c r="R5" s="24">
        <f t="shared" si="8"/>
        <v>0</v>
      </c>
      <c r="S5" s="24">
        <f t="shared" si="9"/>
        <v>259.63</v>
      </c>
      <c r="T5" s="27">
        <f t="shared" si="10"/>
        <v>113.3</v>
      </c>
      <c r="U5" s="24">
        <f t="shared" si="11"/>
        <v>9.74</v>
      </c>
      <c r="V5" s="27">
        <f t="shared" si="12"/>
        <v>159</v>
      </c>
      <c r="W5" s="27">
        <f t="shared" si="13"/>
        <v>0</v>
      </c>
      <c r="X5" s="24">
        <f t="shared" si="14"/>
        <v>541.67</v>
      </c>
      <c r="Y5" s="24">
        <f t="shared" si="15"/>
        <v>1754.249</v>
      </c>
      <c r="Z5" s="39"/>
      <c r="AA5" s="4" t="s">
        <v>31</v>
      </c>
      <c r="AB5" s="3">
        <f t="shared" ref="AB5:AH5" si="17">K5+R5</f>
        <v>58.4172</v>
      </c>
      <c r="AC5" s="3">
        <f t="shared" si="17"/>
        <v>778.894</v>
      </c>
      <c r="AD5" s="3">
        <f t="shared" si="17"/>
        <v>566.48</v>
      </c>
      <c r="AE5" s="3">
        <f t="shared" si="17"/>
        <v>32.4578</v>
      </c>
      <c r="AF5" s="3">
        <f t="shared" si="17"/>
        <v>318</v>
      </c>
      <c r="AG5" s="3">
        <f t="shared" si="17"/>
        <v>0</v>
      </c>
      <c r="AH5" s="3">
        <f t="shared" si="17"/>
        <v>1754.249</v>
      </c>
      <c r="AI5" s="4" t="s">
        <v>1108</v>
      </c>
    </row>
    <row r="6" s="9" customFormat="1" ht="20" customHeight="1" spans="1:35">
      <c r="A6" s="23">
        <f t="shared" si="0"/>
        <v>3</v>
      </c>
      <c r="B6" s="24" t="s">
        <v>76</v>
      </c>
      <c r="C6" s="25" t="s">
        <v>77</v>
      </c>
      <c r="D6" s="24" t="s">
        <v>78</v>
      </c>
      <c r="E6" s="24">
        <v>3245.4</v>
      </c>
      <c r="F6" s="24">
        <f>VLOOKUP(C6,'[1]9月'!$B:$Q,16,0)</f>
        <v>3245.4</v>
      </c>
      <c r="G6" s="27">
        <v>5664.75</v>
      </c>
      <c r="H6" s="24">
        <v>3245.4</v>
      </c>
      <c r="I6" s="27">
        <v>3180</v>
      </c>
      <c r="J6" s="27"/>
      <c r="K6" s="34">
        <f t="shared" si="1"/>
        <v>58.4172</v>
      </c>
      <c r="L6" s="35">
        <f t="shared" si="2"/>
        <v>519.264</v>
      </c>
      <c r="M6" s="27">
        <f t="shared" si="3"/>
        <v>453.18</v>
      </c>
      <c r="N6" s="24">
        <f t="shared" si="4"/>
        <v>22.7178</v>
      </c>
      <c r="O6" s="27">
        <f t="shared" si="5"/>
        <v>159</v>
      </c>
      <c r="P6" s="27">
        <f t="shared" si="6"/>
        <v>0</v>
      </c>
      <c r="Q6" s="27">
        <f t="shared" si="7"/>
        <v>1212.579</v>
      </c>
      <c r="R6" s="24">
        <f t="shared" si="8"/>
        <v>0</v>
      </c>
      <c r="S6" s="24">
        <f t="shared" si="9"/>
        <v>259.63</v>
      </c>
      <c r="T6" s="27">
        <f t="shared" si="10"/>
        <v>113.3</v>
      </c>
      <c r="U6" s="24">
        <f t="shared" si="11"/>
        <v>9.74</v>
      </c>
      <c r="V6" s="27">
        <f t="shared" si="12"/>
        <v>159</v>
      </c>
      <c r="W6" s="27">
        <f t="shared" si="13"/>
        <v>0</v>
      </c>
      <c r="X6" s="24">
        <f t="shared" si="14"/>
        <v>541.67</v>
      </c>
      <c r="Y6" s="24">
        <f t="shared" si="15"/>
        <v>1754.249</v>
      </c>
      <c r="Z6" s="39"/>
      <c r="AA6" s="4" t="s">
        <v>31</v>
      </c>
      <c r="AB6" s="3">
        <f t="shared" ref="AB6:AH6" si="18">K6+R6</f>
        <v>58.4172</v>
      </c>
      <c r="AC6" s="3">
        <f t="shared" si="18"/>
        <v>778.894</v>
      </c>
      <c r="AD6" s="3">
        <f t="shared" si="18"/>
        <v>566.48</v>
      </c>
      <c r="AE6" s="3">
        <f t="shared" si="18"/>
        <v>32.4578</v>
      </c>
      <c r="AF6" s="3">
        <f t="shared" si="18"/>
        <v>318</v>
      </c>
      <c r="AG6" s="3">
        <f t="shared" si="18"/>
        <v>0</v>
      </c>
      <c r="AH6" s="3">
        <f t="shared" si="18"/>
        <v>1754.249</v>
      </c>
      <c r="AI6" s="4" t="s">
        <v>1108</v>
      </c>
    </row>
    <row r="7" s="9" customFormat="1" ht="20" customHeight="1" spans="1:35">
      <c r="A7" s="23">
        <f t="shared" si="0"/>
        <v>4</v>
      </c>
      <c r="B7" s="24" t="s">
        <v>71</v>
      </c>
      <c r="C7" s="25" t="s">
        <v>79</v>
      </c>
      <c r="D7" s="24" t="s">
        <v>80</v>
      </c>
      <c r="E7" s="24">
        <v>3245.4</v>
      </c>
      <c r="F7" s="24">
        <f>VLOOKUP(C7,'[1]9月'!$B:$Q,16,0)</f>
        <v>3245.4</v>
      </c>
      <c r="G7" s="27">
        <v>5664.75</v>
      </c>
      <c r="H7" s="24">
        <v>3245.4</v>
      </c>
      <c r="I7" s="27">
        <v>3180</v>
      </c>
      <c r="J7" s="27"/>
      <c r="K7" s="34">
        <f t="shared" si="1"/>
        <v>58.4172</v>
      </c>
      <c r="L7" s="35">
        <f t="shared" si="2"/>
        <v>519.264</v>
      </c>
      <c r="M7" s="27">
        <f t="shared" si="3"/>
        <v>453.18</v>
      </c>
      <c r="N7" s="24">
        <f t="shared" si="4"/>
        <v>22.7178</v>
      </c>
      <c r="O7" s="27">
        <f t="shared" si="5"/>
        <v>159</v>
      </c>
      <c r="P7" s="27">
        <f t="shared" si="6"/>
        <v>0</v>
      </c>
      <c r="Q7" s="27">
        <f t="shared" si="7"/>
        <v>1212.579</v>
      </c>
      <c r="R7" s="24">
        <f t="shared" si="8"/>
        <v>0</v>
      </c>
      <c r="S7" s="24">
        <f t="shared" si="9"/>
        <v>259.63</v>
      </c>
      <c r="T7" s="27">
        <f t="shared" si="10"/>
        <v>113.3</v>
      </c>
      <c r="U7" s="24">
        <f t="shared" si="11"/>
        <v>9.74</v>
      </c>
      <c r="V7" s="27">
        <f t="shared" si="12"/>
        <v>159</v>
      </c>
      <c r="W7" s="27">
        <f t="shared" si="13"/>
        <v>0</v>
      </c>
      <c r="X7" s="24">
        <f t="shared" si="14"/>
        <v>541.67</v>
      </c>
      <c r="Y7" s="24">
        <f t="shared" si="15"/>
        <v>1754.249</v>
      </c>
      <c r="Z7" s="39"/>
      <c r="AA7" s="4" t="s">
        <v>31</v>
      </c>
      <c r="AB7" s="3">
        <f t="shared" ref="AB7:AH7" si="19">K7+R7</f>
        <v>58.4172</v>
      </c>
      <c r="AC7" s="3">
        <f t="shared" si="19"/>
        <v>778.894</v>
      </c>
      <c r="AD7" s="3">
        <f t="shared" si="19"/>
        <v>566.48</v>
      </c>
      <c r="AE7" s="3">
        <f t="shared" si="19"/>
        <v>32.4578</v>
      </c>
      <c r="AF7" s="3">
        <f t="shared" si="19"/>
        <v>318</v>
      </c>
      <c r="AG7" s="3">
        <f t="shared" si="19"/>
        <v>0</v>
      </c>
      <c r="AH7" s="3">
        <f t="shared" si="19"/>
        <v>1754.249</v>
      </c>
      <c r="AI7" s="4" t="s">
        <v>1108</v>
      </c>
    </row>
    <row r="8" s="9" customFormat="1" ht="20" customHeight="1" spans="1:35">
      <c r="A8" s="23">
        <f t="shared" si="0"/>
        <v>5</v>
      </c>
      <c r="B8" s="24" t="s">
        <v>71</v>
      </c>
      <c r="C8" s="25" t="s">
        <v>81</v>
      </c>
      <c r="D8" s="24" t="s">
        <v>82</v>
      </c>
      <c r="E8" s="24">
        <v>3245.4</v>
      </c>
      <c r="F8" s="24">
        <f>VLOOKUP(C8,'[1]9月'!$B:$Q,16,0)</f>
        <v>3245.4</v>
      </c>
      <c r="G8" s="27">
        <v>5664.75</v>
      </c>
      <c r="H8" s="24">
        <v>3245.4</v>
      </c>
      <c r="I8" s="27">
        <v>4180</v>
      </c>
      <c r="J8" s="27"/>
      <c r="K8" s="34">
        <f t="shared" si="1"/>
        <v>58.4172</v>
      </c>
      <c r="L8" s="35">
        <f t="shared" si="2"/>
        <v>519.264</v>
      </c>
      <c r="M8" s="27">
        <f t="shared" si="3"/>
        <v>453.18</v>
      </c>
      <c r="N8" s="24">
        <f t="shared" si="4"/>
        <v>22.7178</v>
      </c>
      <c r="O8" s="27">
        <f t="shared" si="5"/>
        <v>209</v>
      </c>
      <c r="P8" s="27">
        <f t="shared" si="6"/>
        <v>0</v>
      </c>
      <c r="Q8" s="27">
        <f t="shared" si="7"/>
        <v>1262.579</v>
      </c>
      <c r="R8" s="24">
        <f t="shared" si="8"/>
        <v>0</v>
      </c>
      <c r="S8" s="24">
        <f t="shared" si="9"/>
        <v>259.63</v>
      </c>
      <c r="T8" s="27">
        <f t="shared" si="10"/>
        <v>113.3</v>
      </c>
      <c r="U8" s="24">
        <f t="shared" si="11"/>
        <v>9.74</v>
      </c>
      <c r="V8" s="27">
        <f t="shared" si="12"/>
        <v>209</v>
      </c>
      <c r="W8" s="27">
        <f t="shared" si="13"/>
        <v>0</v>
      </c>
      <c r="X8" s="24">
        <f t="shared" si="14"/>
        <v>591.67</v>
      </c>
      <c r="Y8" s="24">
        <f t="shared" si="15"/>
        <v>1854.249</v>
      </c>
      <c r="Z8" s="39"/>
      <c r="AA8" s="4" t="s">
        <v>31</v>
      </c>
      <c r="AB8" s="3">
        <f t="shared" ref="AB8:AH8" si="20">K8+R8</f>
        <v>58.4172</v>
      </c>
      <c r="AC8" s="3">
        <f t="shared" si="20"/>
        <v>778.894</v>
      </c>
      <c r="AD8" s="3">
        <f t="shared" si="20"/>
        <v>566.48</v>
      </c>
      <c r="AE8" s="3">
        <f t="shared" si="20"/>
        <v>32.4578</v>
      </c>
      <c r="AF8" s="3">
        <f t="shared" si="20"/>
        <v>418</v>
      </c>
      <c r="AG8" s="3">
        <f t="shared" si="20"/>
        <v>0</v>
      </c>
      <c r="AH8" s="3">
        <f t="shared" si="20"/>
        <v>1854.249</v>
      </c>
      <c r="AI8" s="4" t="s">
        <v>1108</v>
      </c>
    </row>
    <row r="9" s="9" customFormat="1" ht="20" customHeight="1" spans="1:35">
      <c r="A9" s="23">
        <f t="shared" si="0"/>
        <v>6</v>
      </c>
      <c r="B9" s="24" t="s">
        <v>76</v>
      </c>
      <c r="C9" s="25" t="s">
        <v>83</v>
      </c>
      <c r="D9" s="24" t="s">
        <v>84</v>
      </c>
      <c r="E9" s="24">
        <v>3245.4</v>
      </c>
      <c r="F9" s="24">
        <f>VLOOKUP(C9,'[1]9月'!$B:$Q,16,0)</f>
        <v>3245.4</v>
      </c>
      <c r="G9" s="27">
        <v>5664.75</v>
      </c>
      <c r="H9" s="24">
        <v>3245.4</v>
      </c>
      <c r="I9" s="27">
        <v>3180</v>
      </c>
      <c r="J9" s="27"/>
      <c r="K9" s="34">
        <f t="shared" si="1"/>
        <v>58.4172</v>
      </c>
      <c r="L9" s="35">
        <f t="shared" si="2"/>
        <v>519.264</v>
      </c>
      <c r="M9" s="27">
        <f t="shared" si="3"/>
        <v>453.18</v>
      </c>
      <c r="N9" s="24">
        <f t="shared" si="4"/>
        <v>22.7178</v>
      </c>
      <c r="O9" s="27">
        <f t="shared" si="5"/>
        <v>159</v>
      </c>
      <c r="P9" s="27">
        <f t="shared" si="6"/>
        <v>0</v>
      </c>
      <c r="Q9" s="27">
        <f t="shared" si="7"/>
        <v>1212.579</v>
      </c>
      <c r="R9" s="24">
        <f t="shared" si="8"/>
        <v>0</v>
      </c>
      <c r="S9" s="24">
        <f t="shared" si="9"/>
        <v>259.63</v>
      </c>
      <c r="T9" s="27">
        <f t="shared" si="10"/>
        <v>113.3</v>
      </c>
      <c r="U9" s="24">
        <f t="shared" si="11"/>
        <v>9.74</v>
      </c>
      <c r="V9" s="27">
        <f t="shared" si="12"/>
        <v>159</v>
      </c>
      <c r="W9" s="27">
        <f t="shared" si="13"/>
        <v>0</v>
      </c>
      <c r="X9" s="24">
        <f t="shared" si="14"/>
        <v>541.67</v>
      </c>
      <c r="Y9" s="24">
        <f t="shared" si="15"/>
        <v>1754.249</v>
      </c>
      <c r="Z9" s="39"/>
      <c r="AA9" s="4" t="s">
        <v>31</v>
      </c>
      <c r="AB9" s="3">
        <f t="shared" ref="AB9:AH9" si="21">K9+R9</f>
        <v>58.4172</v>
      </c>
      <c r="AC9" s="3">
        <f t="shared" si="21"/>
        <v>778.894</v>
      </c>
      <c r="AD9" s="3">
        <f t="shared" si="21"/>
        <v>566.48</v>
      </c>
      <c r="AE9" s="3">
        <f t="shared" si="21"/>
        <v>32.4578</v>
      </c>
      <c r="AF9" s="3">
        <f t="shared" si="21"/>
        <v>318</v>
      </c>
      <c r="AG9" s="3">
        <f t="shared" si="21"/>
        <v>0</v>
      </c>
      <c r="AH9" s="3">
        <f t="shared" si="21"/>
        <v>1754.249</v>
      </c>
      <c r="AI9" s="4" t="s">
        <v>1108</v>
      </c>
    </row>
    <row r="10" s="9" customFormat="1" ht="20" customHeight="1" spans="1:35">
      <c r="A10" s="23">
        <f t="shared" si="0"/>
        <v>7</v>
      </c>
      <c r="B10" s="24" t="s">
        <v>76</v>
      </c>
      <c r="C10" s="25" t="s">
        <v>87</v>
      </c>
      <c r="D10" s="24" t="s">
        <v>88</v>
      </c>
      <c r="E10" s="24">
        <v>3245.4</v>
      </c>
      <c r="F10" s="24">
        <f>VLOOKUP(C10,'[1]9月'!$B:$Q,16,0)</f>
        <v>3245.4</v>
      </c>
      <c r="G10" s="27">
        <v>5664.75</v>
      </c>
      <c r="H10" s="24">
        <v>3245.4</v>
      </c>
      <c r="I10" s="27">
        <v>4180</v>
      </c>
      <c r="J10" s="27"/>
      <c r="K10" s="34">
        <f t="shared" si="1"/>
        <v>58.4172</v>
      </c>
      <c r="L10" s="35">
        <f t="shared" si="2"/>
        <v>519.264</v>
      </c>
      <c r="M10" s="27">
        <f t="shared" si="3"/>
        <v>453.18</v>
      </c>
      <c r="N10" s="24">
        <f t="shared" si="4"/>
        <v>22.7178</v>
      </c>
      <c r="O10" s="27">
        <f t="shared" si="5"/>
        <v>209</v>
      </c>
      <c r="P10" s="27">
        <f t="shared" si="6"/>
        <v>0</v>
      </c>
      <c r="Q10" s="27">
        <f t="shared" si="7"/>
        <v>1262.579</v>
      </c>
      <c r="R10" s="24">
        <f t="shared" si="8"/>
        <v>0</v>
      </c>
      <c r="S10" s="24">
        <f t="shared" si="9"/>
        <v>259.63</v>
      </c>
      <c r="T10" s="27">
        <f t="shared" si="10"/>
        <v>113.3</v>
      </c>
      <c r="U10" s="24">
        <f t="shared" si="11"/>
        <v>9.74</v>
      </c>
      <c r="V10" s="27">
        <f t="shared" si="12"/>
        <v>209</v>
      </c>
      <c r="W10" s="27">
        <f t="shared" si="13"/>
        <v>0</v>
      </c>
      <c r="X10" s="24">
        <f t="shared" si="14"/>
        <v>591.67</v>
      </c>
      <c r="Y10" s="24">
        <f t="shared" si="15"/>
        <v>1854.249</v>
      </c>
      <c r="Z10" s="39"/>
      <c r="AA10" s="4" t="s">
        <v>31</v>
      </c>
      <c r="AB10" s="3">
        <f t="shared" ref="AB10:AH10" si="22">K10+R10</f>
        <v>58.4172</v>
      </c>
      <c r="AC10" s="3">
        <f t="shared" si="22"/>
        <v>778.894</v>
      </c>
      <c r="AD10" s="3">
        <f t="shared" si="22"/>
        <v>566.48</v>
      </c>
      <c r="AE10" s="3">
        <f t="shared" si="22"/>
        <v>32.4578</v>
      </c>
      <c r="AF10" s="3">
        <f t="shared" si="22"/>
        <v>418</v>
      </c>
      <c r="AG10" s="3">
        <f t="shared" si="22"/>
        <v>0</v>
      </c>
      <c r="AH10" s="3">
        <f t="shared" si="22"/>
        <v>1854.249</v>
      </c>
      <c r="AI10" s="4" t="s">
        <v>1108</v>
      </c>
    </row>
    <row r="11" s="9" customFormat="1" ht="20" customHeight="1" spans="1:35">
      <c r="A11" s="23">
        <f t="shared" si="0"/>
        <v>8</v>
      </c>
      <c r="B11" s="24" t="e">
        <v>#N/A</v>
      </c>
      <c r="C11" s="25" t="s">
        <v>89</v>
      </c>
      <c r="D11" s="24" t="s">
        <v>90</v>
      </c>
      <c r="E11" s="24">
        <v>3820</v>
      </c>
      <c r="F11" s="24">
        <f>VLOOKUP(C11,'[1]9月'!$B:$Q,16,0)</f>
        <v>3820</v>
      </c>
      <c r="G11" s="27">
        <v>5664.75</v>
      </c>
      <c r="H11" s="24">
        <v>3820</v>
      </c>
      <c r="I11" s="27">
        <v>4180</v>
      </c>
      <c r="J11" s="27"/>
      <c r="K11" s="34">
        <f t="shared" si="1"/>
        <v>68.76</v>
      </c>
      <c r="L11" s="35">
        <f t="shared" si="2"/>
        <v>611.2</v>
      </c>
      <c r="M11" s="27">
        <f t="shared" si="3"/>
        <v>453.18</v>
      </c>
      <c r="N11" s="24">
        <f t="shared" si="4"/>
        <v>26.74</v>
      </c>
      <c r="O11" s="27">
        <f t="shared" si="5"/>
        <v>209</v>
      </c>
      <c r="P11" s="27">
        <f t="shared" si="6"/>
        <v>0</v>
      </c>
      <c r="Q11" s="27">
        <f t="shared" si="7"/>
        <v>1368.88</v>
      </c>
      <c r="R11" s="24">
        <f t="shared" si="8"/>
        <v>0</v>
      </c>
      <c r="S11" s="24">
        <f t="shared" si="9"/>
        <v>305.6</v>
      </c>
      <c r="T11" s="27">
        <f t="shared" si="10"/>
        <v>113.3</v>
      </c>
      <c r="U11" s="24">
        <f t="shared" si="11"/>
        <v>11.46</v>
      </c>
      <c r="V11" s="27">
        <f t="shared" si="12"/>
        <v>209</v>
      </c>
      <c r="W11" s="27">
        <f t="shared" si="13"/>
        <v>0</v>
      </c>
      <c r="X11" s="24">
        <f t="shared" si="14"/>
        <v>639.36</v>
      </c>
      <c r="Y11" s="24">
        <f t="shared" si="15"/>
        <v>2008.24</v>
      </c>
      <c r="Z11" s="39"/>
      <c r="AA11" s="4" t="s">
        <v>31</v>
      </c>
      <c r="AB11" s="3">
        <f t="shared" ref="AB11:AH11" si="23">K11+R11</f>
        <v>68.76</v>
      </c>
      <c r="AC11" s="3">
        <f t="shared" si="23"/>
        <v>916.8</v>
      </c>
      <c r="AD11" s="3">
        <f t="shared" si="23"/>
        <v>566.48</v>
      </c>
      <c r="AE11" s="3">
        <f t="shared" si="23"/>
        <v>38.2</v>
      </c>
      <c r="AF11" s="3">
        <f t="shared" si="23"/>
        <v>418</v>
      </c>
      <c r="AG11" s="3">
        <f t="shared" si="23"/>
        <v>0</v>
      </c>
      <c r="AH11" s="3">
        <f t="shared" si="23"/>
        <v>2008.24</v>
      </c>
      <c r="AI11" s="4" t="s">
        <v>1108</v>
      </c>
    </row>
    <row r="12" s="9" customFormat="1" ht="20" customHeight="1" spans="1:35">
      <c r="A12" s="23">
        <f t="shared" si="0"/>
        <v>9</v>
      </c>
      <c r="B12" s="24" t="s">
        <v>71</v>
      </c>
      <c r="C12" s="25" t="s">
        <v>93</v>
      </c>
      <c r="D12" s="28" t="s">
        <v>94</v>
      </c>
      <c r="E12" s="24">
        <v>3245.4</v>
      </c>
      <c r="F12" s="24">
        <f>VLOOKUP(C12,'[1]9月'!$B:$Q,16,0)</f>
        <v>3245.4</v>
      </c>
      <c r="G12" s="27">
        <v>5664.75</v>
      </c>
      <c r="H12" s="24">
        <v>3245.4</v>
      </c>
      <c r="I12" s="27">
        <v>3180</v>
      </c>
      <c r="J12" s="27"/>
      <c r="K12" s="34">
        <f t="shared" si="1"/>
        <v>58.4172</v>
      </c>
      <c r="L12" s="35">
        <f t="shared" si="2"/>
        <v>519.264</v>
      </c>
      <c r="M12" s="27">
        <f t="shared" si="3"/>
        <v>453.18</v>
      </c>
      <c r="N12" s="24">
        <f t="shared" si="4"/>
        <v>22.7178</v>
      </c>
      <c r="O12" s="27">
        <f t="shared" si="5"/>
        <v>159</v>
      </c>
      <c r="P12" s="27">
        <f t="shared" si="6"/>
        <v>0</v>
      </c>
      <c r="Q12" s="27">
        <f t="shared" si="7"/>
        <v>1212.579</v>
      </c>
      <c r="R12" s="24">
        <f t="shared" si="8"/>
        <v>0</v>
      </c>
      <c r="S12" s="24">
        <f t="shared" si="9"/>
        <v>259.63</v>
      </c>
      <c r="T12" s="27">
        <f t="shared" si="10"/>
        <v>113.3</v>
      </c>
      <c r="U12" s="24">
        <f t="shared" si="11"/>
        <v>9.74</v>
      </c>
      <c r="V12" s="27">
        <f t="shared" si="12"/>
        <v>159</v>
      </c>
      <c r="W12" s="27">
        <f t="shared" si="13"/>
        <v>0</v>
      </c>
      <c r="X12" s="24">
        <f t="shared" si="14"/>
        <v>541.67</v>
      </c>
      <c r="Y12" s="24">
        <f t="shared" si="15"/>
        <v>1754.249</v>
      </c>
      <c r="Z12" s="39"/>
      <c r="AA12" s="4" t="s">
        <v>31</v>
      </c>
      <c r="AB12" s="3">
        <f t="shared" ref="AB12:AH12" si="24">K12+R12</f>
        <v>58.4172</v>
      </c>
      <c r="AC12" s="3">
        <f t="shared" si="24"/>
        <v>778.894</v>
      </c>
      <c r="AD12" s="3">
        <f t="shared" si="24"/>
        <v>566.48</v>
      </c>
      <c r="AE12" s="3">
        <f t="shared" si="24"/>
        <v>32.4578</v>
      </c>
      <c r="AF12" s="3">
        <f t="shared" si="24"/>
        <v>318</v>
      </c>
      <c r="AG12" s="3">
        <f t="shared" si="24"/>
        <v>0</v>
      </c>
      <c r="AH12" s="3">
        <f t="shared" si="24"/>
        <v>1754.249</v>
      </c>
      <c r="AI12" s="4" t="s">
        <v>1108</v>
      </c>
    </row>
    <row r="13" s="9" customFormat="1" ht="20" customHeight="1" spans="1:35">
      <c r="A13" s="23">
        <f t="shared" si="0"/>
        <v>10</v>
      </c>
      <c r="B13" s="24" t="s">
        <v>71</v>
      </c>
      <c r="C13" s="25" t="s">
        <v>95</v>
      </c>
      <c r="D13" s="28" t="s">
        <v>96</v>
      </c>
      <c r="E13" s="24">
        <v>3245.4</v>
      </c>
      <c r="F13" s="24">
        <v>3245.4</v>
      </c>
      <c r="G13" s="27">
        <v>5664.75</v>
      </c>
      <c r="H13" s="24">
        <v>3245.4</v>
      </c>
      <c r="I13" s="27">
        <v>3180</v>
      </c>
      <c r="J13" s="27"/>
      <c r="K13" s="34">
        <f t="shared" si="1"/>
        <v>58.4172</v>
      </c>
      <c r="L13" s="35">
        <f t="shared" si="2"/>
        <v>519.264</v>
      </c>
      <c r="M13" s="27">
        <f t="shared" si="3"/>
        <v>453.18</v>
      </c>
      <c r="N13" s="24">
        <f t="shared" si="4"/>
        <v>22.7178</v>
      </c>
      <c r="O13" s="27">
        <f t="shared" si="5"/>
        <v>159</v>
      </c>
      <c r="P13" s="27">
        <f t="shared" si="6"/>
        <v>0</v>
      </c>
      <c r="Q13" s="27">
        <f t="shared" si="7"/>
        <v>1212.579</v>
      </c>
      <c r="R13" s="24">
        <f t="shared" si="8"/>
        <v>0</v>
      </c>
      <c r="S13" s="24">
        <f t="shared" si="9"/>
        <v>259.63</v>
      </c>
      <c r="T13" s="27">
        <f t="shared" si="10"/>
        <v>113.3</v>
      </c>
      <c r="U13" s="24">
        <f t="shared" si="11"/>
        <v>9.74</v>
      </c>
      <c r="V13" s="27">
        <f t="shared" si="12"/>
        <v>159</v>
      </c>
      <c r="W13" s="27">
        <f t="shared" si="13"/>
        <v>0</v>
      </c>
      <c r="X13" s="24">
        <f t="shared" si="14"/>
        <v>541.67</v>
      </c>
      <c r="Y13" s="24">
        <f t="shared" si="15"/>
        <v>1754.249</v>
      </c>
      <c r="Z13" s="39"/>
      <c r="AA13" s="4" t="s">
        <v>31</v>
      </c>
      <c r="AB13" s="3">
        <f t="shared" ref="AB13:AH13" si="25">K13+R13</f>
        <v>58.4172</v>
      </c>
      <c r="AC13" s="3">
        <f t="shared" si="25"/>
        <v>778.894</v>
      </c>
      <c r="AD13" s="3">
        <f t="shared" si="25"/>
        <v>566.48</v>
      </c>
      <c r="AE13" s="3">
        <f t="shared" si="25"/>
        <v>32.4578</v>
      </c>
      <c r="AF13" s="3">
        <f t="shared" si="25"/>
        <v>318</v>
      </c>
      <c r="AG13" s="3">
        <f t="shared" si="25"/>
        <v>0</v>
      </c>
      <c r="AH13" s="3">
        <f t="shared" si="25"/>
        <v>1754.249</v>
      </c>
      <c r="AI13" s="4" t="s">
        <v>1108</v>
      </c>
    </row>
    <row r="14" s="9" customFormat="1" ht="20" customHeight="1" spans="1:35">
      <c r="A14" s="23">
        <f t="shared" si="0"/>
        <v>11</v>
      </c>
      <c r="B14" s="24" t="s">
        <v>1019</v>
      </c>
      <c r="C14" s="25" t="s">
        <v>100</v>
      </c>
      <c r="D14" s="24" t="s">
        <v>101</v>
      </c>
      <c r="E14" s="24">
        <v>3245.4</v>
      </c>
      <c r="F14" s="24">
        <f>VLOOKUP(C14,'[1]9月'!$B:$Q,16,0)</f>
        <v>3245.4</v>
      </c>
      <c r="G14" s="27">
        <v>5664.75</v>
      </c>
      <c r="H14" s="24">
        <v>3245.4</v>
      </c>
      <c r="I14" s="27">
        <v>1790</v>
      </c>
      <c r="J14" s="27"/>
      <c r="K14" s="34">
        <f t="shared" si="1"/>
        <v>58.4172</v>
      </c>
      <c r="L14" s="35">
        <f t="shared" si="2"/>
        <v>519.264</v>
      </c>
      <c r="M14" s="27">
        <f t="shared" si="3"/>
        <v>453.18</v>
      </c>
      <c r="N14" s="24">
        <f t="shared" si="4"/>
        <v>22.7178</v>
      </c>
      <c r="O14" s="27">
        <f t="shared" si="5"/>
        <v>89.5</v>
      </c>
      <c r="P14" s="27">
        <f t="shared" si="6"/>
        <v>0</v>
      </c>
      <c r="Q14" s="27">
        <f t="shared" si="7"/>
        <v>1143.079</v>
      </c>
      <c r="R14" s="24">
        <f t="shared" si="8"/>
        <v>0</v>
      </c>
      <c r="S14" s="24">
        <f t="shared" si="9"/>
        <v>259.63</v>
      </c>
      <c r="T14" s="27">
        <f t="shared" si="10"/>
        <v>113.3</v>
      </c>
      <c r="U14" s="24">
        <f t="shared" si="11"/>
        <v>9.74</v>
      </c>
      <c r="V14" s="27">
        <f t="shared" si="12"/>
        <v>89.5</v>
      </c>
      <c r="W14" s="27">
        <f t="shared" si="13"/>
        <v>0</v>
      </c>
      <c r="X14" s="24">
        <f t="shared" si="14"/>
        <v>472.17</v>
      </c>
      <c r="Y14" s="24">
        <f t="shared" si="15"/>
        <v>1615.249</v>
      </c>
      <c r="Z14" s="39"/>
      <c r="AA14" s="4" t="s">
        <v>31</v>
      </c>
      <c r="AB14" s="3">
        <f t="shared" ref="AB14:AH14" si="26">K14+R14</f>
        <v>58.4172</v>
      </c>
      <c r="AC14" s="3">
        <f t="shared" si="26"/>
        <v>778.894</v>
      </c>
      <c r="AD14" s="3">
        <f t="shared" si="26"/>
        <v>566.48</v>
      </c>
      <c r="AE14" s="3">
        <f t="shared" si="26"/>
        <v>32.4578</v>
      </c>
      <c r="AF14" s="3">
        <f t="shared" si="26"/>
        <v>179</v>
      </c>
      <c r="AG14" s="3">
        <f t="shared" si="26"/>
        <v>0</v>
      </c>
      <c r="AH14" s="3">
        <f t="shared" si="26"/>
        <v>1615.249</v>
      </c>
      <c r="AI14" s="4" t="s">
        <v>1108</v>
      </c>
    </row>
    <row r="15" s="9" customFormat="1" ht="20" customHeight="1" spans="1:35">
      <c r="A15" s="23">
        <f t="shared" si="0"/>
        <v>12</v>
      </c>
      <c r="B15" s="24" t="s">
        <v>1019</v>
      </c>
      <c r="C15" s="25" t="s">
        <v>102</v>
      </c>
      <c r="D15" s="24" t="s">
        <v>103</v>
      </c>
      <c r="E15" s="24">
        <v>3245.4</v>
      </c>
      <c r="F15" s="24">
        <f>VLOOKUP(C15,'[1]9月'!$B:$Q,16,0)</f>
        <v>3245.4</v>
      </c>
      <c r="G15" s="27">
        <v>5664.75</v>
      </c>
      <c r="H15" s="24">
        <v>3245.4</v>
      </c>
      <c r="I15" s="27">
        <v>1790</v>
      </c>
      <c r="J15" s="27"/>
      <c r="K15" s="34">
        <f t="shared" si="1"/>
        <v>58.4172</v>
      </c>
      <c r="L15" s="35">
        <f t="shared" si="2"/>
        <v>519.264</v>
      </c>
      <c r="M15" s="27">
        <f t="shared" si="3"/>
        <v>453.18</v>
      </c>
      <c r="N15" s="24">
        <f t="shared" si="4"/>
        <v>22.7178</v>
      </c>
      <c r="O15" s="27">
        <f t="shared" si="5"/>
        <v>89.5</v>
      </c>
      <c r="P15" s="27">
        <f t="shared" si="6"/>
        <v>0</v>
      </c>
      <c r="Q15" s="27">
        <f t="shared" si="7"/>
        <v>1143.079</v>
      </c>
      <c r="R15" s="24">
        <f t="shared" si="8"/>
        <v>0</v>
      </c>
      <c r="S15" s="24">
        <f t="shared" si="9"/>
        <v>259.63</v>
      </c>
      <c r="T15" s="27">
        <f t="shared" si="10"/>
        <v>113.3</v>
      </c>
      <c r="U15" s="24">
        <f t="shared" si="11"/>
        <v>9.74</v>
      </c>
      <c r="V15" s="27">
        <f t="shared" si="12"/>
        <v>89.5</v>
      </c>
      <c r="W15" s="27">
        <f t="shared" si="13"/>
        <v>0</v>
      </c>
      <c r="X15" s="24">
        <f t="shared" si="14"/>
        <v>472.17</v>
      </c>
      <c r="Y15" s="24">
        <f t="shared" si="15"/>
        <v>1615.249</v>
      </c>
      <c r="Z15" s="39"/>
      <c r="AA15" s="4" t="s">
        <v>31</v>
      </c>
      <c r="AB15" s="3">
        <f t="shared" ref="AB15:AH15" si="27">K15+R15</f>
        <v>58.4172</v>
      </c>
      <c r="AC15" s="3">
        <f t="shared" si="27"/>
        <v>778.894</v>
      </c>
      <c r="AD15" s="3">
        <f t="shared" si="27"/>
        <v>566.48</v>
      </c>
      <c r="AE15" s="3">
        <f t="shared" si="27"/>
        <v>32.4578</v>
      </c>
      <c r="AF15" s="3">
        <f t="shared" si="27"/>
        <v>179</v>
      </c>
      <c r="AG15" s="3">
        <f t="shared" si="27"/>
        <v>0</v>
      </c>
      <c r="AH15" s="3">
        <f t="shared" si="27"/>
        <v>1615.249</v>
      </c>
      <c r="AI15" s="4" t="s">
        <v>1108</v>
      </c>
    </row>
    <row r="16" s="9" customFormat="1" ht="20" customHeight="1" spans="1:35">
      <c r="A16" s="23">
        <f t="shared" si="0"/>
        <v>13</v>
      </c>
      <c r="B16" s="24" t="s">
        <v>1019</v>
      </c>
      <c r="C16" s="25" t="s">
        <v>104</v>
      </c>
      <c r="D16" s="24" t="s">
        <v>105</v>
      </c>
      <c r="E16" s="24">
        <v>3245.4</v>
      </c>
      <c r="F16" s="24">
        <f>VLOOKUP(C16,'[1]9月'!$B:$Q,16,0)</f>
        <v>3245.4</v>
      </c>
      <c r="G16" s="27">
        <v>5664.75</v>
      </c>
      <c r="H16" s="24">
        <v>3245.4</v>
      </c>
      <c r="I16" s="27">
        <v>1790</v>
      </c>
      <c r="J16" s="27"/>
      <c r="K16" s="34">
        <f t="shared" si="1"/>
        <v>58.4172</v>
      </c>
      <c r="L16" s="35">
        <f t="shared" si="2"/>
        <v>519.264</v>
      </c>
      <c r="M16" s="27">
        <f t="shared" si="3"/>
        <v>453.18</v>
      </c>
      <c r="N16" s="24">
        <f t="shared" si="4"/>
        <v>22.7178</v>
      </c>
      <c r="O16" s="27">
        <f t="shared" si="5"/>
        <v>89.5</v>
      </c>
      <c r="P16" s="27">
        <f t="shared" si="6"/>
        <v>0</v>
      </c>
      <c r="Q16" s="27">
        <f t="shared" si="7"/>
        <v>1143.079</v>
      </c>
      <c r="R16" s="24">
        <f t="shared" si="8"/>
        <v>0</v>
      </c>
      <c r="S16" s="24">
        <f t="shared" si="9"/>
        <v>259.63</v>
      </c>
      <c r="T16" s="27">
        <f t="shared" si="10"/>
        <v>113.3</v>
      </c>
      <c r="U16" s="24">
        <f t="shared" si="11"/>
        <v>9.74</v>
      </c>
      <c r="V16" s="27">
        <f t="shared" si="12"/>
        <v>89.5</v>
      </c>
      <c r="W16" s="27">
        <f t="shared" si="13"/>
        <v>0</v>
      </c>
      <c r="X16" s="24">
        <f t="shared" si="14"/>
        <v>472.17</v>
      </c>
      <c r="Y16" s="24">
        <f t="shared" si="15"/>
        <v>1615.249</v>
      </c>
      <c r="Z16" s="39"/>
      <c r="AA16" s="4" t="s">
        <v>31</v>
      </c>
      <c r="AB16" s="3">
        <f t="shared" ref="AB16:AH16" si="28">K16+R16</f>
        <v>58.4172</v>
      </c>
      <c r="AC16" s="3">
        <f t="shared" si="28"/>
        <v>778.894</v>
      </c>
      <c r="AD16" s="3">
        <f t="shared" si="28"/>
        <v>566.48</v>
      </c>
      <c r="AE16" s="3">
        <f t="shared" si="28"/>
        <v>32.4578</v>
      </c>
      <c r="AF16" s="3">
        <f t="shared" si="28"/>
        <v>179</v>
      </c>
      <c r="AG16" s="3">
        <f t="shared" si="28"/>
        <v>0</v>
      </c>
      <c r="AH16" s="3">
        <f t="shared" si="28"/>
        <v>1615.249</v>
      </c>
      <c r="AI16" s="4" t="s">
        <v>1108</v>
      </c>
    </row>
    <row r="17" s="9" customFormat="1" ht="20" customHeight="1" spans="1:35">
      <c r="A17" s="23">
        <f t="shared" si="0"/>
        <v>14</v>
      </c>
      <c r="B17" s="24" t="s">
        <v>1019</v>
      </c>
      <c r="C17" s="25" t="s">
        <v>106</v>
      </c>
      <c r="D17" s="24" t="s">
        <v>107</v>
      </c>
      <c r="E17" s="24">
        <v>3245.4</v>
      </c>
      <c r="F17" s="24">
        <f>VLOOKUP(C17,'[1]9月'!$B:$Q,16,0)</f>
        <v>3245.4</v>
      </c>
      <c r="G17" s="27">
        <v>5664.75</v>
      </c>
      <c r="H17" s="24">
        <v>3245.4</v>
      </c>
      <c r="I17" s="27">
        <v>1790</v>
      </c>
      <c r="J17" s="27"/>
      <c r="K17" s="34">
        <f t="shared" si="1"/>
        <v>58.4172</v>
      </c>
      <c r="L17" s="35">
        <f t="shared" si="2"/>
        <v>519.264</v>
      </c>
      <c r="M17" s="27">
        <f t="shared" si="3"/>
        <v>453.18</v>
      </c>
      <c r="N17" s="24">
        <f t="shared" si="4"/>
        <v>22.7178</v>
      </c>
      <c r="O17" s="27">
        <f t="shared" si="5"/>
        <v>89.5</v>
      </c>
      <c r="P17" s="27">
        <f t="shared" si="6"/>
        <v>0</v>
      </c>
      <c r="Q17" s="27">
        <f t="shared" si="7"/>
        <v>1143.079</v>
      </c>
      <c r="R17" s="24">
        <f t="shared" si="8"/>
        <v>0</v>
      </c>
      <c r="S17" s="24">
        <f t="shared" si="9"/>
        <v>259.63</v>
      </c>
      <c r="T17" s="27">
        <f t="shared" si="10"/>
        <v>113.3</v>
      </c>
      <c r="U17" s="24">
        <f t="shared" si="11"/>
        <v>9.74</v>
      </c>
      <c r="V17" s="27">
        <f t="shared" si="12"/>
        <v>89.5</v>
      </c>
      <c r="W17" s="27">
        <f t="shared" si="13"/>
        <v>0</v>
      </c>
      <c r="X17" s="24">
        <f t="shared" si="14"/>
        <v>472.17</v>
      </c>
      <c r="Y17" s="24">
        <f t="shared" si="15"/>
        <v>1615.249</v>
      </c>
      <c r="Z17" s="39"/>
      <c r="AA17" s="4" t="s">
        <v>31</v>
      </c>
      <c r="AB17" s="3">
        <f t="shared" ref="AB17:AH17" si="29">K17+R17</f>
        <v>58.4172</v>
      </c>
      <c r="AC17" s="3">
        <f t="shared" si="29"/>
        <v>778.894</v>
      </c>
      <c r="AD17" s="3">
        <f t="shared" si="29"/>
        <v>566.48</v>
      </c>
      <c r="AE17" s="3">
        <f t="shared" si="29"/>
        <v>32.4578</v>
      </c>
      <c r="AF17" s="3">
        <f t="shared" si="29"/>
        <v>179</v>
      </c>
      <c r="AG17" s="3">
        <f t="shared" si="29"/>
        <v>0</v>
      </c>
      <c r="AH17" s="3">
        <f t="shared" si="29"/>
        <v>1615.249</v>
      </c>
      <c r="AI17" s="4" t="s">
        <v>1108</v>
      </c>
    </row>
    <row r="18" s="9" customFormat="1" ht="20" customHeight="1" spans="1:35">
      <c r="A18" s="23">
        <f t="shared" si="0"/>
        <v>15</v>
      </c>
      <c r="B18" s="24" t="s">
        <v>1019</v>
      </c>
      <c r="C18" s="25" t="s">
        <v>108</v>
      </c>
      <c r="D18" s="24" t="s">
        <v>109</v>
      </c>
      <c r="E18" s="24">
        <v>3245.4</v>
      </c>
      <c r="F18" s="24">
        <f>VLOOKUP(C18,'[1]9月'!$B:$Q,16,0)</f>
        <v>3245.4</v>
      </c>
      <c r="G18" s="27">
        <v>5664.75</v>
      </c>
      <c r="H18" s="24">
        <v>3245.4</v>
      </c>
      <c r="I18" s="36">
        <v>4180</v>
      </c>
      <c r="J18" s="27"/>
      <c r="K18" s="34">
        <f t="shared" si="1"/>
        <v>58.4172</v>
      </c>
      <c r="L18" s="35">
        <f t="shared" si="2"/>
        <v>519.264</v>
      </c>
      <c r="M18" s="27">
        <f t="shared" si="3"/>
        <v>453.18</v>
      </c>
      <c r="N18" s="24">
        <f t="shared" si="4"/>
        <v>22.7178</v>
      </c>
      <c r="O18" s="27">
        <f t="shared" si="5"/>
        <v>209</v>
      </c>
      <c r="P18" s="27">
        <f t="shared" si="6"/>
        <v>0</v>
      </c>
      <c r="Q18" s="27">
        <f t="shared" si="7"/>
        <v>1262.579</v>
      </c>
      <c r="R18" s="24">
        <f t="shared" si="8"/>
        <v>0</v>
      </c>
      <c r="S18" s="24">
        <f t="shared" si="9"/>
        <v>259.63</v>
      </c>
      <c r="T18" s="27">
        <f t="shared" si="10"/>
        <v>113.3</v>
      </c>
      <c r="U18" s="24">
        <f t="shared" si="11"/>
        <v>9.74</v>
      </c>
      <c r="V18" s="27">
        <f t="shared" si="12"/>
        <v>209</v>
      </c>
      <c r="W18" s="27">
        <f t="shared" si="13"/>
        <v>0</v>
      </c>
      <c r="X18" s="24">
        <f t="shared" si="14"/>
        <v>591.67</v>
      </c>
      <c r="Y18" s="24">
        <f t="shared" si="15"/>
        <v>1854.249</v>
      </c>
      <c r="Z18" s="39"/>
      <c r="AA18" s="4" t="s">
        <v>31</v>
      </c>
      <c r="AB18" s="3">
        <f t="shared" ref="AB18:AH18" si="30">K18+R18</f>
        <v>58.4172</v>
      </c>
      <c r="AC18" s="3">
        <f t="shared" si="30"/>
        <v>778.894</v>
      </c>
      <c r="AD18" s="3">
        <f t="shared" si="30"/>
        <v>566.48</v>
      </c>
      <c r="AE18" s="3">
        <f t="shared" si="30"/>
        <v>32.4578</v>
      </c>
      <c r="AF18" s="3">
        <f t="shared" si="30"/>
        <v>418</v>
      </c>
      <c r="AG18" s="3">
        <f t="shared" si="30"/>
        <v>0</v>
      </c>
      <c r="AH18" s="3">
        <f t="shared" si="30"/>
        <v>1854.249</v>
      </c>
      <c r="AI18" s="4" t="s">
        <v>1108</v>
      </c>
    </row>
    <row r="19" s="9" customFormat="1" ht="20" customHeight="1" spans="1:35">
      <c r="A19" s="23">
        <f t="shared" si="0"/>
        <v>16</v>
      </c>
      <c r="B19" s="24" t="s">
        <v>1019</v>
      </c>
      <c r="C19" s="25" t="s">
        <v>110</v>
      </c>
      <c r="D19" s="24" t="s">
        <v>111</v>
      </c>
      <c r="E19" s="24">
        <v>3245.4</v>
      </c>
      <c r="F19" s="24">
        <f>VLOOKUP(C19,'[1]9月'!$B:$Q,16,0)</f>
        <v>3245.4</v>
      </c>
      <c r="G19" s="27">
        <v>5664.75</v>
      </c>
      <c r="H19" s="24">
        <v>3245.4</v>
      </c>
      <c r="I19" s="27">
        <v>3180</v>
      </c>
      <c r="J19" s="27"/>
      <c r="K19" s="34">
        <f t="shared" si="1"/>
        <v>58.4172</v>
      </c>
      <c r="L19" s="35">
        <f t="shared" si="2"/>
        <v>519.264</v>
      </c>
      <c r="M19" s="27">
        <f t="shared" si="3"/>
        <v>453.18</v>
      </c>
      <c r="N19" s="24">
        <f t="shared" si="4"/>
        <v>22.7178</v>
      </c>
      <c r="O19" s="27">
        <f t="shared" si="5"/>
        <v>159</v>
      </c>
      <c r="P19" s="27">
        <f t="shared" si="6"/>
        <v>0</v>
      </c>
      <c r="Q19" s="27">
        <f t="shared" si="7"/>
        <v>1212.579</v>
      </c>
      <c r="R19" s="24">
        <f t="shared" si="8"/>
        <v>0</v>
      </c>
      <c r="S19" s="24">
        <f t="shared" si="9"/>
        <v>259.63</v>
      </c>
      <c r="T19" s="27">
        <f t="shared" si="10"/>
        <v>113.3</v>
      </c>
      <c r="U19" s="24">
        <f t="shared" si="11"/>
        <v>9.74</v>
      </c>
      <c r="V19" s="27">
        <f t="shared" si="12"/>
        <v>159</v>
      </c>
      <c r="W19" s="27">
        <f t="shared" si="13"/>
        <v>0</v>
      </c>
      <c r="X19" s="24">
        <f t="shared" si="14"/>
        <v>541.67</v>
      </c>
      <c r="Y19" s="24">
        <f t="shared" si="15"/>
        <v>1754.249</v>
      </c>
      <c r="Z19" s="39"/>
      <c r="AA19" s="4" t="s">
        <v>31</v>
      </c>
      <c r="AB19" s="3">
        <f t="shared" ref="AB19:AH19" si="31">K19+R19</f>
        <v>58.4172</v>
      </c>
      <c r="AC19" s="3">
        <f t="shared" si="31"/>
        <v>778.894</v>
      </c>
      <c r="AD19" s="3">
        <f t="shared" si="31"/>
        <v>566.48</v>
      </c>
      <c r="AE19" s="3">
        <f t="shared" si="31"/>
        <v>32.4578</v>
      </c>
      <c r="AF19" s="3">
        <f t="shared" si="31"/>
        <v>318</v>
      </c>
      <c r="AG19" s="3">
        <f t="shared" si="31"/>
        <v>0</v>
      </c>
      <c r="AH19" s="3">
        <f t="shared" si="31"/>
        <v>1754.249</v>
      </c>
      <c r="AI19" s="4" t="s">
        <v>1108</v>
      </c>
    </row>
    <row r="20" s="9" customFormat="1" ht="20" customHeight="1" spans="1:35">
      <c r="A20" s="23">
        <f t="shared" si="0"/>
        <v>17</v>
      </c>
      <c r="B20" s="24" t="s">
        <v>1019</v>
      </c>
      <c r="C20" s="25" t="s">
        <v>112</v>
      </c>
      <c r="D20" s="266" t="s">
        <v>113</v>
      </c>
      <c r="E20" s="24">
        <v>3245.4</v>
      </c>
      <c r="F20" s="24">
        <f>VLOOKUP(C20,'[1]9月'!$B:$Q,16,0)</f>
        <v>3245.4</v>
      </c>
      <c r="G20" s="27">
        <v>5664.75</v>
      </c>
      <c r="H20" s="24">
        <v>3245.4</v>
      </c>
      <c r="I20" s="27">
        <v>3180</v>
      </c>
      <c r="J20" s="27"/>
      <c r="K20" s="34">
        <f t="shared" si="1"/>
        <v>58.4172</v>
      </c>
      <c r="L20" s="35">
        <f t="shared" si="2"/>
        <v>519.264</v>
      </c>
      <c r="M20" s="27">
        <f t="shared" si="3"/>
        <v>453.18</v>
      </c>
      <c r="N20" s="24">
        <f t="shared" si="4"/>
        <v>22.7178</v>
      </c>
      <c r="O20" s="27">
        <f t="shared" si="5"/>
        <v>159</v>
      </c>
      <c r="P20" s="27">
        <f t="shared" si="6"/>
        <v>0</v>
      </c>
      <c r="Q20" s="27">
        <f t="shared" si="7"/>
        <v>1212.579</v>
      </c>
      <c r="R20" s="24">
        <f t="shared" si="8"/>
        <v>0</v>
      </c>
      <c r="S20" s="24">
        <f t="shared" si="9"/>
        <v>259.63</v>
      </c>
      <c r="T20" s="27">
        <f t="shared" si="10"/>
        <v>113.3</v>
      </c>
      <c r="U20" s="24">
        <f t="shared" si="11"/>
        <v>9.74</v>
      </c>
      <c r="V20" s="27">
        <f t="shared" si="12"/>
        <v>159</v>
      </c>
      <c r="W20" s="27">
        <f t="shared" si="13"/>
        <v>0</v>
      </c>
      <c r="X20" s="24">
        <f t="shared" si="14"/>
        <v>541.67</v>
      </c>
      <c r="Y20" s="24">
        <f t="shared" si="15"/>
        <v>1754.249</v>
      </c>
      <c r="Z20" s="39"/>
      <c r="AA20" s="4" t="s">
        <v>31</v>
      </c>
      <c r="AB20" s="3">
        <f t="shared" ref="AB20:AH20" si="32">K20+R20</f>
        <v>58.4172</v>
      </c>
      <c r="AC20" s="3">
        <f t="shared" si="32"/>
        <v>778.894</v>
      </c>
      <c r="AD20" s="3">
        <f t="shared" si="32"/>
        <v>566.48</v>
      </c>
      <c r="AE20" s="3">
        <f t="shared" si="32"/>
        <v>32.4578</v>
      </c>
      <c r="AF20" s="3">
        <f t="shared" si="32"/>
        <v>318</v>
      </c>
      <c r="AG20" s="3">
        <f t="shared" si="32"/>
        <v>0</v>
      </c>
      <c r="AH20" s="3">
        <f t="shared" si="32"/>
        <v>1754.249</v>
      </c>
      <c r="AI20" s="4" t="s">
        <v>1108</v>
      </c>
    </row>
    <row r="21" s="9" customFormat="1" ht="20" customHeight="1" spans="1:35">
      <c r="A21" s="23">
        <f t="shared" si="0"/>
        <v>18</v>
      </c>
      <c r="B21" s="24" t="s">
        <v>1019</v>
      </c>
      <c r="C21" s="25" t="s">
        <v>116</v>
      </c>
      <c r="D21" s="24" t="s">
        <v>117</v>
      </c>
      <c r="E21" s="24">
        <v>3245.4</v>
      </c>
      <c r="F21" s="24">
        <f>VLOOKUP(C21,'[1]9月'!$B:$Q,16,0)</f>
        <v>3245.4</v>
      </c>
      <c r="G21" s="27">
        <v>5664.75</v>
      </c>
      <c r="H21" s="24">
        <v>3245.4</v>
      </c>
      <c r="I21" s="27">
        <v>3180</v>
      </c>
      <c r="J21" s="27"/>
      <c r="K21" s="34">
        <f t="shared" si="1"/>
        <v>58.4172</v>
      </c>
      <c r="L21" s="35">
        <f t="shared" si="2"/>
        <v>519.264</v>
      </c>
      <c r="M21" s="27">
        <f t="shared" si="3"/>
        <v>453.18</v>
      </c>
      <c r="N21" s="24">
        <f t="shared" si="4"/>
        <v>22.7178</v>
      </c>
      <c r="O21" s="27">
        <f t="shared" si="5"/>
        <v>159</v>
      </c>
      <c r="P21" s="27">
        <f t="shared" si="6"/>
        <v>0</v>
      </c>
      <c r="Q21" s="27">
        <f t="shared" si="7"/>
        <v>1212.579</v>
      </c>
      <c r="R21" s="24">
        <f t="shared" si="8"/>
        <v>0</v>
      </c>
      <c r="S21" s="24">
        <f t="shared" si="9"/>
        <v>259.63</v>
      </c>
      <c r="T21" s="27">
        <f t="shared" si="10"/>
        <v>113.3</v>
      </c>
      <c r="U21" s="24">
        <f t="shared" si="11"/>
        <v>9.74</v>
      </c>
      <c r="V21" s="27">
        <f t="shared" si="12"/>
        <v>159</v>
      </c>
      <c r="W21" s="27">
        <f t="shared" si="13"/>
        <v>0</v>
      </c>
      <c r="X21" s="24">
        <f t="shared" si="14"/>
        <v>541.67</v>
      </c>
      <c r="Y21" s="24">
        <f t="shared" si="15"/>
        <v>1754.249</v>
      </c>
      <c r="Z21" s="39"/>
      <c r="AA21" s="4" t="s">
        <v>31</v>
      </c>
      <c r="AB21" s="3">
        <f t="shared" ref="AB21:AH21" si="33">K21+R21</f>
        <v>58.4172</v>
      </c>
      <c r="AC21" s="3">
        <f t="shared" si="33"/>
        <v>778.894</v>
      </c>
      <c r="AD21" s="3">
        <f t="shared" si="33"/>
        <v>566.48</v>
      </c>
      <c r="AE21" s="3">
        <f t="shared" si="33"/>
        <v>32.4578</v>
      </c>
      <c r="AF21" s="3">
        <f t="shared" si="33"/>
        <v>318</v>
      </c>
      <c r="AG21" s="3">
        <f t="shared" si="33"/>
        <v>0</v>
      </c>
      <c r="AH21" s="3">
        <f t="shared" si="33"/>
        <v>1754.249</v>
      </c>
      <c r="AI21" s="4" t="s">
        <v>1108</v>
      </c>
    </row>
    <row r="22" s="9" customFormat="1" ht="20" customHeight="1" spans="1:35">
      <c r="A22" s="23">
        <f t="shared" si="0"/>
        <v>19</v>
      </c>
      <c r="B22" s="24" t="s">
        <v>118</v>
      </c>
      <c r="C22" s="25" t="s">
        <v>119</v>
      </c>
      <c r="D22" s="24" t="s">
        <v>120</v>
      </c>
      <c r="E22" s="24">
        <v>3820</v>
      </c>
      <c r="F22" s="24">
        <f>VLOOKUP(C22,'[1]9月'!$B:$Q,16,0)</f>
        <v>3820</v>
      </c>
      <c r="G22" s="27">
        <v>5664.75</v>
      </c>
      <c r="H22" s="24">
        <v>3820</v>
      </c>
      <c r="I22" s="27">
        <v>4180</v>
      </c>
      <c r="J22" s="27"/>
      <c r="K22" s="34">
        <f t="shared" si="1"/>
        <v>68.76</v>
      </c>
      <c r="L22" s="35">
        <f t="shared" si="2"/>
        <v>611.2</v>
      </c>
      <c r="M22" s="27">
        <f t="shared" si="3"/>
        <v>453.18</v>
      </c>
      <c r="N22" s="24">
        <f t="shared" si="4"/>
        <v>26.74</v>
      </c>
      <c r="O22" s="27">
        <f t="shared" si="5"/>
        <v>209</v>
      </c>
      <c r="P22" s="27">
        <f t="shared" si="6"/>
        <v>0</v>
      </c>
      <c r="Q22" s="27">
        <f t="shared" si="7"/>
        <v>1368.88</v>
      </c>
      <c r="R22" s="24">
        <f t="shared" si="8"/>
        <v>0</v>
      </c>
      <c r="S22" s="24">
        <f t="shared" si="9"/>
        <v>305.6</v>
      </c>
      <c r="T22" s="27">
        <f t="shared" si="10"/>
        <v>113.3</v>
      </c>
      <c r="U22" s="24">
        <f t="shared" si="11"/>
        <v>11.46</v>
      </c>
      <c r="V22" s="27">
        <f t="shared" si="12"/>
        <v>209</v>
      </c>
      <c r="W22" s="27">
        <f t="shared" si="13"/>
        <v>0</v>
      </c>
      <c r="X22" s="24">
        <f t="shared" si="14"/>
        <v>639.36</v>
      </c>
      <c r="Y22" s="24">
        <f t="shared" si="15"/>
        <v>2008.24</v>
      </c>
      <c r="Z22" s="39"/>
      <c r="AA22" s="4" t="s">
        <v>18</v>
      </c>
      <c r="AB22" s="3">
        <f t="shared" ref="AB22:AH22" si="34">K22+R22</f>
        <v>68.76</v>
      </c>
      <c r="AC22" s="3">
        <f t="shared" si="34"/>
        <v>916.8</v>
      </c>
      <c r="AD22" s="3">
        <f t="shared" si="34"/>
        <v>566.48</v>
      </c>
      <c r="AE22" s="3">
        <f t="shared" si="34"/>
        <v>38.2</v>
      </c>
      <c r="AF22" s="3">
        <f t="shared" si="34"/>
        <v>418</v>
      </c>
      <c r="AG22" s="3">
        <f t="shared" si="34"/>
        <v>0</v>
      </c>
      <c r="AH22" s="3">
        <f t="shared" si="34"/>
        <v>2008.24</v>
      </c>
      <c r="AI22" s="4" t="s">
        <v>1107</v>
      </c>
    </row>
    <row r="23" s="9" customFormat="1" ht="20" customHeight="1" spans="1:35">
      <c r="A23" s="23">
        <f t="shared" si="0"/>
        <v>20</v>
      </c>
      <c r="B23" s="24" t="s">
        <v>118</v>
      </c>
      <c r="C23" s="25" t="s">
        <v>121</v>
      </c>
      <c r="D23" s="24" t="s">
        <v>122</v>
      </c>
      <c r="E23" s="24">
        <v>3245.4</v>
      </c>
      <c r="F23" s="24">
        <f>VLOOKUP(C23,'[1]9月'!$B:$Q,16,0)</f>
        <v>3245.4</v>
      </c>
      <c r="G23" s="27">
        <v>5664.75</v>
      </c>
      <c r="H23" s="24">
        <v>3245.4</v>
      </c>
      <c r="I23" s="27">
        <v>3180</v>
      </c>
      <c r="J23" s="27"/>
      <c r="K23" s="34">
        <f t="shared" si="1"/>
        <v>58.4172</v>
      </c>
      <c r="L23" s="35">
        <f t="shared" si="2"/>
        <v>519.264</v>
      </c>
      <c r="M23" s="27">
        <f t="shared" si="3"/>
        <v>453.18</v>
      </c>
      <c r="N23" s="24">
        <f t="shared" si="4"/>
        <v>22.7178</v>
      </c>
      <c r="O23" s="27">
        <f t="shared" si="5"/>
        <v>159</v>
      </c>
      <c r="P23" s="27">
        <f t="shared" si="6"/>
        <v>0</v>
      </c>
      <c r="Q23" s="27">
        <f t="shared" si="7"/>
        <v>1212.579</v>
      </c>
      <c r="R23" s="24">
        <f t="shared" si="8"/>
        <v>0</v>
      </c>
      <c r="S23" s="24">
        <f t="shared" si="9"/>
        <v>259.63</v>
      </c>
      <c r="T23" s="27">
        <f t="shared" si="10"/>
        <v>113.3</v>
      </c>
      <c r="U23" s="24">
        <f t="shared" si="11"/>
        <v>9.74</v>
      </c>
      <c r="V23" s="27">
        <f t="shared" si="12"/>
        <v>159</v>
      </c>
      <c r="W23" s="27">
        <f t="shared" si="13"/>
        <v>0</v>
      </c>
      <c r="X23" s="24">
        <f t="shared" si="14"/>
        <v>541.67</v>
      </c>
      <c r="Y23" s="24">
        <f t="shared" si="15"/>
        <v>1754.249</v>
      </c>
      <c r="Z23" s="39"/>
      <c r="AA23" s="4" t="s">
        <v>14</v>
      </c>
      <c r="AB23" s="3">
        <f t="shared" ref="AB23:AH23" si="35">K23+R23</f>
        <v>58.4172</v>
      </c>
      <c r="AC23" s="3">
        <f t="shared" si="35"/>
        <v>778.894</v>
      </c>
      <c r="AD23" s="3">
        <f t="shared" si="35"/>
        <v>566.48</v>
      </c>
      <c r="AE23" s="3">
        <f t="shared" si="35"/>
        <v>32.4578</v>
      </c>
      <c r="AF23" s="3">
        <f t="shared" si="35"/>
        <v>318</v>
      </c>
      <c r="AG23" s="3">
        <f t="shared" si="35"/>
        <v>0</v>
      </c>
      <c r="AH23" s="3">
        <f t="shared" si="35"/>
        <v>1754.249</v>
      </c>
      <c r="AI23" s="4" t="s">
        <v>1109</v>
      </c>
    </row>
    <row r="24" s="9" customFormat="1" ht="20" customHeight="1" spans="1:35">
      <c r="A24" s="23">
        <f t="shared" si="0"/>
        <v>21</v>
      </c>
      <c r="B24" s="24" t="s">
        <v>118</v>
      </c>
      <c r="C24" s="25" t="s">
        <v>123</v>
      </c>
      <c r="D24" s="24" t="s">
        <v>124</v>
      </c>
      <c r="E24" s="24">
        <v>3245.4</v>
      </c>
      <c r="F24" s="24">
        <f>VLOOKUP(C24,'[1]9月'!$B:$Q,16,0)</f>
        <v>3245.4</v>
      </c>
      <c r="G24" s="27">
        <v>5664.75</v>
      </c>
      <c r="H24" s="24">
        <v>3245.4</v>
      </c>
      <c r="I24" s="36">
        <v>4180</v>
      </c>
      <c r="J24" s="27"/>
      <c r="K24" s="34">
        <f t="shared" si="1"/>
        <v>58.4172</v>
      </c>
      <c r="L24" s="35">
        <f t="shared" si="2"/>
        <v>519.264</v>
      </c>
      <c r="M24" s="27">
        <f t="shared" si="3"/>
        <v>453.18</v>
      </c>
      <c r="N24" s="24">
        <f t="shared" si="4"/>
        <v>22.7178</v>
      </c>
      <c r="O24" s="27">
        <f t="shared" si="5"/>
        <v>209</v>
      </c>
      <c r="P24" s="27">
        <f t="shared" si="6"/>
        <v>0</v>
      </c>
      <c r="Q24" s="27">
        <f t="shared" si="7"/>
        <v>1262.579</v>
      </c>
      <c r="R24" s="24">
        <f t="shared" si="8"/>
        <v>0</v>
      </c>
      <c r="S24" s="24">
        <f t="shared" si="9"/>
        <v>259.63</v>
      </c>
      <c r="T24" s="27">
        <f t="shared" si="10"/>
        <v>113.3</v>
      </c>
      <c r="U24" s="24">
        <f t="shared" si="11"/>
        <v>9.74</v>
      </c>
      <c r="V24" s="27">
        <f t="shared" si="12"/>
        <v>209</v>
      </c>
      <c r="W24" s="27">
        <f t="shared" si="13"/>
        <v>0</v>
      </c>
      <c r="X24" s="24">
        <f t="shared" si="14"/>
        <v>591.67</v>
      </c>
      <c r="Y24" s="24">
        <f t="shared" si="15"/>
        <v>1854.249</v>
      </c>
      <c r="Z24" s="39"/>
      <c r="AA24" s="4" t="s">
        <v>18</v>
      </c>
      <c r="AB24" s="3">
        <f t="shared" ref="AB24:AH24" si="36">K24+R24</f>
        <v>58.4172</v>
      </c>
      <c r="AC24" s="3">
        <f t="shared" si="36"/>
        <v>778.894</v>
      </c>
      <c r="AD24" s="3">
        <f t="shared" si="36"/>
        <v>566.48</v>
      </c>
      <c r="AE24" s="3">
        <f t="shared" si="36"/>
        <v>32.4578</v>
      </c>
      <c r="AF24" s="3">
        <f t="shared" si="36"/>
        <v>418</v>
      </c>
      <c r="AG24" s="3">
        <f t="shared" si="36"/>
        <v>0</v>
      </c>
      <c r="AH24" s="3">
        <f t="shared" si="36"/>
        <v>1854.249</v>
      </c>
      <c r="AI24" s="4" t="s">
        <v>1107</v>
      </c>
    </row>
    <row r="25" s="9" customFormat="1" ht="20" customHeight="1" spans="1:35">
      <c r="A25" s="23">
        <f t="shared" si="0"/>
        <v>22</v>
      </c>
      <c r="B25" s="24" t="s">
        <v>118</v>
      </c>
      <c r="C25" s="25" t="s">
        <v>125</v>
      </c>
      <c r="D25" s="24" t="s">
        <v>126</v>
      </c>
      <c r="E25" s="24">
        <v>3245.4</v>
      </c>
      <c r="F25" s="24">
        <f>VLOOKUP(C25,'[1]9月'!$B:$Q,16,0)</f>
        <v>3245.4</v>
      </c>
      <c r="G25" s="27">
        <v>5664.75</v>
      </c>
      <c r="H25" s="24">
        <v>3245.4</v>
      </c>
      <c r="I25" s="27">
        <v>3180</v>
      </c>
      <c r="J25" s="27"/>
      <c r="K25" s="34">
        <f t="shared" si="1"/>
        <v>58.4172</v>
      </c>
      <c r="L25" s="35">
        <f t="shared" si="2"/>
        <v>519.264</v>
      </c>
      <c r="M25" s="27">
        <f t="shared" si="3"/>
        <v>453.18</v>
      </c>
      <c r="N25" s="24">
        <f t="shared" si="4"/>
        <v>22.7178</v>
      </c>
      <c r="O25" s="27">
        <f t="shared" si="5"/>
        <v>159</v>
      </c>
      <c r="P25" s="27">
        <f t="shared" si="6"/>
        <v>0</v>
      </c>
      <c r="Q25" s="27">
        <f t="shared" si="7"/>
        <v>1212.579</v>
      </c>
      <c r="R25" s="24">
        <f t="shared" si="8"/>
        <v>0</v>
      </c>
      <c r="S25" s="24">
        <f t="shared" si="9"/>
        <v>259.63</v>
      </c>
      <c r="T25" s="27">
        <f t="shared" si="10"/>
        <v>113.3</v>
      </c>
      <c r="U25" s="24">
        <f t="shared" si="11"/>
        <v>9.74</v>
      </c>
      <c r="V25" s="27">
        <f t="shared" si="12"/>
        <v>159</v>
      </c>
      <c r="W25" s="27">
        <f t="shared" si="13"/>
        <v>0</v>
      </c>
      <c r="X25" s="24">
        <f t="shared" si="14"/>
        <v>541.67</v>
      </c>
      <c r="Y25" s="24">
        <f t="shared" si="15"/>
        <v>1754.249</v>
      </c>
      <c r="Z25" s="39"/>
      <c r="AA25" s="4" t="s">
        <v>18</v>
      </c>
      <c r="AB25" s="3">
        <f t="shared" ref="AB25:AH25" si="37">K25+R25</f>
        <v>58.4172</v>
      </c>
      <c r="AC25" s="3">
        <f t="shared" si="37"/>
        <v>778.894</v>
      </c>
      <c r="AD25" s="3">
        <f t="shared" si="37"/>
        <v>566.48</v>
      </c>
      <c r="AE25" s="3">
        <f t="shared" si="37"/>
        <v>32.4578</v>
      </c>
      <c r="AF25" s="3">
        <f t="shared" si="37"/>
        <v>318</v>
      </c>
      <c r="AG25" s="3">
        <f t="shared" si="37"/>
        <v>0</v>
      </c>
      <c r="AH25" s="3">
        <f t="shared" si="37"/>
        <v>1754.249</v>
      </c>
      <c r="AI25" s="4" t="s">
        <v>1107</v>
      </c>
    </row>
    <row r="26" s="9" customFormat="1" ht="20" customHeight="1" spans="1:35">
      <c r="A26" s="23">
        <f t="shared" si="0"/>
        <v>23</v>
      </c>
      <c r="B26" s="24" t="s">
        <v>118</v>
      </c>
      <c r="C26" s="25" t="s">
        <v>127</v>
      </c>
      <c r="D26" s="24" t="s">
        <v>128</v>
      </c>
      <c r="E26" s="24">
        <v>3245.4</v>
      </c>
      <c r="F26" s="24">
        <f>VLOOKUP(C26,'[1]9月'!$B:$Q,16,0)</f>
        <v>3245.4</v>
      </c>
      <c r="G26" s="27">
        <v>5664.75</v>
      </c>
      <c r="H26" s="24">
        <v>3245.4</v>
      </c>
      <c r="I26" s="36">
        <v>4180</v>
      </c>
      <c r="J26" s="27"/>
      <c r="K26" s="34">
        <f t="shared" si="1"/>
        <v>58.4172</v>
      </c>
      <c r="L26" s="35">
        <f t="shared" si="2"/>
        <v>519.264</v>
      </c>
      <c r="M26" s="27">
        <f t="shared" si="3"/>
        <v>453.18</v>
      </c>
      <c r="N26" s="24">
        <f t="shared" si="4"/>
        <v>22.7178</v>
      </c>
      <c r="O26" s="27">
        <f t="shared" si="5"/>
        <v>209</v>
      </c>
      <c r="P26" s="27">
        <f t="shared" si="6"/>
        <v>0</v>
      </c>
      <c r="Q26" s="27">
        <f t="shared" si="7"/>
        <v>1262.579</v>
      </c>
      <c r="R26" s="24">
        <f t="shared" si="8"/>
        <v>0</v>
      </c>
      <c r="S26" s="24">
        <f t="shared" si="9"/>
        <v>259.63</v>
      </c>
      <c r="T26" s="27">
        <f t="shared" si="10"/>
        <v>113.3</v>
      </c>
      <c r="U26" s="24">
        <f t="shared" si="11"/>
        <v>9.74</v>
      </c>
      <c r="V26" s="27">
        <f t="shared" si="12"/>
        <v>209</v>
      </c>
      <c r="W26" s="27">
        <f t="shared" si="13"/>
        <v>0</v>
      </c>
      <c r="X26" s="24">
        <f t="shared" si="14"/>
        <v>591.67</v>
      </c>
      <c r="Y26" s="24">
        <f t="shared" si="15"/>
        <v>1854.249</v>
      </c>
      <c r="Z26" s="39"/>
      <c r="AA26" s="4" t="s">
        <v>18</v>
      </c>
      <c r="AB26" s="3">
        <f t="shared" ref="AB26:AH26" si="38">K26+R26</f>
        <v>58.4172</v>
      </c>
      <c r="AC26" s="3">
        <f t="shared" si="38"/>
        <v>778.894</v>
      </c>
      <c r="AD26" s="3">
        <f t="shared" si="38"/>
        <v>566.48</v>
      </c>
      <c r="AE26" s="3">
        <f t="shared" si="38"/>
        <v>32.4578</v>
      </c>
      <c r="AF26" s="3">
        <f t="shared" si="38"/>
        <v>418</v>
      </c>
      <c r="AG26" s="3">
        <f t="shared" si="38"/>
        <v>0</v>
      </c>
      <c r="AH26" s="3">
        <f t="shared" si="38"/>
        <v>1854.249</v>
      </c>
      <c r="AI26" s="4" t="s">
        <v>1107</v>
      </c>
    </row>
    <row r="27" s="9" customFormat="1" ht="20" customHeight="1" spans="1:35">
      <c r="A27" s="23">
        <f t="shared" si="0"/>
        <v>24</v>
      </c>
      <c r="B27" s="24" t="s">
        <v>118</v>
      </c>
      <c r="C27" s="25" t="s">
        <v>129</v>
      </c>
      <c r="D27" s="24" t="s">
        <v>130</v>
      </c>
      <c r="E27" s="24">
        <v>3245.4</v>
      </c>
      <c r="F27" s="24">
        <f>VLOOKUP(C27,'[1]9月'!$B:$Q,16,0)</f>
        <v>3245.4</v>
      </c>
      <c r="G27" s="27">
        <v>5664.75</v>
      </c>
      <c r="H27" s="24">
        <v>3245.4</v>
      </c>
      <c r="I27" s="27">
        <v>3180</v>
      </c>
      <c r="J27" s="27"/>
      <c r="K27" s="34">
        <f t="shared" si="1"/>
        <v>58.4172</v>
      </c>
      <c r="L27" s="35">
        <f t="shared" si="2"/>
        <v>519.264</v>
      </c>
      <c r="M27" s="27">
        <f t="shared" si="3"/>
        <v>453.18</v>
      </c>
      <c r="N27" s="24">
        <f t="shared" si="4"/>
        <v>22.7178</v>
      </c>
      <c r="O27" s="27">
        <f t="shared" si="5"/>
        <v>159</v>
      </c>
      <c r="P27" s="27">
        <f t="shared" si="6"/>
        <v>0</v>
      </c>
      <c r="Q27" s="27">
        <f t="shared" si="7"/>
        <v>1212.579</v>
      </c>
      <c r="R27" s="24">
        <f t="shared" si="8"/>
        <v>0</v>
      </c>
      <c r="S27" s="24">
        <f t="shared" si="9"/>
        <v>259.63</v>
      </c>
      <c r="T27" s="27">
        <f t="shared" si="10"/>
        <v>113.3</v>
      </c>
      <c r="U27" s="24">
        <f t="shared" si="11"/>
        <v>9.74</v>
      </c>
      <c r="V27" s="27">
        <f t="shared" si="12"/>
        <v>159</v>
      </c>
      <c r="W27" s="27">
        <f t="shared" si="13"/>
        <v>0</v>
      </c>
      <c r="X27" s="24">
        <f t="shared" si="14"/>
        <v>541.67</v>
      </c>
      <c r="Y27" s="24">
        <f t="shared" si="15"/>
        <v>1754.249</v>
      </c>
      <c r="Z27" s="39"/>
      <c r="AA27" s="4" t="s">
        <v>14</v>
      </c>
      <c r="AB27" s="3">
        <f t="shared" ref="AB27:AH27" si="39">K27+R27</f>
        <v>58.4172</v>
      </c>
      <c r="AC27" s="3">
        <f t="shared" si="39"/>
        <v>778.894</v>
      </c>
      <c r="AD27" s="3">
        <f t="shared" si="39"/>
        <v>566.48</v>
      </c>
      <c r="AE27" s="3">
        <f t="shared" si="39"/>
        <v>32.4578</v>
      </c>
      <c r="AF27" s="3">
        <f t="shared" si="39"/>
        <v>318</v>
      </c>
      <c r="AG27" s="3">
        <f t="shared" si="39"/>
        <v>0</v>
      </c>
      <c r="AH27" s="3">
        <f t="shared" si="39"/>
        <v>1754.249</v>
      </c>
      <c r="AI27" s="4" t="s">
        <v>1109</v>
      </c>
    </row>
    <row r="28" s="9" customFormat="1" ht="20" customHeight="1" spans="1:35">
      <c r="A28" s="23">
        <f t="shared" si="0"/>
        <v>25</v>
      </c>
      <c r="B28" s="24" t="s">
        <v>118</v>
      </c>
      <c r="C28" s="25" t="s">
        <v>131</v>
      </c>
      <c r="D28" s="266" t="s">
        <v>132</v>
      </c>
      <c r="E28" s="24">
        <v>3245.4</v>
      </c>
      <c r="F28" s="24">
        <f>VLOOKUP(C28,'[1]9月'!$B:$Q,16,0)</f>
        <v>3245.4</v>
      </c>
      <c r="G28" s="27">
        <v>5664.75</v>
      </c>
      <c r="H28" s="24">
        <v>3245.4</v>
      </c>
      <c r="I28" s="27">
        <v>3180</v>
      </c>
      <c r="J28" s="27"/>
      <c r="K28" s="34">
        <f t="shared" si="1"/>
        <v>58.4172</v>
      </c>
      <c r="L28" s="35">
        <f t="shared" si="2"/>
        <v>519.264</v>
      </c>
      <c r="M28" s="27">
        <f t="shared" si="3"/>
        <v>453.18</v>
      </c>
      <c r="N28" s="24">
        <f t="shared" si="4"/>
        <v>22.7178</v>
      </c>
      <c r="O28" s="27">
        <f t="shared" si="5"/>
        <v>159</v>
      </c>
      <c r="P28" s="27">
        <f t="shared" si="6"/>
        <v>0</v>
      </c>
      <c r="Q28" s="27">
        <f t="shared" si="7"/>
        <v>1212.579</v>
      </c>
      <c r="R28" s="24">
        <f t="shared" si="8"/>
        <v>0</v>
      </c>
      <c r="S28" s="24">
        <f t="shared" si="9"/>
        <v>259.63</v>
      </c>
      <c r="T28" s="27">
        <f t="shared" si="10"/>
        <v>113.3</v>
      </c>
      <c r="U28" s="24">
        <f t="shared" si="11"/>
        <v>9.74</v>
      </c>
      <c r="V28" s="27">
        <f t="shared" si="12"/>
        <v>159</v>
      </c>
      <c r="W28" s="27">
        <f t="shared" si="13"/>
        <v>0</v>
      </c>
      <c r="X28" s="24">
        <f t="shared" si="14"/>
        <v>541.67</v>
      </c>
      <c r="Y28" s="24">
        <f t="shared" si="15"/>
        <v>1754.249</v>
      </c>
      <c r="Z28" s="39"/>
      <c r="AA28" s="4" t="s">
        <v>18</v>
      </c>
      <c r="AB28" s="3">
        <f t="shared" ref="AB28:AH28" si="40">K28+R28</f>
        <v>58.4172</v>
      </c>
      <c r="AC28" s="3">
        <f t="shared" si="40"/>
        <v>778.894</v>
      </c>
      <c r="AD28" s="3">
        <f t="shared" si="40"/>
        <v>566.48</v>
      </c>
      <c r="AE28" s="3">
        <f t="shared" si="40"/>
        <v>32.4578</v>
      </c>
      <c r="AF28" s="3">
        <f t="shared" si="40"/>
        <v>318</v>
      </c>
      <c r="AG28" s="3">
        <f t="shared" si="40"/>
        <v>0</v>
      </c>
      <c r="AH28" s="3">
        <f t="shared" si="40"/>
        <v>1754.249</v>
      </c>
      <c r="AI28" s="4" t="s">
        <v>1107</v>
      </c>
    </row>
    <row r="29" s="9" customFormat="1" ht="20" customHeight="1" spans="1:35">
      <c r="A29" s="23">
        <f t="shared" si="0"/>
        <v>26</v>
      </c>
      <c r="B29" s="24" t="s">
        <v>118</v>
      </c>
      <c r="C29" s="29" t="s">
        <v>133</v>
      </c>
      <c r="D29" s="30" t="s">
        <v>134</v>
      </c>
      <c r="E29" s="24">
        <v>3245.4</v>
      </c>
      <c r="F29" s="24">
        <f>VLOOKUP(C29,'[1]9月'!$B:$Q,16,0)</f>
        <v>3245.4</v>
      </c>
      <c r="G29" s="27">
        <v>5664.75</v>
      </c>
      <c r="H29" s="24">
        <v>3245.4</v>
      </c>
      <c r="I29" s="27">
        <v>3180</v>
      </c>
      <c r="J29" s="27"/>
      <c r="K29" s="34">
        <f t="shared" si="1"/>
        <v>58.4172</v>
      </c>
      <c r="L29" s="35">
        <f t="shared" si="2"/>
        <v>519.264</v>
      </c>
      <c r="M29" s="27">
        <f t="shared" si="3"/>
        <v>453.18</v>
      </c>
      <c r="N29" s="24">
        <f t="shared" si="4"/>
        <v>22.7178</v>
      </c>
      <c r="O29" s="27">
        <f t="shared" si="5"/>
        <v>159</v>
      </c>
      <c r="P29" s="27">
        <f t="shared" si="6"/>
        <v>0</v>
      </c>
      <c r="Q29" s="27">
        <f t="shared" si="7"/>
        <v>1212.579</v>
      </c>
      <c r="R29" s="24">
        <f t="shared" si="8"/>
        <v>0</v>
      </c>
      <c r="S29" s="24">
        <f t="shared" si="9"/>
        <v>259.63</v>
      </c>
      <c r="T29" s="27">
        <f t="shared" si="10"/>
        <v>113.3</v>
      </c>
      <c r="U29" s="24">
        <f t="shared" si="11"/>
        <v>9.74</v>
      </c>
      <c r="V29" s="27">
        <f t="shared" si="12"/>
        <v>159</v>
      </c>
      <c r="W29" s="27">
        <f t="shared" si="13"/>
        <v>0</v>
      </c>
      <c r="X29" s="24">
        <f t="shared" si="14"/>
        <v>541.67</v>
      </c>
      <c r="Y29" s="24">
        <f t="shared" si="15"/>
        <v>1754.249</v>
      </c>
      <c r="Z29" s="39"/>
      <c r="AA29" s="4" t="s">
        <v>14</v>
      </c>
      <c r="AB29" s="3">
        <f t="shared" ref="AB29:AH29" si="41">K29+R29</f>
        <v>58.4172</v>
      </c>
      <c r="AC29" s="3">
        <f t="shared" si="41"/>
        <v>778.894</v>
      </c>
      <c r="AD29" s="3">
        <f t="shared" si="41"/>
        <v>566.48</v>
      </c>
      <c r="AE29" s="3">
        <f t="shared" si="41"/>
        <v>32.4578</v>
      </c>
      <c r="AF29" s="3">
        <f t="shared" si="41"/>
        <v>318</v>
      </c>
      <c r="AG29" s="3">
        <f t="shared" si="41"/>
        <v>0</v>
      </c>
      <c r="AH29" s="3">
        <f t="shared" si="41"/>
        <v>1754.249</v>
      </c>
      <c r="AI29" s="4" t="s">
        <v>1109</v>
      </c>
    </row>
    <row r="30" s="9" customFormat="1" ht="20" customHeight="1" spans="1:35">
      <c r="A30" s="23">
        <f t="shared" si="0"/>
        <v>27</v>
      </c>
      <c r="B30" s="24" t="s">
        <v>118</v>
      </c>
      <c r="C30" s="29" t="s">
        <v>135</v>
      </c>
      <c r="D30" s="30" t="s">
        <v>136</v>
      </c>
      <c r="E30" s="24">
        <v>3245.4</v>
      </c>
      <c r="F30" s="24">
        <f>VLOOKUP(C30,'[1]9月'!$B:$Q,16,0)</f>
        <v>3245.4</v>
      </c>
      <c r="G30" s="27">
        <v>5664.75</v>
      </c>
      <c r="H30" s="24">
        <v>3245.4</v>
      </c>
      <c r="I30" s="27">
        <v>3180</v>
      </c>
      <c r="J30" s="27"/>
      <c r="K30" s="34">
        <f t="shared" si="1"/>
        <v>58.4172</v>
      </c>
      <c r="L30" s="35">
        <f t="shared" si="2"/>
        <v>519.264</v>
      </c>
      <c r="M30" s="27">
        <f t="shared" si="3"/>
        <v>453.18</v>
      </c>
      <c r="N30" s="24">
        <f t="shared" si="4"/>
        <v>22.7178</v>
      </c>
      <c r="O30" s="27">
        <f t="shared" si="5"/>
        <v>159</v>
      </c>
      <c r="P30" s="27">
        <f t="shared" si="6"/>
        <v>0</v>
      </c>
      <c r="Q30" s="27">
        <f t="shared" si="7"/>
        <v>1212.579</v>
      </c>
      <c r="R30" s="24">
        <f t="shared" si="8"/>
        <v>0</v>
      </c>
      <c r="S30" s="24">
        <f t="shared" si="9"/>
        <v>259.63</v>
      </c>
      <c r="T30" s="27">
        <f t="shared" si="10"/>
        <v>113.3</v>
      </c>
      <c r="U30" s="24">
        <f t="shared" si="11"/>
        <v>9.74</v>
      </c>
      <c r="V30" s="27">
        <f t="shared" si="12"/>
        <v>159</v>
      </c>
      <c r="W30" s="27">
        <f t="shared" si="13"/>
        <v>0</v>
      </c>
      <c r="X30" s="24">
        <f t="shared" si="14"/>
        <v>541.67</v>
      </c>
      <c r="Y30" s="24">
        <f t="shared" si="15"/>
        <v>1754.249</v>
      </c>
      <c r="Z30" s="39"/>
      <c r="AA30" s="4" t="s">
        <v>18</v>
      </c>
      <c r="AB30" s="3">
        <f t="shared" ref="AB30:AH30" si="42">K30+R30</f>
        <v>58.4172</v>
      </c>
      <c r="AC30" s="3">
        <f t="shared" si="42"/>
        <v>778.894</v>
      </c>
      <c r="AD30" s="3">
        <f t="shared" si="42"/>
        <v>566.48</v>
      </c>
      <c r="AE30" s="3">
        <f t="shared" si="42"/>
        <v>32.4578</v>
      </c>
      <c r="AF30" s="3">
        <f t="shared" si="42"/>
        <v>318</v>
      </c>
      <c r="AG30" s="3">
        <f t="shared" si="42"/>
        <v>0</v>
      </c>
      <c r="AH30" s="3">
        <f t="shared" si="42"/>
        <v>1754.249</v>
      </c>
      <c r="AI30" s="4" t="s">
        <v>1107</v>
      </c>
    </row>
    <row r="31" s="9" customFormat="1" ht="20" customHeight="1" spans="1:35">
      <c r="A31" s="23">
        <f t="shared" si="0"/>
        <v>28</v>
      </c>
      <c r="B31" s="24" t="s">
        <v>137</v>
      </c>
      <c r="C31" s="25" t="s">
        <v>138</v>
      </c>
      <c r="D31" s="24" t="s">
        <v>139</v>
      </c>
      <c r="E31" s="24">
        <v>3245.4</v>
      </c>
      <c r="F31" s="24">
        <f>VLOOKUP(C31,'[1]9月'!$B:$Q,16,0)</f>
        <v>3245.4</v>
      </c>
      <c r="G31" s="27">
        <v>5664.75</v>
      </c>
      <c r="H31" s="24">
        <v>3245.4</v>
      </c>
      <c r="I31" s="36">
        <v>4180</v>
      </c>
      <c r="J31" s="27"/>
      <c r="K31" s="34">
        <f t="shared" si="1"/>
        <v>58.4172</v>
      </c>
      <c r="L31" s="35">
        <f t="shared" si="2"/>
        <v>519.264</v>
      </c>
      <c r="M31" s="27">
        <f t="shared" si="3"/>
        <v>453.18</v>
      </c>
      <c r="N31" s="24">
        <f t="shared" si="4"/>
        <v>22.7178</v>
      </c>
      <c r="O31" s="27">
        <f t="shared" si="5"/>
        <v>209</v>
      </c>
      <c r="P31" s="27">
        <f t="shared" si="6"/>
        <v>0</v>
      </c>
      <c r="Q31" s="27">
        <f t="shared" si="7"/>
        <v>1262.579</v>
      </c>
      <c r="R31" s="24">
        <f t="shared" si="8"/>
        <v>0</v>
      </c>
      <c r="S31" s="24">
        <f t="shared" si="9"/>
        <v>259.63</v>
      </c>
      <c r="T31" s="27">
        <f t="shared" si="10"/>
        <v>113.3</v>
      </c>
      <c r="U31" s="24">
        <f t="shared" si="11"/>
        <v>9.74</v>
      </c>
      <c r="V31" s="27">
        <f t="shared" si="12"/>
        <v>209</v>
      </c>
      <c r="W31" s="27">
        <f t="shared" si="13"/>
        <v>0</v>
      </c>
      <c r="X31" s="24">
        <f t="shared" si="14"/>
        <v>591.67</v>
      </c>
      <c r="Y31" s="24">
        <f t="shared" si="15"/>
        <v>1854.249</v>
      </c>
      <c r="Z31" s="39"/>
      <c r="AA31" s="4" t="s">
        <v>30</v>
      </c>
      <c r="AB31" s="3">
        <f t="shared" ref="AB31:AH31" si="43">K31+R31</f>
        <v>58.4172</v>
      </c>
      <c r="AC31" s="3">
        <f t="shared" si="43"/>
        <v>778.894</v>
      </c>
      <c r="AD31" s="3">
        <f t="shared" si="43"/>
        <v>566.48</v>
      </c>
      <c r="AE31" s="3">
        <f t="shared" si="43"/>
        <v>32.4578</v>
      </c>
      <c r="AF31" s="3">
        <f t="shared" si="43"/>
        <v>418</v>
      </c>
      <c r="AG31" s="3">
        <f t="shared" si="43"/>
        <v>0</v>
      </c>
      <c r="AH31" s="3">
        <f t="shared" si="43"/>
        <v>1854.249</v>
      </c>
      <c r="AI31" s="4" t="s">
        <v>1110</v>
      </c>
    </row>
    <row r="32" s="9" customFormat="1" ht="20" customHeight="1" spans="1:35">
      <c r="A32" s="23">
        <f t="shared" si="0"/>
        <v>29</v>
      </c>
      <c r="B32" s="24" t="s">
        <v>140</v>
      </c>
      <c r="C32" s="25" t="s">
        <v>144</v>
      </c>
      <c r="D32" s="24" t="s">
        <v>145</v>
      </c>
      <c r="E32" s="24">
        <v>3245.4</v>
      </c>
      <c r="F32" s="24">
        <f>VLOOKUP(C32,'[1]9月'!$B:$Q,16,0)</f>
        <v>3245.4</v>
      </c>
      <c r="G32" s="27">
        <v>5664.75</v>
      </c>
      <c r="H32" s="24">
        <v>3245.4</v>
      </c>
      <c r="I32" s="27">
        <v>3180</v>
      </c>
      <c r="J32" s="27"/>
      <c r="K32" s="34">
        <f t="shared" si="1"/>
        <v>58.4172</v>
      </c>
      <c r="L32" s="35">
        <f t="shared" si="2"/>
        <v>519.264</v>
      </c>
      <c r="M32" s="27">
        <f t="shared" si="3"/>
        <v>453.18</v>
      </c>
      <c r="N32" s="24">
        <f t="shared" si="4"/>
        <v>22.7178</v>
      </c>
      <c r="O32" s="27">
        <f t="shared" si="5"/>
        <v>159</v>
      </c>
      <c r="P32" s="27">
        <f t="shared" si="6"/>
        <v>0</v>
      </c>
      <c r="Q32" s="27">
        <f t="shared" si="7"/>
        <v>1212.579</v>
      </c>
      <c r="R32" s="24">
        <f t="shared" si="8"/>
        <v>0</v>
      </c>
      <c r="S32" s="24">
        <f t="shared" si="9"/>
        <v>259.63</v>
      </c>
      <c r="T32" s="27">
        <f t="shared" si="10"/>
        <v>113.3</v>
      </c>
      <c r="U32" s="24">
        <f t="shared" si="11"/>
        <v>9.74</v>
      </c>
      <c r="V32" s="27">
        <f t="shared" si="12"/>
        <v>159</v>
      </c>
      <c r="W32" s="27">
        <f t="shared" si="13"/>
        <v>0</v>
      </c>
      <c r="X32" s="24">
        <f t="shared" si="14"/>
        <v>541.67</v>
      </c>
      <c r="Y32" s="24">
        <f t="shared" si="15"/>
        <v>1754.249</v>
      </c>
      <c r="Z32" s="39"/>
      <c r="AA32" s="4" t="s">
        <v>29</v>
      </c>
      <c r="AB32" s="3">
        <f t="shared" ref="AB32:AH32" si="44">K32+R32</f>
        <v>58.4172</v>
      </c>
      <c r="AC32" s="3">
        <f t="shared" si="44"/>
        <v>778.894</v>
      </c>
      <c r="AD32" s="3">
        <f t="shared" si="44"/>
        <v>566.48</v>
      </c>
      <c r="AE32" s="3">
        <f t="shared" si="44"/>
        <v>32.4578</v>
      </c>
      <c r="AF32" s="3">
        <f t="shared" si="44"/>
        <v>318</v>
      </c>
      <c r="AG32" s="3">
        <f t="shared" si="44"/>
        <v>0</v>
      </c>
      <c r="AH32" s="3">
        <f t="shared" si="44"/>
        <v>1754.249</v>
      </c>
      <c r="AI32" s="4" t="s">
        <v>1111</v>
      </c>
    </row>
    <row r="33" s="9" customFormat="1" ht="20" customHeight="1" spans="1:35">
      <c r="A33" s="23">
        <f t="shared" si="0"/>
        <v>30</v>
      </c>
      <c r="B33" s="24" t="s">
        <v>146</v>
      </c>
      <c r="C33" s="25" t="s">
        <v>147</v>
      </c>
      <c r="D33" s="24" t="s">
        <v>148</v>
      </c>
      <c r="E33" s="24">
        <v>3245.4</v>
      </c>
      <c r="F33" s="24">
        <f>VLOOKUP(C33,'[1]9月'!$B:$Q,16,0)</f>
        <v>3245.4</v>
      </c>
      <c r="G33" s="27">
        <v>5664.75</v>
      </c>
      <c r="H33" s="24">
        <v>3245.4</v>
      </c>
      <c r="I33" s="27">
        <v>3180</v>
      </c>
      <c r="J33" s="27"/>
      <c r="K33" s="34">
        <f t="shared" si="1"/>
        <v>58.4172</v>
      </c>
      <c r="L33" s="35">
        <f t="shared" si="2"/>
        <v>519.264</v>
      </c>
      <c r="M33" s="27">
        <f t="shared" si="3"/>
        <v>453.18</v>
      </c>
      <c r="N33" s="24">
        <f t="shared" si="4"/>
        <v>22.7178</v>
      </c>
      <c r="O33" s="27">
        <f t="shared" si="5"/>
        <v>159</v>
      </c>
      <c r="P33" s="27">
        <f t="shared" si="6"/>
        <v>0</v>
      </c>
      <c r="Q33" s="27">
        <f t="shared" si="7"/>
        <v>1212.579</v>
      </c>
      <c r="R33" s="24">
        <f t="shared" si="8"/>
        <v>0</v>
      </c>
      <c r="S33" s="24">
        <f t="shared" si="9"/>
        <v>259.63</v>
      </c>
      <c r="T33" s="27">
        <f t="shared" si="10"/>
        <v>113.3</v>
      </c>
      <c r="U33" s="24">
        <f t="shared" si="11"/>
        <v>9.74</v>
      </c>
      <c r="V33" s="27">
        <f t="shared" si="12"/>
        <v>159</v>
      </c>
      <c r="W33" s="27">
        <f t="shared" si="13"/>
        <v>0</v>
      </c>
      <c r="X33" s="24">
        <f t="shared" si="14"/>
        <v>541.67</v>
      </c>
      <c r="Y33" s="24">
        <f t="shared" si="15"/>
        <v>1754.249</v>
      </c>
      <c r="Z33" s="39"/>
      <c r="AA33" s="4" t="s">
        <v>30</v>
      </c>
      <c r="AB33" s="3">
        <f t="shared" ref="AB33:AH33" si="45">K33+R33</f>
        <v>58.4172</v>
      </c>
      <c r="AC33" s="3">
        <f t="shared" si="45"/>
        <v>778.894</v>
      </c>
      <c r="AD33" s="3">
        <f t="shared" si="45"/>
        <v>566.48</v>
      </c>
      <c r="AE33" s="3">
        <f t="shared" si="45"/>
        <v>32.4578</v>
      </c>
      <c r="AF33" s="3">
        <f t="shared" si="45"/>
        <v>318</v>
      </c>
      <c r="AG33" s="3">
        <f t="shared" si="45"/>
        <v>0</v>
      </c>
      <c r="AH33" s="3">
        <f t="shared" si="45"/>
        <v>1754.249</v>
      </c>
      <c r="AI33" s="4" t="s">
        <v>1110</v>
      </c>
    </row>
    <row r="34" s="9" customFormat="1" ht="20" customHeight="1" spans="1:35">
      <c r="A34" s="23">
        <f t="shared" si="0"/>
        <v>31</v>
      </c>
      <c r="B34" s="24" t="s">
        <v>146</v>
      </c>
      <c r="C34" s="29" t="s">
        <v>149</v>
      </c>
      <c r="D34" s="267" t="s">
        <v>150</v>
      </c>
      <c r="E34" s="24">
        <v>3245.4</v>
      </c>
      <c r="F34" s="24">
        <f>VLOOKUP(C34,'[1]9月'!$B:$Q,16,0)</f>
        <v>3245.4</v>
      </c>
      <c r="G34" s="27">
        <v>5664.75</v>
      </c>
      <c r="H34" s="24">
        <v>3245.4</v>
      </c>
      <c r="I34" s="27">
        <v>3180</v>
      </c>
      <c r="J34" s="27"/>
      <c r="K34" s="34">
        <f t="shared" si="1"/>
        <v>58.4172</v>
      </c>
      <c r="L34" s="35">
        <f t="shared" si="2"/>
        <v>519.264</v>
      </c>
      <c r="M34" s="27">
        <f t="shared" si="3"/>
        <v>453.18</v>
      </c>
      <c r="N34" s="24">
        <f t="shared" si="4"/>
        <v>22.7178</v>
      </c>
      <c r="O34" s="27">
        <f t="shared" si="5"/>
        <v>159</v>
      </c>
      <c r="P34" s="27">
        <f t="shared" si="6"/>
        <v>0</v>
      </c>
      <c r="Q34" s="27">
        <f t="shared" si="7"/>
        <v>1212.579</v>
      </c>
      <c r="R34" s="24">
        <f t="shared" si="8"/>
        <v>0</v>
      </c>
      <c r="S34" s="24">
        <f t="shared" si="9"/>
        <v>259.63</v>
      </c>
      <c r="T34" s="27">
        <f t="shared" si="10"/>
        <v>113.3</v>
      </c>
      <c r="U34" s="24">
        <f t="shared" si="11"/>
        <v>9.74</v>
      </c>
      <c r="V34" s="27">
        <f t="shared" si="12"/>
        <v>159</v>
      </c>
      <c r="W34" s="27">
        <f t="shared" si="13"/>
        <v>0</v>
      </c>
      <c r="X34" s="24">
        <f t="shared" si="14"/>
        <v>541.67</v>
      </c>
      <c r="Y34" s="24">
        <f t="shared" si="15"/>
        <v>1754.249</v>
      </c>
      <c r="Z34" s="39"/>
      <c r="AA34" s="4" t="s">
        <v>30</v>
      </c>
      <c r="AB34" s="3">
        <f t="shared" ref="AB34:AH34" si="46">K34+R34</f>
        <v>58.4172</v>
      </c>
      <c r="AC34" s="3">
        <f t="shared" si="46"/>
        <v>778.894</v>
      </c>
      <c r="AD34" s="3">
        <f t="shared" si="46"/>
        <v>566.48</v>
      </c>
      <c r="AE34" s="3">
        <f t="shared" si="46"/>
        <v>32.4578</v>
      </c>
      <c r="AF34" s="3">
        <f t="shared" si="46"/>
        <v>318</v>
      </c>
      <c r="AG34" s="3">
        <f t="shared" si="46"/>
        <v>0</v>
      </c>
      <c r="AH34" s="3">
        <f t="shared" si="46"/>
        <v>1754.249</v>
      </c>
      <c r="AI34" s="4" t="s">
        <v>1110</v>
      </c>
    </row>
    <row r="35" s="9" customFormat="1" ht="20" customHeight="1" spans="1:35">
      <c r="A35" s="23">
        <f t="shared" si="0"/>
        <v>32</v>
      </c>
      <c r="B35" s="24" t="s">
        <v>146</v>
      </c>
      <c r="C35" s="29" t="s">
        <v>151</v>
      </c>
      <c r="D35" s="267" t="s">
        <v>152</v>
      </c>
      <c r="E35" s="24">
        <v>3245.4</v>
      </c>
      <c r="F35" s="24">
        <f>VLOOKUP(C35,'[1]9月'!$B:$Q,16,0)</f>
        <v>3245.4</v>
      </c>
      <c r="G35" s="27">
        <v>5664.75</v>
      </c>
      <c r="H35" s="24">
        <v>3245.4</v>
      </c>
      <c r="I35" s="27">
        <v>3180</v>
      </c>
      <c r="J35" s="27"/>
      <c r="K35" s="34">
        <f t="shared" si="1"/>
        <v>58.4172</v>
      </c>
      <c r="L35" s="35">
        <f t="shared" si="2"/>
        <v>519.264</v>
      </c>
      <c r="M35" s="27">
        <f t="shared" si="3"/>
        <v>453.18</v>
      </c>
      <c r="N35" s="24">
        <f t="shared" si="4"/>
        <v>22.7178</v>
      </c>
      <c r="O35" s="27">
        <f t="shared" si="5"/>
        <v>159</v>
      </c>
      <c r="P35" s="27">
        <f t="shared" si="6"/>
        <v>0</v>
      </c>
      <c r="Q35" s="27">
        <f t="shared" si="7"/>
        <v>1212.579</v>
      </c>
      <c r="R35" s="24">
        <f t="shared" si="8"/>
        <v>0</v>
      </c>
      <c r="S35" s="24">
        <f t="shared" si="9"/>
        <v>259.63</v>
      </c>
      <c r="T35" s="27">
        <f t="shared" si="10"/>
        <v>113.3</v>
      </c>
      <c r="U35" s="24">
        <f t="shared" si="11"/>
        <v>9.74</v>
      </c>
      <c r="V35" s="27">
        <f t="shared" si="12"/>
        <v>159</v>
      </c>
      <c r="W35" s="27">
        <f t="shared" si="13"/>
        <v>0</v>
      </c>
      <c r="X35" s="24">
        <f t="shared" si="14"/>
        <v>541.67</v>
      </c>
      <c r="Y35" s="24">
        <f t="shared" si="15"/>
        <v>1754.249</v>
      </c>
      <c r="Z35" s="39"/>
      <c r="AA35" s="4" t="s">
        <v>30</v>
      </c>
      <c r="AB35" s="3">
        <f t="shared" ref="AB35:AH35" si="47">K35+R35</f>
        <v>58.4172</v>
      </c>
      <c r="AC35" s="3">
        <f t="shared" si="47"/>
        <v>778.894</v>
      </c>
      <c r="AD35" s="3">
        <f t="shared" si="47"/>
        <v>566.48</v>
      </c>
      <c r="AE35" s="3">
        <f t="shared" si="47"/>
        <v>32.4578</v>
      </c>
      <c r="AF35" s="3">
        <f t="shared" si="47"/>
        <v>318</v>
      </c>
      <c r="AG35" s="3">
        <f t="shared" si="47"/>
        <v>0</v>
      </c>
      <c r="AH35" s="3">
        <f t="shared" si="47"/>
        <v>1754.249</v>
      </c>
      <c r="AI35" s="4" t="s">
        <v>1110</v>
      </c>
    </row>
    <row r="36" s="9" customFormat="1" ht="20" customHeight="1" spans="1:35">
      <c r="A36" s="23">
        <f t="shared" si="0"/>
        <v>33</v>
      </c>
      <c r="B36" s="24" t="s">
        <v>146</v>
      </c>
      <c r="C36" s="29" t="s">
        <v>153</v>
      </c>
      <c r="D36" s="267" t="s">
        <v>154</v>
      </c>
      <c r="E36" s="24">
        <v>3245.4</v>
      </c>
      <c r="F36" s="24">
        <f>VLOOKUP(C36,'[1]9月'!$B:$Q,16,0)</f>
        <v>3245.4</v>
      </c>
      <c r="G36" s="27">
        <v>5664.75</v>
      </c>
      <c r="H36" s="24">
        <v>3245.4</v>
      </c>
      <c r="I36" s="27">
        <v>3180</v>
      </c>
      <c r="J36" s="27"/>
      <c r="K36" s="34">
        <f t="shared" si="1"/>
        <v>58.4172</v>
      </c>
      <c r="L36" s="35">
        <f t="shared" si="2"/>
        <v>519.264</v>
      </c>
      <c r="M36" s="27">
        <f t="shared" si="3"/>
        <v>453.18</v>
      </c>
      <c r="N36" s="24">
        <f t="shared" si="4"/>
        <v>22.7178</v>
      </c>
      <c r="O36" s="27">
        <f t="shared" si="5"/>
        <v>159</v>
      </c>
      <c r="P36" s="27">
        <f t="shared" si="6"/>
        <v>0</v>
      </c>
      <c r="Q36" s="27">
        <f t="shared" si="7"/>
        <v>1212.579</v>
      </c>
      <c r="R36" s="24">
        <f t="shared" si="8"/>
        <v>0</v>
      </c>
      <c r="S36" s="24">
        <f t="shared" si="9"/>
        <v>259.63</v>
      </c>
      <c r="T36" s="27">
        <f t="shared" si="10"/>
        <v>113.3</v>
      </c>
      <c r="U36" s="24">
        <f t="shared" si="11"/>
        <v>9.74</v>
      </c>
      <c r="V36" s="27">
        <f t="shared" si="12"/>
        <v>159</v>
      </c>
      <c r="W36" s="27">
        <f t="shared" si="13"/>
        <v>0</v>
      </c>
      <c r="X36" s="24">
        <f t="shared" si="14"/>
        <v>541.67</v>
      </c>
      <c r="Y36" s="24">
        <f t="shared" si="15"/>
        <v>1754.249</v>
      </c>
      <c r="Z36" s="39"/>
      <c r="AA36" s="4" t="s">
        <v>30</v>
      </c>
      <c r="AB36" s="3">
        <f t="shared" ref="AB36:AH36" si="48">K36+R36</f>
        <v>58.4172</v>
      </c>
      <c r="AC36" s="3">
        <f t="shared" si="48"/>
        <v>778.894</v>
      </c>
      <c r="AD36" s="3">
        <f t="shared" si="48"/>
        <v>566.48</v>
      </c>
      <c r="AE36" s="3">
        <f t="shared" si="48"/>
        <v>32.4578</v>
      </c>
      <c r="AF36" s="3">
        <f t="shared" si="48"/>
        <v>318</v>
      </c>
      <c r="AG36" s="3">
        <f t="shared" si="48"/>
        <v>0</v>
      </c>
      <c r="AH36" s="3">
        <f t="shared" si="48"/>
        <v>1754.249</v>
      </c>
      <c r="AI36" s="4" t="s">
        <v>1110</v>
      </c>
    </row>
    <row r="37" s="9" customFormat="1" ht="20" customHeight="1" spans="1:35">
      <c r="A37" s="23">
        <f t="shared" si="0"/>
        <v>34</v>
      </c>
      <c r="B37" s="24" t="s">
        <v>146</v>
      </c>
      <c r="C37" s="29" t="s">
        <v>155</v>
      </c>
      <c r="D37" s="267" t="s">
        <v>156</v>
      </c>
      <c r="E37" s="24">
        <v>3245.4</v>
      </c>
      <c r="F37" s="24">
        <f>VLOOKUP(C37,'[1]9月'!$B:$Q,16,0)</f>
        <v>3245.4</v>
      </c>
      <c r="G37" s="27">
        <v>5664.75</v>
      </c>
      <c r="H37" s="24">
        <v>3245.4</v>
      </c>
      <c r="I37" s="27">
        <v>3180</v>
      </c>
      <c r="J37" s="27"/>
      <c r="K37" s="34">
        <f t="shared" si="1"/>
        <v>58.4172</v>
      </c>
      <c r="L37" s="35">
        <f t="shared" si="2"/>
        <v>519.264</v>
      </c>
      <c r="M37" s="27">
        <f t="shared" si="3"/>
        <v>453.18</v>
      </c>
      <c r="N37" s="24">
        <f t="shared" si="4"/>
        <v>22.7178</v>
      </c>
      <c r="O37" s="27">
        <f t="shared" si="5"/>
        <v>159</v>
      </c>
      <c r="P37" s="27">
        <f t="shared" si="6"/>
        <v>0</v>
      </c>
      <c r="Q37" s="27">
        <f t="shared" si="7"/>
        <v>1212.579</v>
      </c>
      <c r="R37" s="24">
        <f t="shared" si="8"/>
        <v>0</v>
      </c>
      <c r="S37" s="24">
        <f t="shared" si="9"/>
        <v>259.63</v>
      </c>
      <c r="T37" s="27">
        <f t="shared" si="10"/>
        <v>113.3</v>
      </c>
      <c r="U37" s="24">
        <f t="shared" si="11"/>
        <v>9.74</v>
      </c>
      <c r="V37" s="27">
        <f t="shared" si="12"/>
        <v>159</v>
      </c>
      <c r="W37" s="27">
        <f t="shared" si="13"/>
        <v>0</v>
      </c>
      <c r="X37" s="24">
        <f t="shared" si="14"/>
        <v>541.67</v>
      </c>
      <c r="Y37" s="24">
        <f t="shared" si="15"/>
        <v>1754.249</v>
      </c>
      <c r="Z37" s="39"/>
      <c r="AA37" s="4" t="s">
        <v>30</v>
      </c>
      <c r="AB37" s="3">
        <f t="shared" ref="AB37:AH37" si="49">K37+R37</f>
        <v>58.4172</v>
      </c>
      <c r="AC37" s="3">
        <f t="shared" si="49"/>
        <v>778.894</v>
      </c>
      <c r="AD37" s="3">
        <f t="shared" si="49"/>
        <v>566.48</v>
      </c>
      <c r="AE37" s="3">
        <f t="shared" si="49"/>
        <v>32.4578</v>
      </c>
      <c r="AF37" s="3">
        <f t="shared" si="49"/>
        <v>318</v>
      </c>
      <c r="AG37" s="3">
        <f t="shared" si="49"/>
        <v>0</v>
      </c>
      <c r="AH37" s="3">
        <f t="shared" si="49"/>
        <v>1754.249</v>
      </c>
      <c r="AI37" s="4" t="s">
        <v>1110</v>
      </c>
    </row>
    <row r="38" s="9" customFormat="1" ht="20" customHeight="1" spans="1:35">
      <c r="A38" s="23">
        <f t="shared" si="0"/>
        <v>35</v>
      </c>
      <c r="B38" s="24" t="s">
        <v>157</v>
      </c>
      <c r="C38" s="25" t="s">
        <v>158</v>
      </c>
      <c r="D38" s="24" t="s">
        <v>159</v>
      </c>
      <c r="E38" s="24">
        <v>3245.4</v>
      </c>
      <c r="F38" s="24">
        <f>VLOOKUP(C38,'[1]9月'!$B:$Q,16,0)</f>
        <v>3245.4</v>
      </c>
      <c r="G38" s="27">
        <v>5664.75</v>
      </c>
      <c r="H38" s="24">
        <v>3245.4</v>
      </c>
      <c r="I38" s="27">
        <v>0</v>
      </c>
      <c r="J38" s="27"/>
      <c r="K38" s="34">
        <f t="shared" si="1"/>
        <v>58.4172</v>
      </c>
      <c r="L38" s="35">
        <f t="shared" si="2"/>
        <v>519.264</v>
      </c>
      <c r="M38" s="27">
        <f t="shared" si="3"/>
        <v>453.18</v>
      </c>
      <c r="N38" s="24">
        <f t="shared" si="4"/>
        <v>22.7178</v>
      </c>
      <c r="O38" s="27">
        <f t="shared" si="5"/>
        <v>0</v>
      </c>
      <c r="P38" s="27">
        <f t="shared" si="6"/>
        <v>0</v>
      </c>
      <c r="Q38" s="27">
        <f t="shared" si="7"/>
        <v>1053.579</v>
      </c>
      <c r="R38" s="24">
        <f t="shared" si="8"/>
        <v>0</v>
      </c>
      <c r="S38" s="24">
        <f t="shared" si="9"/>
        <v>259.63</v>
      </c>
      <c r="T38" s="27">
        <f t="shared" si="10"/>
        <v>113.3</v>
      </c>
      <c r="U38" s="24">
        <f t="shared" si="11"/>
        <v>9.74</v>
      </c>
      <c r="V38" s="27">
        <f t="shared" si="12"/>
        <v>0</v>
      </c>
      <c r="W38" s="27">
        <f t="shared" si="13"/>
        <v>0</v>
      </c>
      <c r="X38" s="24">
        <f t="shared" si="14"/>
        <v>382.67</v>
      </c>
      <c r="Y38" s="24">
        <f t="shared" si="15"/>
        <v>1436.249</v>
      </c>
      <c r="Z38" s="39"/>
      <c r="AA38" s="4" t="s">
        <v>16</v>
      </c>
      <c r="AB38" s="3">
        <f t="shared" ref="AB38:AH38" si="50">K38+R38</f>
        <v>58.4172</v>
      </c>
      <c r="AC38" s="3">
        <f t="shared" si="50"/>
        <v>778.894</v>
      </c>
      <c r="AD38" s="3">
        <f t="shared" si="50"/>
        <v>566.48</v>
      </c>
      <c r="AE38" s="3">
        <f t="shared" si="50"/>
        <v>32.4578</v>
      </c>
      <c r="AF38" s="3">
        <f t="shared" si="50"/>
        <v>0</v>
      </c>
      <c r="AG38" s="3">
        <f t="shared" si="50"/>
        <v>0</v>
      </c>
      <c r="AH38" s="3">
        <f t="shared" si="50"/>
        <v>1436.249</v>
      </c>
      <c r="AI38" s="4" t="s">
        <v>1107</v>
      </c>
    </row>
    <row r="39" s="9" customFormat="1" ht="20" customHeight="1" spans="1:35">
      <c r="A39" s="23">
        <f t="shared" si="0"/>
        <v>36</v>
      </c>
      <c r="B39" s="24" t="s">
        <v>157</v>
      </c>
      <c r="C39" s="25" t="s">
        <v>160</v>
      </c>
      <c r="D39" s="24" t="s">
        <v>161</v>
      </c>
      <c r="E39" s="24">
        <v>3245.4</v>
      </c>
      <c r="F39" s="24">
        <f>VLOOKUP(C39,'[1]9月'!$B:$Q,16,0)</f>
        <v>3245.4</v>
      </c>
      <c r="G39" s="27">
        <v>5664.75</v>
      </c>
      <c r="H39" s="24">
        <v>3245.4</v>
      </c>
      <c r="I39" s="27">
        <v>3180</v>
      </c>
      <c r="J39" s="27"/>
      <c r="K39" s="34">
        <f t="shared" si="1"/>
        <v>58.4172</v>
      </c>
      <c r="L39" s="35">
        <f t="shared" si="2"/>
        <v>519.264</v>
      </c>
      <c r="M39" s="27">
        <f t="shared" si="3"/>
        <v>453.18</v>
      </c>
      <c r="N39" s="24">
        <f t="shared" si="4"/>
        <v>22.7178</v>
      </c>
      <c r="O39" s="27">
        <f t="shared" si="5"/>
        <v>159</v>
      </c>
      <c r="P39" s="27">
        <f t="shared" si="6"/>
        <v>0</v>
      </c>
      <c r="Q39" s="27">
        <f t="shared" si="7"/>
        <v>1212.579</v>
      </c>
      <c r="R39" s="24">
        <f t="shared" si="8"/>
        <v>0</v>
      </c>
      <c r="S39" s="24">
        <f t="shared" si="9"/>
        <v>259.63</v>
      </c>
      <c r="T39" s="27">
        <f t="shared" si="10"/>
        <v>113.3</v>
      </c>
      <c r="U39" s="24">
        <f t="shared" si="11"/>
        <v>9.74</v>
      </c>
      <c r="V39" s="27">
        <f t="shared" si="12"/>
        <v>159</v>
      </c>
      <c r="W39" s="27">
        <f t="shared" si="13"/>
        <v>0</v>
      </c>
      <c r="X39" s="24">
        <f t="shared" si="14"/>
        <v>541.67</v>
      </c>
      <c r="Y39" s="24">
        <f t="shared" si="15"/>
        <v>1754.249</v>
      </c>
      <c r="Z39" s="39"/>
      <c r="AA39" s="4" t="s">
        <v>16</v>
      </c>
      <c r="AB39" s="3">
        <f t="shared" ref="AB39:AH39" si="51">K39+R39</f>
        <v>58.4172</v>
      </c>
      <c r="AC39" s="3">
        <f t="shared" si="51"/>
        <v>778.894</v>
      </c>
      <c r="AD39" s="3">
        <f t="shared" si="51"/>
        <v>566.48</v>
      </c>
      <c r="AE39" s="3">
        <f t="shared" si="51"/>
        <v>32.4578</v>
      </c>
      <c r="AF39" s="3">
        <f t="shared" si="51"/>
        <v>318</v>
      </c>
      <c r="AG39" s="3">
        <f t="shared" si="51"/>
        <v>0</v>
      </c>
      <c r="AH39" s="3">
        <f t="shared" si="51"/>
        <v>1754.249</v>
      </c>
      <c r="AI39" s="4" t="s">
        <v>1107</v>
      </c>
    </row>
    <row r="40" s="9" customFormat="1" ht="20" customHeight="1" spans="1:35">
      <c r="A40" s="23">
        <f t="shared" si="0"/>
        <v>37</v>
      </c>
      <c r="B40" s="24" t="s">
        <v>157</v>
      </c>
      <c r="C40" s="25" t="s">
        <v>162</v>
      </c>
      <c r="D40" s="24" t="s">
        <v>163</v>
      </c>
      <c r="E40" s="24">
        <v>3245.4</v>
      </c>
      <c r="F40" s="24">
        <f>VLOOKUP(C40,'[1]9月'!$B:$Q,16,0)</f>
        <v>3245.4</v>
      </c>
      <c r="G40" s="27">
        <v>5664.75</v>
      </c>
      <c r="H40" s="24">
        <v>3245.4</v>
      </c>
      <c r="I40" s="36">
        <v>4180</v>
      </c>
      <c r="J40" s="27"/>
      <c r="K40" s="34">
        <f t="shared" si="1"/>
        <v>58.4172</v>
      </c>
      <c r="L40" s="35">
        <f t="shared" si="2"/>
        <v>519.264</v>
      </c>
      <c r="M40" s="27">
        <f t="shared" si="3"/>
        <v>453.18</v>
      </c>
      <c r="N40" s="24">
        <f t="shared" si="4"/>
        <v>22.7178</v>
      </c>
      <c r="O40" s="27">
        <f t="shared" si="5"/>
        <v>209</v>
      </c>
      <c r="P40" s="27">
        <f t="shared" si="6"/>
        <v>0</v>
      </c>
      <c r="Q40" s="27">
        <f t="shared" si="7"/>
        <v>1262.579</v>
      </c>
      <c r="R40" s="24">
        <f t="shared" si="8"/>
        <v>0</v>
      </c>
      <c r="S40" s="24">
        <f t="shared" si="9"/>
        <v>259.63</v>
      </c>
      <c r="T40" s="27">
        <f t="shared" si="10"/>
        <v>113.3</v>
      </c>
      <c r="U40" s="24">
        <f t="shared" si="11"/>
        <v>9.74</v>
      </c>
      <c r="V40" s="27">
        <f t="shared" si="12"/>
        <v>209</v>
      </c>
      <c r="W40" s="27">
        <f t="shared" si="13"/>
        <v>0</v>
      </c>
      <c r="X40" s="24">
        <f t="shared" si="14"/>
        <v>591.67</v>
      </c>
      <c r="Y40" s="24">
        <f t="shared" si="15"/>
        <v>1854.249</v>
      </c>
      <c r="Z40" s="39"/>
      <c r="AA40" s="4" t="s">
        <v>16</v>
      </c>
      <c r="AB40" s="3">
        <f t="shared" ref="AB40:AH40" si="52">K40+R40</f>
        <v>58.4172</v>
      </c>
      <c r="AC40" s="3">
        <f t="shared" si="52"/>
        <v>778.894</v>
      </c>
      <c r="AD40" s="3">
        <f t="shared" si="52"/>
        <v>566.48</v>
      </c>
      <c r="AE40" s="3">
        <f t="shared" si="52"/>
        <v>32.4578</v>
      </c>
      <c r="AF40" s="3">
        <f t="shared" si="52"/>
        <v>418</v>
      </c>
      <c r="AG40" s="3">
        <f t="shared" si="52"/>
        <v>0</v>
      </c>
      <c r="AH40" s="3">
        <f t="shared" si="52"/>
        <v>1854.249</v>
      </c>
      <c r="AI40" s="4" t="s">
        <v>1107</v>
      </c>
    </row>
    <row r="41" s="9" customFormat="1" ht="20" customHeight="1" spans="1:35">
      <c r="A41" s="23">
        <f t="shared" si="0"/>
        <v>38</v>
      </c>
      <c r="B41" s="24" t="s">
        <v>157</v>
      </c>
      <c r="C41" s="25" t="s">
        <v>164</v>
      </c>
      <c r="D41" s="24" t="s">
        <v>165</v>
      </c>
      <c r="E41" s="24">
        <v>3245.4</v>
      </c>
      <c r="F41" s="24">
        <f>VLOOKUP(C41,'[1]9月'!$B:$Q,16,0)</f>
        <v>3245.4</v>
      </c>
      <c r="G41" s="27">
        <v>5664.75</v>
      </c>
      <c r="H41" s="24">
        <v>3245.4</v>
      </c>
      <c r="I41" s="27">
        <v>3180</v>
      </c>
      <c r="J41" s="27"/>
      <c r="K41" s="34">
        <f t="shared" si="1"/>
        <v>58.4172</v>
      </c>
      <c r="L41" s="35">
        <f t="shared" si="2"/>
        <v>519.264</v>
      </c>
      <c r="M41" s="27">
        <f t="shared" si="3"/>
        <v>453.18</v>
      </c>
      <c r="N41" s="24">
        <f t="shared" si="4"/>
        <v>22.7178</v>
      </c>
      <c r="O41" s="27">
        <f t="shared" si="5"/>
        <v>159</v>
      </c>
      <c r="P41" s="27">
        <f t="shared" si="6"/>
        <v>0</v>
      </c>
      <c r="Q41" s="27">
        <f t="shared" si="7"/>
        <v>1212.579</v>
      </c>
      <c r="R41" s="24">
        <f t="shared" si="8"/>
        <v>0</v>
      </c>
      <c r="S41" s="24">
        <f t="shared" si="9"/>
        <v>259.63</v>
      </c>
      <c r="T41" s="27">
        <f t="shared" si="10"/>
        <v>113.3</v>
      </c>
      <c r="U41" s="24">
        <f t="shared" si="11"/>
        <v>9.74</v>
      </c>
      <c r="V41" s="27">
        <f t="shared" si="12"/>
        <v>159</v>
      </c>
      <c r="W41" s="27">
        <f t="shared" si="13"/>
        <v>0</v>
      </c>
      <c r="X41" s="24">
        <f t="shared" si="14"/>
        <v>541.67</v>
      </c>
      <c r="Y41" s="24">
        <f t="shared" si="15"/>
        <v>1754.249</v>
      </c>
      <c r="Z41" s="39"/>
      <c r="AA41" s="4" t="s">
        <v>16</v>
      </c>
      <c r="AB41" s="3">
        <f t="shared" ref="AB41:AH41" si="53">K41+R41</f>
        <v>58.4172</v>
      </c>
      <c r="AC41" s="3">
        <f t="shared" si="53"/>
        <v>778.894</v>
      </c>
      <c r="AD41" s="3">
        <f t="shared" si="53"/>
        <v>566.48</v>
      </c>
      <c r="AE41" s="3">
        <f t="shared" si="53"/>
        <v>32.4578</v>
      </c>
      <c r="AF41" s="3">
        <f t="shared" si="53"/>
        <v>318</v>
      </c>
      <c r="AG41" s="3">
        <f t="shared" si="53"/>
        <v>0</v>
      </c>
      <c r="AH41" s="3">
        <f t="shared" si="53"/>
        <v>1754.249</v>
      </c>
      <c r="AI41" s="4" t="s">
        <v>1107</v>
      </c>
    </row>
    <row r="42" s="9" customFormat="1" ht="20" customHeight="1" spans="1:35">
      <c r="A42" s="23">
        <f t="shared" si="0"/>
        <v>39</v>
      </c>
      <c r="B42" s="24" t="s">
        <v>157</v>
      </c>
      <c r="C42" s="25" t="s">
        <v>166</v>
      </c>
      <c r="D42" s="24" t="s">
        <v>167</v>
      </c>
      <c r="E42" s="24">
        <v>3245.4</v>
      </c>
      <c r="F42" s="24">
        <f>VLOOKUP(C42,'[1]9月'!$B:$Q,16,0)</f>
        <v>3245.4</v>
      </c>
      <c r="G42" s="27">
        <v>5664.75</v>
      </c>
      <c r="H42" s="24">
        <v>3245.4</v>
      </c>
      <c r="I42" s="27">
        <v>3180</v>
      </c>
      <c r="J42" s="27"/>
      <c r="K42" s="34">
        <f t="shared" si="1"/>
        <v>58.4172</v>
      </c>
      <c r="L42" s="35">
        <f t="shared" si="2"/>
        <v>519.264</v>
      </c>
      <c r="M42" s="27">
        <f t="shared" si="3"/>
        <v>453.18</v>
      </c>
      <c r="N42" s="24">
        <f t="shared" si="4"/>
        <v>22.7178</v>
      </c>
      <c r="O42" s="27">
        <f t="shared" si="5"/>
        <v>159</v>
      </c>
      <c r="P42" s="27">
        <f t="shared" si="6"/>
        <v>0</v>
      </c>
      <c r="Q42" s="27">
        <f t="shared" si="7"/>
        <v>1212.579</v>
      </c>
      <c r="R42" s="24">
        <f t="shared" si="8"/>
        <v>0</v>
      </c>
      <c r="S42" s="24">
        <f t="shared" si="9"/>
        <v>259.63</v>
      </c>
      <c r="T42" s="27">
        <f t="shared" si="10"/>
        <v>113.3</v>
      </c>
      <c r="U42" s="24">
        <f t="shared" si="11"/>
        <v>9.74</v>
      </c>
      <c r="V42" s="27">
        <f t="shared" si="12"/>
        <v>159</v>
      </c>
      <c r="W42" s="27">
        <f t="shared" si="13"/>
        <v>0</v>
      </c>
      <c r="X42" s="24">
        <f t="shared" si="14"/>
        <v>541.67</v>
      </c>
      <c r="Y42" s="24">
        <f t="shared" si="15"/>
        <v>1754.249</v>
      </c>
      <c r="Z42" s="39"/>
      <c r="AA42" s="4" t="s">
        <v>16</v>
      </c>
      <c r="AB42" s="3">
        <f t="shared" ref="AB42:AH42" si="54">K42+R42</f>
        <v>58.4172</v>
      </c>
      <c r="AC42" s="3">
        <f t="shared" si="54"/>
        <v>778.894</v>
      </c>
      <c r="AD42" s="3">
        <f t="shared" si="54"/>
        <v>566.48</v>
      </c>
      <c r="AE42" s="3">
        <f t="shared" si="54"/>
        <v>32.4578</v>
      </c>
      <c r="AF42" s="3">
        <f t="shared" si="54"/>
        <v>318</v>
      </c>
      <c r="AG42" s="3">
        <f t="shared" si="54"/>
        <v>0</v>
      </c>
      <c r="AH42" s="3">
        <f t="shared" si="54"/>
        <v>1754.249</v>
      </c>
      <c r="AI42" s="4" t="s">
        <v>1107</v>
      </c>
    </row>
    <row r="43" s="9" customFormat="1" ht="20" customHeight="1" spans="1:35">
      <c r="A43" s="23">
        <f t="shared" si="0"/>
        <v>40</v>
      </c>
      <c r="B43" s="24" t="s">
        <v>157</v>
      </c>
      <c r="C43" s="29" t="s">
        <v>168</v>
      </c>
      <c r="D43" s="28" t="s">
        <v>169</v>
      </c>
      <c r="E43" s="24">
        <v>3245.4</v>
      </c>
      <c r="F43" s="24">
        <f>VLOOKUP(C43,'[1]9月'!$B:$Q,16,0)</f>
        <v>3245.4</v>
      </c>
      <c r="G43" s="27">
        <v>5664.75</v>
      </c>
      <c r="H43" s="24">
        <v>3245.4</v>
      </c>
      <c r="I43" s="27">
        <v>3180</v>
      </c>
      <c r="J43" s="27"/>
      <c r="K43" s="34">
        <f t="shared" si="1"/>
        <v>58.4172</v>
      </c>
      <c r="L43" s="35">
        <f t="shared" si="2"/>
        <v>519.264</v>
      </c>
      <c r="M43" s="27">
        <f t="shared" si="3"/>
        <v>453.18</v>
      </c>
      <c r="N43" s="24">
        <f t="shared" si="4"/>
        <v>22.7178</v>
      </c>
      <c r="O43" s="27">
        <f t="shared" si="5"/>
        <v>159</v>
      </c>
      <c r="P43" s="27">
        <f t="shared" si="6"/>
        <v>0</v>
      </c>
      <c r="Q43" s="27">
        <f t="shared" si="7"/>
        <v>1212.579</v>
      </c>
      <c r="R43" s="24">
        <f t="shared" si="8"/>
        <v>0</v>
      </c>
      <c r="S43" s="24">
        <f t="shared" si="9"/>
        <v>259.63</v>
      </c>
      <c r="T43" s="27">
        <f t="shared" si="10"/>
        <v>113.3</v>
      </c>
      <c r="U43" s="24">
        <f t="shared" si="11"/>
        <v>9.74</v>
      </c>
      <c r="V43" s="27">
        <f t="shared" si="12"/>
        <v>159</v>
      </c>
      <c r="W43" s="27">
        <f t="shared" si="13"/>
        <v>0</v>
      </c>
      <c r="X43" s="24">
        <f t="shared" si="14"/>
        <v>541.67</v>
      </c>
      <c r="Y43" s="24">
        <f t="shared" si="15"/>
        <v>1754.249</v>
      </c>
      <c r="Z43" s="39"/>
      <c r="AA43" s="4" t="s">
        <v>16</v>
      </c>
      <c r="AB43" s="3">
        <f t="shared" ref="AB43:AH43" si="55">K43+R43</f>
        <v>58.4172</v>
      </c>
      <c r="AC43" s="3">
        <f t="shared" si="55"/>
        <v>778.894</v>
      </c>
      <c r="AD43" s="3">
        <f t="shared" si="55"/>
        <v>566.48</v>
      </c>
      <c r="AE43" s="3">
        <f t="shared" si="55"/>
        <v>32.4578</v>
      </c>
      <c r="AF43" s="3">
        <f t="shared" si="55"/>
        <v>318</v>
      </c>
      <c r="AG43" s="3">
        <f t="shared" si="55"/>
        <v>0</v>
      </c>
      <c r="AH43" s="3">
        <f t="shared" si="55"/>
        <v>1754.249</v>
      </c>
      <c r="AI43" s="4" t="s">
        <v>1107</v>
      </c>
    </row>
    <row r="44" s="9" customFormat="1" ht="20" customHeight="1" spans="1:35">
      <c r="A44" s="23">
        <f t="shared" si="0"/>
        <v>41</v>
      </c>
      <c r="B44" s="24" t="s">
        <v>76</v>
      </c>
      <c r="C44" s="25" t="s">
        <v>170</v>
      </c>
      <c r="D44" s="24" t="s">
        <v>171</v>
      </c>
      <c r="E44" s="24">
        <v>3245.4</v>
      </c>
      <c r="F44" s="24">
        <f>VLOOKUP(C44,'[1]9月'!$B:$Q,16,0)</f>
        <v>3245.4</v>
      </c>
      <c r="G44" s="27">
        <v>5664.75</v>
      </c>
      <c r="H44" s="24">
        <v>3245.4</v>
      </c>
      <c r="I44" s="27">
        <v>3180</v>
      </c>
      <c r="J44" s="27"/>
      <c r="K44" s="34">
        <f t="shared" si="1"/>
        <v>58.4172</v>
      </c>
      <c r="L44" s="35">
        <f t="shared" si="2"/>
        <v>519.264</v>
      </c>
      <c r="M44" s="27">
        <f t="shared" si="3"/>
        <v>453.18</v>
      </c>
      <c r="N44" s="24">
        <f t="shared" si="4"/>
        <v>22.7178</v>
      </c>
      <c r="O44" s="27">
        <f t="shared" si="5"/>
        <v>159</v>
      </c>
      <c r="P44" s="27">
        <f t="shared" si="6"/>
        <v>0</v>
      </c>
      <c r="Q44" s="27">
        <f t="shared" si="7"/>
        <v>1212.579</v>
      </c>
      <c r="R44" s="24">
        <f t="shared" si="8"/>
        <v>0</v>
      </c>
      <c r="S44" s="24">
        <f t="shared" si="9"/>
        <v>259.63</v>
      </c>
      <c r="T44" s="27">
        <f t="shared" si="10"/>
        <v>113.3</v>
      </c>
      <c r="U44" s="24">
        <f t="shared" si="11"/>
        <v>9.74</v>
      </c>
      <c r="V44" s="27">
        <f t="shared" si="12"/>
        <v>159</v>
      </c>
      <c r="W44" s="27">
        <f t="shared" si="13"/>
        <v>0</v>
      </c>
      <c r="X44" s="24">
        <f t="shared" si="14"/>
        <v>541.67</v>
      </c>
      <c r="Y44" s="24">
        <f t="shared" si="15"/>
        <v>1754.249</v>
      </c>
      <c r="Z44" s="39"/>
      <c r="AA44" s="4" t="s">
        <v>31</v>
      </c>
      <c r="AB44" s="3">
        <f t="shared" ref="AB44:AH44" si="56">K44+R44</f>
        <v>58.4172</v>
      </c>
      <c r="AC44" s="3">
        <f t="shared" si="56"/>
        <v>778.894</v>
      </c>
      <c r="AD44" s="3">
        <f t="shared" si="56"/>
        <v>566.48</v>
      </c>
      <c r="AE44" s="3">
        <f t="shared" si="56"/>
        <v>32.4578</v>
      </c>
      <c r="AF44" s="3">
        <f t="shared" si="56"/>
        <v>318</v>
      </c>
      <c r="AG44" s="3">
        <f t="shared" si="56"/>
        <v>0</v>
      </c>
      <c r="AH44" s="3">
        <f t="shared" si="56"/>
        <v>1754.249</v>
      </c>
      <c r="AI44" s="4" t="s">
        <v>1108</v>
      </c>
    </row>
    <row r="45" s="9" customFormat="1" ht="20" customHeight="1" spans="1:35">
      <c r="A45" s="23">
        <f t="shared" si="0"/>
        <v>42</v>
      </c>
      <c r="B45" s="24" t="s">
        <v>172</v>
      </c>
      <c r="C45" s="25" t="s">
        <v>173</v>
      </c>
      <c r="D45" s="24" t="s">
        <v>174</v>
      </c>
      <c r="E45" s="24">
        <v>3820</v>
      </c>
      <c r="F45" s="24">
        <f>VLOOKUP(C45,'[1]9月'!$B:$Q,16,0)</f>
        <v>3820</v>
      </c>
      <c r="G45" s="27">
        <v>5664.75</v>
      </c>
      <c r="H45" s="24">
        <v>3820</v>
      </c>
      <c r="I45" s="27">
        <v>3180</v>
      </c>
      <c r="J45" s="27"/>
      <c r="K45" s="34">
        <f t="shared" si="1"/>
        <v>68.76</v>
      </c>
      <c r="L45" s="35">
        <f t="shared" si="2"/>
        <v>611.2</v>
      </c>
      <c r="M45" s="27">
        <f t="shared" si="3"/>
        <v>453.18</v>
      </c>
      <c r="N45" s="24">
        <f t="shared" si="4"/>
        <v>26.74</v>
      </c>
      <c r="O45" s="27">
        <f t="shared" si="5"/>
        <v>159</v>
      </c>
      <c r="P45" s="27">
        <f t="shared" si="6"/>
        <v>0</v>
      </c>
      <c r="Q45" s="27">
        <f t="shared" si="7"/>
        <v>1318.88</v>
      </c>
      <c r="R45" s="24">
        <f t="shared" si="8"/>
        <v>0</v>
      </c>
      <c r="S45" s="24">
        <f t="shared" si="9"/>
        <v>305.6</v>
      </c>
      <c r="T45" s="27">
        <f t="shared" si="10"/>
        <v>113.3</v>
      </c>
      <c r="U45" s="24">
        <f t="shared" si="11"/>
        <v>11.46</v>
      </c>
      <c r="V45" s="27">
        <f t="shared" si="12"/>
        <v>159</v>
      </c>
      <c r="W45" s="27">
        <f t="shared" si="13"/>
        <v>0</v>
      </c>
      <c r="X45" s="24">
        <f t="shared" si="14"/>
        <v>589.36</v>
      </c>
      <c r="Y45" s="24">
        <f t="shared" si="15"/>
        <v>1908.24</v>
      </c>
      <c r="Z45" s="39"/>
      <c r="AA45" s="4" t="s">
        <v>30</v>
      </c>
      <c r="AB45" s="3">
        <f t="shared" ref="AB45:AH45" si="57">K45+R45</f>
        <v>68.76</v>
      </c>
      <c r="AC45" s="3">
        <f t="shared" si="57"/>
        <v>916.8</v>
      </c>
      <c r="AD45" s="3">
        <f t="shared" si="57"/>
        <v>566.48</v>
      </c>
      <c r="AE45" s="3">
        <f t="shared" si="57"/>
        <v>38.2</v>
      </c>
      <c r="AF45" s="3">
        <f t="shared" si="57"/>
        <v>318</v>
      </c>
      <c r="AG45" s="3">
        <f t="shared" si="57"/>
        <v>0</v>
      </c>
      <c r="AH45" s="3">
        <f t="shared" si="57"/>
        <v>1908.24</v>
      </c>
      <c r="AI45" s="4" t="s">
        <v>1110</v>
      </c>
    </row>
    <row r="46" s="9" customFormat="1" ht="20" customHeight="1" spans="1:35">
      <c r="A46" s="23">
        <f t="shared" si="0"/>
        <v>43</v>
      </c>
      <c r="B46" s="24" t="s">
        <v>76</v>
      </c>
      <c r="C46" s="25" t="s">
        <v>177</v>
      </c>
      <c r="D46" s="24" t="s">
        <v>178</v>
      </c>
      <c r="E46" s="24">
        <v>3245.4</v>
      </c>
      <c r="F46" s="24">
        <f>VLOOKUP(C46,'[1]9月'!$B:$Q,16,0)</f>
        <v>3245.4</v>
      </c>
      <c r="G46" s="27">
        <v>5664.75</v>
      </c>
      <c r="H46" s="24">
        <v>3245.4</v>
      </c>
      <c r="I46" s="27">
        <v>3180</v>
      </c>
      <c r="J46" s="27"/>
      <c r="K46" s="34">
        <f t="shared" si="1"/>
        <v>58.4172</v>
      </c>
      <c r="L46" s="35">
        <f t="shared" si="2"/>
        <v>519.264</v>
      </c>
      <c r="M46" s="27">
        <f t="shared" si="3"/>
        <v>453.18</v>
      </c>
      <c r="N46" s="24">
        <f t="shared" si="4"/>
        <v>22.7178</v>
      </c>
      <c r="O46" s="27">
        <f t="shared" si="5"/>
        <v>159</v>
      </c>
      <c r="P46" s="27">
        <f t="shared" si="6"/>
        <v>0</v>
      </c>
      <c r="Q46" s="27">
        <f t="shared" si="7"/>
        <v>1212.579</v>
      </c>
      <c r="R46" s="24">
        <f t="shared" si="8"/>
        <v>0</v>
      </c>
      <c r="S46" s="24">
        <f t="shared" si="9"/>
        <v>259.63</v>
      </c>
      <c r="T46" s="27">
        <f t="shared" si="10"/>
        <v>113.3</v>
      </c>
      <c r="U46" s="24">
        <f t="shared" si="11"/>
        <v>9.74</v>
      </c>
      <c r="V46" s="27">
        <f t="shared" si="12"/>
        <v>159</v>
      </c>
      <c r="W46" s="27">
        <f t="shared" si="13"/>
        <v>0</v>
      </c>
      <c r="X46" s="24">
        <f t="shared" si="14"/>
        <v>541.67</v>
      </c>
      <c r="Y46" s="24">
        <f t="shared" si="15"/>
        <v>1754.249</v>
      </c>
      <c r="Z46" s="39"/>
      <c r="AA46" s="4" t="s">
        <v>31</v>
      </c>
      <c r="AB46" s="3">
        <f t="shared" ref="AB46:AH46" si="58">K46+R46</f>
        <v>58.4172</v>
      </c>
      <c r="AC46" s="3">
        <f t="shared" si="58"/>
        <v>778.894</v>
      </c>
      <c r="AD46" s="3">
        <f t="shared" si="58"/>
        <v>566.48</v>
      </c>
      <c r="AE46" s="3">
        <f t="shared" si="58"/>
        <v>32.4578</v>
      </c>
      <c r="AF46" s="3">
        <f t="shared" si="58"/>
        <v>318</v>
      </c>
      <c r="AG46" s="3">
        <f t="shared" si="58"/>
        <v>0</v>
      </c>
      <c r="AH46" s="3">
        <f t="shared" si="58"/>
        <v>1754.249</v>
      </c>
      <c r="AI46" s="4" t="s">
        <v>1108</v>
      </c>
    </row>
    <row r="47" s="9" customFormat="1" ht="20" customHeight="1" spans="1:35">
      <c r="A47" s="23">
        <f t="shared" si="0"/>
        <v>44</v>
      </c>
      <c r="B47" s="24" t="s">
        <v>172</v>
      </c>
      <c r="C47" s="25" t="s">
        <v>179</v>
      </c>
      <c r="D47" s="24" t="s">
        <v>180</v>
      </c>
      <c r="E47" s="24">
        <v>3245.4</v>
      </c>
      <c r="F47" s="24">
        <f>VLOOKUP(C47,'[1]9月'!$B:$Q,16,0)</f>
        <v>3245.4</v>
      </c>
      <c r="G47" s="27">
        <v>5664.75</v>
      </c>
      <c r="H47" s="24">
        <v>3245.4</v>
      </c>
      <c r="I47" s="27">
        <v>3180</v>
      </c>
      <c r="J47" s="27"/>
      <c r="K47" s="34">
        <f t="shared" si="1"/>
        <v>58.4172</v>
      </c>
      <c r="L47" s="35">
        <f t="shared" si="2"/>
        <v>519.264</v>
      </c>
      <c r="M47" s="27">
        <f t="shared" si="3"/>
        <v>453.18</v>
      </c>
      <c r="N47" s="24">
        <f t="shared" si="4"/>
        <v>22.7178</v>
      </c>
      <c r="O47" s="27">
        <f t="shared" si="5"/>
        <v>159</v>
      </c>
      <c r="P47" s="27">
        <f t="shared" si="6"/>
        <v>0</v>
      </c>
      <c r="Q47" s="27">
        <f t="shared" si="7"/>
        <v>1212.579</v>
      </c>
      <c r="R47" s="24">
        <f t="shared" si="8"/>
        <v>0</v>
      </c>
      <c r="S47" s="24">
        <f t="shared" si="9"/>
        <v>259.63</v>
      </c>
      <c r="T47" s="27">
        <f t="shared" si="10"/>
        <v>113.3</v>
      </c>
      <c r="U47" s="24">
        <f t="shared" si="11"/>
        <v>9.74</v>
      </c>
      <c r="V47" s="27">
        <f t="shared" si="12"/>
        <v>159</v>
      </c>
      <c r="W47" s="27">
        <f t="shared" si="13"/>
        <v>0</v>
      </c>
      <c r="X47" s="24">
        <f t="shared" si="14"/>
        <v>541.67</v>
      </c>
      <c r="Y47" s="24">
        <f t="shared" si="15"/>
        <v>1754.249</v>
      </c>
      <c r="Z47" s="39"/>
      <c r="AA47" s="4" t="s">
        <v>30</v>
      </c>
      <c r="AB47" s="3">
        <f t="shared" ref="AB47:AH47" si="59">K47+R47</f>
        <v>58.4172</v>
      </c>
      <c r="AC47" s="3">
        <f t="shared" si="59"/>
        <v>778.894</v>
      </c>
      <c r="AD47" s="3">
        <f t="shared" si="59"/>
        <v>566.48</v>
      </c>
      <c r="AE47" s="3">
        <f t="shared" si="59"/>
        <v>32.4578</v>
      </c>
      <c r="AF47" s="3">
        <f t="shared" si="59"/>
        <v>318</v>
      </c>
      <c r="AG47" s="3">
        <f t="shared" si="59"/>
        <v>0</v>
      </c>
      <c r="AH47" s="3">
        <f t="shared" si="59"/>
        <v>1754.249</v>
      </c>
      <c r="AI47" s="4" t="s">
        <v>1110</v>
      </c>
    </row>
    <row r="48" s="9" customFormat="1" ht="20" customHeight="1" spans="1:35">
      <c r="A48" s="23">
        <f t="shared" si="0"/>
        <v>45</v>
      </c>
      <c r="B48" s="24" t="s">
        <v>76</v>
      </c>
      <c r="C48" s="31" t="s">
        <v>181</v>
      </c>
      <c r="D48" s="24" t="s">
        <v>182</v>
      </c>
      <c r="E48" s="24">
        <v>3820</v>
      </c>
      <c r="F48" s="24">
        <f>VLOOKUP(C48,'[1]9月'!$B:$Q,16,0)</f>
        <v>3820</v>
      </c>
      <c r="G48" s="27">
        <v>5664.75</v>
      </c>
      <c r="H48" s="24">
        <v>3820</v>
      </c>
      <c r="I48" s="27">
        <v>4180</v>
      </c>
      <c r="J48" s="27"/>
      <c r="K48" s="34">
        <f t="shared" si="1"/>
        <v>68.76</v>
      </c>
      <c r="L48" s="35">
        <f t="shared" si="2"/>
        <v>611.2</v>
      </c>
      <c r="M48" s="27">
        <f t="shared" si="3"/>
        <v>453.18</v>
      </c>
      <c r="N48" s="24">
        <f t="shared" si="4"/>
        <v>26.74</v>
      </c>
      <c r="O48" s="27">
        <f t="shared" si="5"/>
        <v>209</v>
      </c>
      <c r="P48" s="27">
        <f t="shared" si="6"/>
        <v>0</v>
      </c>
      <c r="Q48" s="27">
        <f t="shared" si="7"/>
        <v>1368.88</v>
      </c>
      <c r="R48" s="24">
        <f t="shared" si="8"/>
        <v>0</v>
      </c>
      <c r="S48" s="24">
        <f t="shared" si="9"/>
        <v>305.6</v>
      </c>
      <c r="T48" s="27">
        <f t="shared" si="10"/>
        <v>113.3</v>
      </c>
      <c r="U48" s="24">
        <f t="shared" si="11"/>
        <v>11.46</v>
      </c>
      <c r="V48" s="27">
        <f t="shared" si="12"/>
        <v>209</v>
      </c>
      <c r="W48" s="27">
        <f t="shared" si="13"/>
        <v>0</v>
      </c>
      <c r="X48" s="24">
        <f t="shared" si="14"/>
        <v>639.36</v>
      </c>
      <c r="Y48" s="24">
        <f t="shared" si="15"/>
        <v>2008.24</v>
      </c>
      <c r="Z48" s="39"/>
      <c r="AA48" s="4" t="s">
        <v>31</v>
      </c>
      <c r="AB48" s="3">
        <f t="shared" ref="AB48:AH48" si="60">K48+R48</f>
        <v>68.76</v>
      </c>
      <c r="AC48" s="3">
        <f t="shared" si="60"/>
        <v>916.8</v>
      </c>
      <c r="AD48" s="3">
        <f t="shared" si="60"/>
        <v>566.48</v>
      </c>
      <c r="AE48" s="3">
        <f t="shared" si="60"/>
        <v>38.2</v>
      </c>
      <c r="AF48" s="3">
        <f t="shared" si="60"/>
        <v>418</v>
      </c>
      <c r="AG48" s="3">
        <f t="shared" si="60"/>
        <v>0</v>
      </c>
      <c r="AH48" s="3">
        <f t="shared" si="60"/>
        <v>2008.24</v>
      </c>
      <c r="AI48" s="4" t="s">
        <v>1108</v>
      </c>
    </row>
    <row r="49" s="9" customFormat="1" ht="20" customHeight="1" spans="1:35">
      <c r="A49" s="23">
        <f t="shared" si="0"/>
        <v>46</v>
      </c>
      <c r="B49" s="24" t="s">
        <v>76</v>
      </c>
      <c r="C49" s="29" t="s">
        <v>183</v>
      </c>
      <c r="D49" s="30" t="s">
        <v>184</v>
      </c>
      <c r="E49" s="24">
        <v>3245.4</v>
      </c>
      <c r="F49" s="24">
        <f>VLOOKUP(C49,'[1]9月'!$B:$Q,16,0)</f>
        <v>3245.4</v>
      </c>
      <c r="G49" s="27">
        <v>5664.75</v>
      </c>
      <c r="H49" s="24">
        <v>3245.4</v>
      </c>
      <c r="I49" s="27">
        <v>3180</v>
      </c>
      <c r="J49" s="27"/>
      <c r="K49" s="34">
        <f t="shared" si="1"/>
        <v>58.4172</v>
      </c>
      <c r="L49" s="35">
        <f t="shared" si="2"/>
        <v>519.264</v>
      </c>
      <c r="M49" s="27">
        <f t="shared" si="3"/>
        <v>453.18</v>
      </c>
      <c r="N49" s="24">
        <f t="shared" si="4"/>
        <v>22.7178</v>
      </c>
      <c r="O49" s="27">
        <f t="shared" si="5"/>
        <v>159</v>
      </c>
      <c r="P49" s="27">
        <f t="shared" si="6"/>
        <v>0</v>
      </c>
      <c r="Q49" s="27">
        <f t="shared" si="7"/>
        <v>1212.579</v>
      </c>
      <c r="R49" s="24">
        <f t="shared" si="8"/>
        <v>0</v>
      </c>
      <c r="S49" s="24">
        <f t="shared" si="9"/>
        <v>259.63</v>
      </c>
      <c r="T49" s="27">
        <f t="shared" si="10"/>
        <v>113.3</v>
      </c>
      <c r="U49" s="24">
        <f t="shared" si="11"/>
        <v>9.74</v>
      </c>
      <c r="V49" s="27">
        <f t="shared" si="12"/>
        <v>159</v>
      </c>
      <c r="W49" s="27">
        <f t="shared" si="13"/>
        <v>0</v>
      </c>
      <c r="X49" s="24">
        <f t="shared" si="14"/>
        <v>541.67</v>
      </c>
      <c r="Y49" s="24">
        <f t="shared" si="15"/>
        <v>1754.249</v>
      </c>
      <c r="Z49" s="39"/>
      <c r="AA49" s="4" t="s">
        <v>31</v>
      </c>
      <c r="AB49" s="3">
        <f t="shared" ref="AB49:AH49" si="61">K49+R49</f>
        <v>58.4172</v>
      </c>
      <c r="AC49" s="3">
        <f t="shared" si="61"/>
        <v>778.894</v>
      </c>
      <c r="AD49" s="3">
        <f t="shared" si="61"/>
        <v>566.48</v>
      </c>
      <c r="AE49" s="3">
        <f t="shared" si="61"/>
        <v>32.4578</v>
      </c>
      <c r="AF49" s="3">
        <f t="shared" si="61"/>
        <v>318</v>
      </c>
      <c r="AG49" s="3">
        <f t="shared" si="61"/>
        <v>0</v>
      </c>
      <c r="AH49" s="3">
        <f t="shared" si="61"/>
        <v>1754.249</v>
      </c>
      <c r="AI49" s="4" t="s">
        <v>1108</v>
      </c>
    </row>
    <row r="50" s="9" customFormat="1" ht="20" customHeight="1" spans="1:35">
      <c r="A50" s="23">
        <f t="shared" si="0"/>
        <v>47</v>
      </c>
      <c r="B50" s="24" t="s">
        <v>185</v>
      </c>
      <c r="C50" s="25" t="s">
        <v>186</v>
      </c>
      <c r="D50" s="24" t="s">
        <v>187</v>
      </c>
      <c r="E50" s="24">
        <v>3245.4</v>
      </c>
      <c r="F50" s="24">
        <f>VLOOKUP(C50,'[1]9月'!$B:$Q,16,0)</f>
        <v>3245.4</v>
      </c>
      <c r="G50" s="27">
        <v>5664.75</v>
      </c>
      <c r="H50" s="24">
        <v>3245.4</v>
      </c>
      <c r="I50" s="27">
        <v>3180</v>
      </c>
      <c r="J50" s="27"/>
      <c r="K50" s="34">
        <f t="shared" si="1"/>
        <v>58.4172</v>
      </c>
      <c r="L50" s="35">
        <f t="shared" si="2"/>
        <v>519.264</v>
      </c>
      <c r="M50" s="27">
        <f t="shared" si="3"/>
        <v>453.18</v>
      </c>
      <c r="N50" s="24">
        <f t="shared" si="4"/>
        <v>22.7178</v>
      </c>
      <c r="O50" s="27">
        <f t="shared" si="5"/>
        <v>159</v>
      </c>
      <c r="P50" s="27">
        <f t="shared" si="6"/>
        <v>0</v>
      </c>
      <c r="Q50" s="27">
        <f t="shared" si="7"/>
        <v>1212.579</v>
      </c>
      <c r="R50" s="24">
        <f t="shared" si="8"/>
        <v>0</v>
      </c>
      <c r="S50" s="24">
        <f t="shared" si="9"/>
        <v>259.63</v>
      </c>
      <c r="T50" s="27">
        <f t="shared" si="10"/>
        <v>113.3</v>
      </c>
      <c r="U50" s="24">
        <f t="shared" si="11"/>
        <v>9.74</v>
      </c>
      <c r="V50" s="27">
        <f t="shared" si="12"/>
        <v>159</v>
      </c>
      <c r="W50" s="27">
        <f t="shared" si="13"/>
        <v>0</v>
      </c>
      <c r="X50" s="24">
        <f t="shared" si="14"/>
        <v>541.67</v>
      </c>
      <c r="Y50" s="24">
        <f t="shared" si="15"/>
        <v>1754.249</v>
      </c>
      <c r="Z50" s="39"/>
      <c r="AA50" s="4" t="s">
        <v>15</v>
      </c>
      <c r="AB50" s="3">
        <f t="shared" ref="AB50:AH50" si="62">K50+R50</f>
        <v>58.4172</v>
      </c>
      <c r="AC50" s="3">
        <f t="shared" si="62"/>
        <v>778.894</v>
      </c>
      <c r="AD50" s="3">
        <f t="shared" si="62"/>
        <v>566.48</v>
      </c>
      <c r="AE50" s="3">
        <f t="shared" si="62"/>
        <v>32.4578</v>
      </c>
      <c r="AF50" s="3">
        <f t="shared" si="62"/>
        <v>318</v>
      </c>
      <c r="AG50" s="3">
        <f t="shared" si="62"/>
        <v>0</v>
      </c>
      <c r="AH50" s="3">
        <f t="shared" si="62"/>
        <v>1754.249</v>
      </c>
      <c r="AI50" s="4" t="s">
        <v>1107</v>
      </c>
    </row>
    <row r="51" s="9" customFormat="1" ht="20" customHeight="1" spans="1:35">
      <c r="A51" s="23">
        <f t="shared" si="0"/>
        <v>48</v>
      </c>
      <c r="B51" s="24" t="s">
        <v>76</v>
      </c>
      <c r="C51" s="25" t="s">
        <v>188</v>
      </c>
      <c r="D51" s="24" t="s">
        <v>189</v>
      </c>
      <c r="E51" s="24">
        <v>3245.4</v>
      </c>
      <c r="F51" s="24">
        <f>VLOOKUP(C51,'[1]9月'!$B:$Q,16,0)</f>
        <v>3245.4</v>
      </c>
      <c r="G51" s="27">
        <v>5664.75</v>
      </c>
      <c r="H51" s="24">
        <v>3245.4</v>
      </c>
      <c r="I51" s="27">
        <v>4180</v>
      </c>
      <c r="J51" s="27"/>
      <c r="K51" s="34">
        <f t="shared" si="1"/>
        <v>58.4172</v>
      </c>
      <c r="L51" s="35">
        <f t="shared" si="2"/>
        <v>519.264</v>
      </c>
      <c r="M51" s="27">
        <f t="shared" si="3"/>
        <v>453.18</v>
      </c>
      <c r="N51" s="24">
        <f t="shared" si="4"/>
        <v>22.7178</v>
      </c>
      <c r="O51" s="27">
        <f t="shared" si="5"/>
        <v>209</v>
      </c>
      <c r="P51" s="27">
        <f t="shared" si="6"/>
        <v>0</v>
      </c>
      <c r="Q51" s="27">
        <f t="shared" si="7"/>
        <v>1262.579</v>
      </c>
      <c r="R51" s="24">
        <f t="shared" si="8"/>
        <v>0</v>
      </c>
      <c r="S51" s="24">
        <f t="shared" si="9"/>
        <v>259.63</v>
      </c>
      <c r="T51" s="27">
        <f t="shared" si="10"/>
        <v>113.3</v>
      </c>
      <c r="U51" s="24">
        <f t="shared" si="11"/>
        <v>9.74</v>
      </c>
      <c r="V51" s="27">
        <f t="shared" si="12"/>
        <v>209</v>
      </c>
      <c r="W51" s="27">
        <f t="shared" si="13"/>
        <v>0</v>
      </c>
      <c r="X51" s="24">
        <f t="shared" si="14"/>
        <v>591.67</v>
      </c>
      <c r="Y51" s="24">
        <f t="shared" si="15"/>
        <v>1854.249</v>
      </c>
      <c r="Z51" s="39"/>
      <c r="AA51" s="4" t="s">
        <v>31</v>
      </c>
      <c r="AB51" s="3">
        <f t="shared" ref="AB51:AH51" si="63">K51+R51</f>
        <v>58.4172</v>
      </c>
      <c r="AC51" s="3">
        <f t="shared" si="63"/>
        <v>778.894</v>
      </c>
      <c r="AD51" s="3">
        <f t="shared" si="63"/>
        <v>566.48</v>
      </c>
      <c r="AE51" s="3">
        <f t="shared" si="63"/>
        <v>32.4578</v>
      </c>
      <c r="AF51" s="3">
        <f t="shared" si="63"/>
        <v>418</v>
      </c>
      <c r="AG51" s="3">
        <f t="shared" si="63"/>
        <v>0</v>
      </c>
      <c r="AH51" s="3">
        <f t="shared" si="63"/>
        <v>1854.249</v>
      </c>
      <c r="AI51" s="4" t="s">
        <v>1108</v>
      </c>
    </row>
    <row r="52" s="9" customFormat="1" ht="20" customHeight="1" spans="1:35">
      <c r="A52" s="23">
        <f t="shared" si="0"/>
        <v>49</v>
      </c>
      <c r="B52" s="24" t="s">
        <v>190</v>
      </c>
      <c r="C52" s="25" t="s">
        <v>191</v>
      </c>
      <c r="D52" s="24" t="s">
        <v>192</v>
      </c>
      <c r="E52" s="24">
        <v>3245.4</v>
      </c>
      <c r="F52" s="24">
        <f>VLOOKUP(C52,'[1]9月'!$B:$Q,16,0)</f>
        <v>3245.4</v>
      </c>
      <c r="G52" s="27">
        <v>5664.75</v>
      </c>
      <c r="H52" s="24">
        <v>3245.4</v>
      </c>
      <c r="I52" s="27">
        <v>3180</v>
      </c>
      <c r="J52" s="27"/>
      <c r="K52" s="34">
        <f t="shared" si="1"/>
        <v>58.4172</v>
      </c>
      <c r="L52" s="35">
        <f t="shared" si="2"/>
        <v>519.264</v>
      </c>
      <c r="M52" s="27">
        <f t="shared" si="3"/>
        <v>453.18</v>
      </c>
      <c r="N52" s="24">
        <f t="shared" si="4"/>
        <v>22.7178</v>
      </c>
      <c r="O52" s="27">
        <f t="shared" si="5"/>
        <v>159</v>
      </c>
      <c r="P52" s="27">
        <f t="shared" si="6"/>
        <v>0</v>
      </c>
      <c r="Q52" s="27">
        <f t="shared" si="7"/>
        <v>1212.579</v>
      </c>
      <c r="R52" s="24">
        <f t="shared" si="8"/>
        <v>0</v>
      </c>
      <c r="S52" s="24">
        <f t="shared" si="9"/>
        <v>259.63</v>
      </c>
      <c r="T52" s="27">
        <f t="shared" si="10"/>
        <v>113.3</v>
      </c>
      <c r="U52" s="24">
        <f t="shared" si="11"/>
        <v>9.74</v>
      </c>
      <c r="V52" s="27">
        <f t="shared" si="12"/>
        <v>159</v>
      </c>
      <c r="W52" s="27">
        <f t="shared" si="13"/>
        <v>0</v>
      </c>
      <c r="X52" s="24">
        <f t="shared" si="14"/>
        <v>541.67</v>
      </c>
      <c r="Y52" s="24">
        <f t="shared" si="15"/>
        <v>1754.249</v>
      </c>
      <c r="Z52" s="39"/>
      <c r="AA52" s="4" t="s">
        <v>40</v>
      </c>
      <c r="AB52" s="3">
        <f t="shared" ref="AB52:AH52" si="64">K52+R52</f>
        <v>58.4172</v>
      </c>
      <c r="AC52" s="3">
        <f t="shared" si="64"/>
        <v>778.894</v>
      </c>
      <c r="AD52" s="3">
        <f t="shared" si="64"/>
        <v>566.48</v>
      </c>
      <c r="AE52" s="3">
        <f t="shared" si="64"/>
        <v>32.4578</v>
      </c>
      <c r="AF52" s="3">
        <f t="shared" si="64"/>
        <v>318</v>
      </c>
      <c r="AG52" s="3">
        <f t="shared" si="64"/>
        <v>0</v>
      </c>
      <c r="AH52" s="3">
        <f t="shared" si="64"/>
        <v>1754.249</v>
      </c>
      <c r="AI52" s="4" t="s">
        <v>1112</v>
      </c>
    </row>
    <row r="53" s="9" customFormat="1" ht="20" customHeight="1" spans="1:35">
      <c r="A53" s="23">
        <f t="shared" si="0"/>
        <v>50</v>
      </c>
      <c r="B53" s="24" t="s">
        <v>190</v>
      </c>
      <c r="C53" s="25" t="s">
        <v>193</v>
      </c>
      <c r="D53" s="24" t="s">
        <v>194</v>
      </c>
      <c r="E53" s="24">
        <v>3245.4</v>
      </c>
      <c r="F53" s="24">
        <f>VLOOKUP(C53,'[1]9月'!$B:$Q,16,0)</f>
        <v>3245.4</v>
      </c>
      <c r="G53" s="27">
        <v>5664.75</v>
      </c>
      <c r="H53" s="24">
        <v>3245.4</v>
      </c>
      <c r="I53" s="27">
        <v>2544</v>
      </c>
      <c r="J53" s="27"/>
      <c r="K53" s="34">
        <f t="shared" si="1"/>
        <v>58.4172</v>
      </c>
      <c r="L53" s="35">
        <f t="shared" si="2"/>
        <v>519.264</v>
      </c>
      <c r="M53" s="27">
        <f t="shared" si="3"/>
        <v>453.18</v>
      </c>
      <c r="N53" s="24">
        <f t="shared" si="4"/>
        <v>22.7178</v>
      </c>
      <c r="O53" s="27">
        <f t="shared" si="5"/>
        <v>127.2</v>
      </c>
      <c r="P53" s="27">
        <f t="shared" si="6"/>
        <v>0</v>
      </c>
      <c r="Q53" s="27">
        <f t="shared" si="7"/>
        <v>1180.779</v>
      </c>
      <c r="R53" s="24">
        <f t="shared" si="8"/>
        <v>0</v>
      </c>
      <c r="S53" s="24">
        <f t="shared" si="9"/>
        <v>259.63</v>
      </c>
      <c r="T53" s="27">
        <f t="shared" si="10"/>
        <v>113.3</v>
      </c>
      <c r="U53" s="24">
        <f t="shared" si="11"/>
        <v>9.74</v>
      </c>
      <c r="V53" s="27">
        <f t="shared" si="12"/>
        <v>127.2</v>
      </c>
      <c r="W53" s="27">
        <f t="shared" si="13"/>
        <v>0</v>
      </c>
      <c r="X53" s="24">
        <f t="shared" si="14"/>
        <v>509.87</v>
      </c>
      <c r="Y53" s="24">
        <f t="shared" si="15"/>
        <v>1690.649</v>
      </c>
      <c r="Z53" s="39"/>
      <c r="AA53" s="4" t="s">
        <v>37</v>
      </c>
      <c r="AB53" s="3">
        <f t="shared" ref="AB53:AH53" si="65">K53+R53</f>
        <v>58.4172</v>
      </c>
      <c r="AC53" s="3">
        <f t="shared" si="65"/>
        <v>778.894</v>
      </c>
      <c r="AD53" s="3">
        <f t="shared" si="65"/>
        <v>566.48</v>
      </c>
      <c r="AE53" s="3">
        <f t="shared" si="65"/>
        <v>32.4578</v>
      </c>
      <c r="AF53" s="3">
        <f t="shared" si="65"/>
        <v>254.4</v>
      </c>
      <c r="AG53" s="3">
        <f t="shared" si="65"/>
        <v>0</v>
      </c>
      <c r="AH53" s="3">
        <f t="shared" si="65"/>
        <v>1690.649</v>
      </c>
      <c r="AI53" s="4" t="s">
        <v>1112</v>
      </c>
    </row>
    <row r="54" s="9" customFormat="1" ht="20" customHeight="1" spans="1:35">
      <c r="A54" s="23">
        <f t="shared" si="0"/>
        <v>51</v>
      </c>
      <c r="B54" s="24" t="s">
        <v>190</v>
      </c>
      <c r="C54" s="25" t="s">
        <v>195</v>
      </c>
      <c r="D54" s="24" t="s">
        <v>196</v>
      </c>
      <c r="E54" s="24">
        <v>3245.4</v>
      </c>
      <c r="F54" s="24">
        <f>VLOOKUP(C54,'[1]9月'!$B:$Q,16,0)</f>
        <v>3245.4</v>
      </c>
      <c r="G54" s="27">
        <v>5664.75</v>
      </c>
      <c r="H54" s="24">
        <v>3245.4</v>
      </c>
      <c r="I54" s="27">
        <v>3180</v>
      </c>
      <c r="J54" s="27"/>
      <c r="K54" s="34">
        <f t="shared" si="1"/>
        <v>58.4172</v>
      </c>
      <c r="L54" s="35">
        <f t="shared" si="2"/>
        <v>519.264</v>
      </c>
      <c r="M54" s="27">
        <f t="shared" si="3"/>
        <v>453.18</v>
      </c>
      <c r="N54" s="24">
        <f t="shared" si="4"/>
        <v>22.7178</v>
      </c>
      <c r="O54" s="27">
        <f t="shared" si="5"/>
        <v>159</v>
      </c>
      <c r="P54" s="27">
        <f t="shared" si="6"/>
        <v>0</v>
      </c>
      <c r="Q54" s="27">
        <f t="shared" si="7"/>
        <v>1212.579</v>
      </c>
      <c r="R54" s="24">
        <f t="shared" si="8"/>
        <v>0</v>
      </c>
      <c r="S54" s="24">
        <f t="shared" si="9"/>
        <v>259.63</v>
      </c>
      <c r="T54" s="27">
        <f t="shared" si="10"/>
        <v>113.3</v>
      </c>
      <c r="U54" s="24">
        <f t="shared" si="11"/>
        <v>9.74</v>
      </c>
      <c r="V54" s="27">
        <f t="shared" si="12"/>
        <v>159</v>
      </c>
      <c r="W54" s="27">
        <f t="shared" si="13"/>
        <v>0</v>
      </c>
      <c r="X54" s="24">
        <f t="shared" si="14"/>
        <v>541.67</v>
      </c>
      <c r="Y54" s="24">
        <f t="shared" si="15"/>
        <v>1754.249</v>
      </c>
      <c r="Z54" s="39"/>
      <c r="AA54" s="4" t="s">
        <v>35</v>
      </c>
      <c r="AB54" s="3">
        <f t="shared" ref="AB54:AH54" si="66">K54+R54</f>
        <v>58.4172</v>
      </c>
      <c r="AC54" s="3">
        <f t="shared" si="66"/>
        <v>778.894</v>
      </c>
      <c r="AD54" s="3">
        <f t="shared" si="66"/>
        <v>566.48</v>
      </c>
      <c r="AE54" s="3">
        <f t="shared" si="66"/>
        <v>32.4578</v>
      </c>
      <c r="AF54" s="3">
        <f t="shared" si="66"/>
        <v>318</v>
      </c>
      <c r="AG54" s="3">
        <f t="shared" si="66"/>
        <v>0</v>
      </c>
      <c r="AH54" s="3">
        <f t="shared" si="66"/>
        <v>1754.249</v>
      </c>
      <c r="AI54" s="4" t="s">
        <v>1112</v>
      </c>
    </row>
    <row r="55" s="9" customFormat="1" ht="20" customHeight="1" spans="1:35">
      <c r="A55" s="23">
        <f t="shared" si="0"/>
        <v>52</v>
      </c>
      <c r="B55" s="24" t="s">
        <v>190</v>
      </c>
      <c r="C55" s="25" t="s">
        <v>197</v>
      </c>
      <c r="D55" s="24" t="s">
        <v>198</v>
      </c>
      <c r="E55" s="24">
        <v>3245.4</v>
      </c>
      <c r="F55" s="24">
        <f>VLOOKUP(C55,'[1]9月'!$B:$Q,16,0)</f>
        <v>3245.4</v>
      </c>
      <c r="G55" s="27">
        <v>5664.75</v>
      </c>
      <c r="H55" s="24">
        <v>3245.4</v>
      </c>
      <c r="I55" s="27">
        <v>3180</v>
      </c>
      <c r="J55" s="27"/>
      <c r="K55" s="34">
        <f t="shared" si="1"/>
        <v>58.4172</v>
      </c>
      <c r="L55" s="35">
        <f t="shared" si="2"/>
        <v>519.264</v>
      </c>
      <c r="M55" s="27">
        <f t="shared" si="3"/>
        <v>453.18</v>
      </c>
      <c r="N55" s="24">
        <f t="shared" si="4"/>
        <v>22.7178</v>
      </c>
      <c r="O55" s="27">
        <f t="shared" si="5"/>
        <v>159</v>
      </c>
      <c r="P55" s="27">
        <f t="shared" si="6"/>
        <v>0</v>
      </c>
      <c r="Q55" s="27">
        <f t="shared" si="7"/>
        <v>1212.579</v>
      </c>
      <c r="R55" s="24">
        <f t="shared" si="8"/>
        <v>0</v>
      </c>
      <c r="S55" s="24">
        <f t="shared" si="9"/>
        <v>259.63</v>
      </c>
      <c r="T55" s="27">
        <f t="shared" si="10"/>
        <v>113.3</v>
      </c>
      <c r="U55" s="24">
        <f t="shared" si="11"/>
        <v>9.74</v>
      </c>
      <c r="V55" s="27">
        <f t="shared" si="12"/>
        <v>159</v>
      </c>
      <c r="W55" s="27">
        <f t="shared" si="13"/>
        <v>0</v>
      </c>
      <c r="X55" s="24">
        <f t="shared" si="14"/>
        <v>541.67</v>
      </c>
      <c r="Y55" s="24">
        <f t="shared" si="15"/>
        <v>1754.249</v>
      </c>
      <c r="Z55" s="39"/>
      <c r="AA55" s="4" t="s">
        <v>32</v>
      </c>
      <c r="AB55" s="3">
        <f t="shared" ref="AB55:AH55" si="67">K55+R55</f>
        <v>58.4172</v>
      </c>
      <c r="AC55" s="3">
        <f t="shared" si="67"/>
        <v>778.894</v>
      </c>
      <c r="AD55" s="3">
        <f t="shared" si="67"/>
        <v>566.48</v>
      </c>
      <c r="AE55" s="3">
        <f t="shared" si="67"/>
        <v>32.4578</v>
      </c>
      <c r="AF55" s="3">
        <f t="shared" si="67"/>
        <v>318</v>
      </c>
      <c r="AG55" s="3">
        <f t="shared" si="67"/>
        <v>0</v>
      </c>
      <c r="AH55" s="3">
        <f t="shared" si="67"/>
        <v>1754.249</v>
      </c>
      <c r="AI55" s="4" t="s">
        <v>1112</v>
      </c>
    </row>
    <row r="56" s="9" customFormat="1" ht="20" customHeight="1" spans="1:35">
      <c r="A56" s="23">
        <f t="shared" si="0"/>
        <v>53</v>
      </c>
      <c r="B56" s="24" t="s">
        <v>190</v>
      </c>
      <c r="C56" s="25" t="s">
        <v>199</v>
      </c>
      <c r="D56" s="24" t="s">
        <v>200</v>
      </c>
      <c r="E56" s="24">
        <v>3245.4</v>
      </c>
      <c r="F56" s="24">
        <f>VLOOKUP(C56,'[1]9月'!$B:$Q,16,0)</f>
        <v>3245.4</v>
      </c>
      <c r="G56" s="27">
        <v>5664.75</v>
      </c>
      <c r="H56" s="24">
        <v>3245.4</v>
      </c>
      <c r="I56" s="27">
        <v>3180</v>
      </c>
      <c r="J56" s="27"/>
      <c r="K56" s="34">
        <f t="shared" si="1"/>
        <v>58.4172</v>
      </c>
      <c r="L56" s="35">
        <f t="shared" si="2"/>
        <v>519.264</v>
      </c>
      <c r="M56" s="27">
        <f t="shared" si="3"/>
        <v>453.18</v>
      </c>
      <c r="N56" s="24">
        <f t="shared" si="4"/>
        <v>22.7178</v>
      </c>
      <c r="O56" s="27">
        <f t="shared" si="5"/>
        <v>159</v>
      </c>
      <c r="P56" s="27">
        <f t="shared" si="6"/>
        <v>0</v>
      </c>
      <c r="Q56" s="27">
        <f t="shared" si="7"/>
        <v>1212.579</v>
      </c>
      <c r="R56" s="24">
        <f t="shared" si="8"/>
        <v>0</v>
      </c>
      <c r="S56" s="24">
        <f t="shared" si="9"/>
        <v>259.63</v>
      </c>
      <c r="T56" s="27">
        <f t="shared" si="10"/>
        <v>113.3</v>
      </c>
      <c r="U56" s="24">
        <f t="shared" si="11"/>
        <v>9.74</v>
      </c>
      <c r="V56" s="27">
        <f t="shared" si="12"/>
        <v>159</v>
      </c>
      <c r="W56" s="27">
        <f t="shared" si="13"/>
        <v>0</v>
      </c>
      <c r="X56" s="24">
        <f t="shared" si="14"/>
        <v>541.67</v>
      </c>
      <c r="Y56" s="24">
        <f t="shared" si="15"/>
        <v>1754.249</v>
      </c>
      <c r="Z56" s="39"/>
      <c r="AA56" s="4" t="s">
        <v>40</v>
      </c>
      <c r="AB56" s="3">
        <f t="shared" ref="AB56:AH56" si="68">K56+R56</f>
        <v>58.4172</v>
      </c>
      <c r="AC56" s="3">
        <f t="shared" si="68"/>
        <v>778.894</v>
      </c>
      <c r="AD56" s="3">
        <f t="shared" si="68"/>
        <v>566.48</v>
      </c>
      <c r="AE56" s="3">
        <f t="shared" si="68"/>
        <v>32.4578</v>
      </c>
      <c r="AF56" s="3">
        <f t="shared" si="68"/>
        <v>318</v>
      </c>
      <c r="AG56" s="3">
        <f t="shared" si="68"/>
        <v>0</v>
      </c>
      <c r="AH56" s="3">
        <f t="shared" si="68"/>
        <v>1754.249</v>
      </c>
      <c r="AI56" s="4" t="s">
        <v>1112</v>
      </c>
    </row>
    <row r="57" s="9" customFormat="1" ht="20" customHeight="1" spans="1:35">
      <c r="A57" s="23">
        <f t="shared" si="0"/>
        <v>54</v>
      </c>
      <c r="B57" s="24" t="s">
        <v>185</v>
      </c>
      <c r="C57" s="25" t="s">
        <v>201</v>
      </c>
      <c r="D57" s="24" t="s">
        <v>202</v>
      </c>
      <c r="E57" s="24">
        <v>3820</v>
      </c>
      <c r="F57" s="24">
        <f>VLOOKUP(C57,'[1]9月'!$B:$Q,16,0)</f>
        <v>3820</v>
      </c>
      <c r="G57" s="27">
        <v>5664.75</v>
      </c>
      <c r="H57" s="24">
        <v>3820</v>
      </c>
      <c r="I57" s="27">
        <v>4180</v>
      </c>
      <c r="J57" s="27"/>
      <c r="K57" s="34">
        <f t="shared" si="1"/>
        <v>68.76</v>
      </c>
      <c r="L57" s="35">
        <f t="shared" si="2"/>
        <v>611.2</v>
      </c>
      <c r="M57" s="27">
        <f t="shared" si="3"/>
        <v>453.18</v>
      </c>
      <c r="N57" s="24">
        <f t="shared" si="4"/>
        <v>26.74</v>
      </c>
      <c r="O57" s="27">
        <f t="shared" si="5"/>
        <v>209</v>
      </c>
      <c r="P57" s="27">
        <f t="shared" si="6"/>
        <v>0</v>
      </c>
      <c r="Q57" s="27">
        <f t="shared" si="7"/>
        <v>1368.88</v>
      </c>
      <c r="R57" s="24">
        <f t="shared" si="8"/>
        <v>0</v>
      </c>
      <c r="S57" s="24">
        <f t="shared" si="9"/>
        <v>305.6</v>
      </c>
      <c r="T57" s="27">
        <f t="shared" si="10"/>
        <v>113.3</v>
      </c>
      <c r="U57" s="24">
        <f t="shared" si="11"/>
        <v>11.46</v>
      </c>
      <c r="V57" s="27">
        <f t="shared" si="12"/>
        <v>209</v>
      </c>
      <c r="W57" s="27">
        <f t="shared" si="13"/>
        <v>0</v>
      </c>
      <c r="X57" s="24">
        <f t="shared" si="14"/>
        <v>639.36</v>
      </c>
      <c r="Y57" s="24">
        <f t="shared" si="15"/>
        <v>2008.24</v>
      </c>
      <c r="Z57" s="39"/>
      <c r="AA57" s="4" t="s">
        <v>15</v>
      </c>
      <c r="AB57" s="3">
        <f t="shared" ref="AB57:AH57" si="69">K57+R57</f>
        <v>68.76</v>
      </c>
      <c r="AC57" s="3">
        <f t="shared" si="69"/>
        <v>916.8</v>
      </c>
      <c r="AD57" s="3">
        <f t="shared" si="69"/>
        <v>566.48</v>
      </c>
      <c r="AE57" s="3">
        <f t="shared" si="69"/>
        <v>38.2</v>
      </c>
      <c r="AF57" s="3">
        <f t="shared" si="69"/>
        <v>418</v>
      </c>
      <c r="AG57" s="3">
        <f t="shared" si="69"/>
        <v>0</v>
      </c>
      <c r="AH57" s="3">
        <f t="shared" si="69"/>
        <v>2008.24</v>
      </c>
      <c r="AI57" s="4" t="s">
        <v>1107</v>
      </c>
    </row>
    <row r="58" s="9" customFormat="1" ht="20" customHeight="1" spans="1:35">
      <c r="A58" s="23">
        <f t="shared" si="0"/>
        <v>55</v>
      </c>
      <c r="B58" s="24" t="s">
        <v>185</v>
      </c>
      <c r="C58" s="25" t="s">
        <v>205</v>
      </c>
      <c r="D58" s="24" t="s">
        <v>206</v>
      </c>
      <c r="E58" s="24">
        <v>3245.4</v>
      </c>
      <c r="F58" s="24">
        <f>VLOOKUP(C58,'[1]9月'!$B:$Q,16,0)</f>
        <v>3245.4</v>
      </c>
      <c r="G58" s="27">
        <v>5664.75</v>
      </c>
      <c r="H58" s="24">
        <v>3245.4</v>
      </c>
      <c r="I58" s="27">
        <v>3180</v>
      </c>
      <c r="J58" s="27"/>
      <c r="K58" s="34">
        <f t="shared" si="1"/>
        <v>58.4172</v>
      </c>
      <c r="L58" s="35">
        <f t="shared" si="2"/>
        <v>519.264</v>
      </c>
      <c r="M58" s="27">
        <f t="shared" si="3"/>
        <v>453.18</v>
      </c>
      <c r="N58" s="24">
        <f t="shared" si="4"/>
        <v>22.7178</v>
      </c>
      <c r="O58" s="27">
        <f t="shared" si="5"/>
        <v>159</v>
      </c>
      <c r="P58" s="27">
        <f t="shared" si="6"/>
        <v>0</v>
      </c>
      <c r="Q58" s="27">
        <f t="shared" si="7"/>
        <v>1212.579</v>
      </c>
      <c r="R58" s="24">
        <f t="shared" si="8"/>
        <v>0</v>
      </c>
      <c r="S58" s="24">
        <f t="shared" si="9"/>
        <v>259.63</v>
      </c>
      <c r="T58" s="27">
        <f t="shared" si="10"/>
        <v>113.3</v>
      </c>
      <c r="U58" s="24">
        <f t="shared" si="11"/>
        <v>9.74</v>
      </c>
      <c r="V58" s="27">
        <f t="shared" si="12"/>
        <v>159</v>
      </c>
      <c r="W58" s="27">
        <f t="shared" si="13"/>
        <v>0</v>
      </c>
      <c r="X58" s="24">
        <f t="shared" si="14"/>
        <v>541.67</v>
      </c>
      <c r="Y58" s="24">
        <f t="shared" si="15"/>
        <v>1754.249</v>
      </c>
      <c r="Z58" s="39"/>
      <c r="AA58" s="4" t="s">
        <v>15</v>
      </c>
      <c r="AB58" s="3">
        <f t="shared" ref="AB58:AH58" si="70">K58+R58</f>
        <v>58.4172</v>
      </c>
      <c r="AC58" s="3">
        <f t="shared" si="70"/>
        <v>778.894</v>
      </c>
      <c r="AD58" s="3">
        <f t="shared" si="70"/>
        <v>566.48</v>
      </c>
      <c r="AE58" s="3">
        <f t="shared" si="70"/>
        <v>32.4578</v>
      </c>
      <c r="AF58" s="3">
        <f t="shared" si="70"/>
        <v>318</v>
      </c>
      <c r="AG58" s="3">
        <f t="shared" si="70"/>
        <v>0</v>
      </c>
      <c r="AH58" s="3">
        <f t="shared" si="70"/>
        <v>1754.249</v>
      </c>
      <c r="AI58" s="4" t="s">
        <v>1107</v>
      </c>
    </row>
    <row r="59" s="9" customFormat="1" ht="20" customHeight="1" spans="1:35">
      <c r="A59" s="23">
        <f t="shared" si="0"/>
        <v>56</v>
      </c>
      <c r="B59" s="24" t="s">
        <v>137</v>
      </c>
      <c r="C59" s="25" t="s">
        <v>209</v>
      </c>
      <c r="D59" s="24" t="s">
        <v>210</v>
      </c>
      <c r="E59" s="24">
        <v>3820</v>
      </c>
      <c r="F59" s="24">
        <f>VLOOKUP(C59,'[1]9月'!$B:$Q,16,0)</f>
        <v>3820</v>
      </c>
      <c r="G59" s="27">
        <v>5664.75</v>
      </c>
      <c r="H59" s="24">
        <v>3820</v>
      </c>
      <c r="I59" s="27">
        <v>3180</v>
      </c>
      <c r="J59" s="27"/>
      <c r="K59" s="34">
        <f t="shared" si="1"/>
        <v>68.76</v>
      </c>
      <c r="L59" s="35">
        <f t="shared" si="2"/>
        <v>611.2</v>
      </c>
      <c r="M59" s="27">
        <f t="shared" si="3"/>
        <v>453.18</v>
      </c>
      <c r="N59" s="24">
        <f t="shared" si="4"/>
        <v>26.74</v>
      </c>
      <c r="O59" s="27">
        <f t="shared" si="5"/>
        <v>159</v>
      </c>
      <c r="P59" s="27">
        <f t="shared" si="6"/>
        <v>0</v>
      </c>
      <c r="Q59" s="27">
        <f t="shared" si="7"/>
        <v>1318.88</v>
      </c>
      <c r="R59" s="24">
        <f t="shared" si="8"/>
        <v>0</v>
      </c>
      <c r="S59" s="24">
        <f t="shared" si="9"/>
        <v>305.6</v>
      </c>
      <c r="T59" s="27">
        <f t="shared" si="10"/>
        <v>113.3</v>
      </c>
      <c r="U59" s="24">
        <f t="shared" si="11"/>
        <v>11.46</v>
      </c>
      <c r="V59" s="27">
        <f t="shared" si="12"/>
        <v>159</v>
      </c>
      <c r="W59" s="27">
        <f t="shared" si="13"/>
        <v>0</v>
      </c>
      <c r="X59" s="24">
        <f t="shared" si="14"/>
        <v>589.36</v>
      </c>
      <c r="Y59" s="24">
        <f t="shared" si="15"/>
        <v>1908.24</v>
      </c>
      <c r="Z59" s="39"/>
      <c r="AA59" s="4" t="s">
        <v>30</v>
      </c>
      <c r="AB59" s="3">
        <f t="shared" ref="AB59:AH59" si="71">K59+R59</f>
        <v>68.76</v>
      </c>
      <c r="AC59" s="3">
        <f t="shared" si="71"/>
        <v>916.8</v>
      </c>
      <c r="AD59" s="3">
        <f t="shared" si="71"/>
        <v>566.48</v>
      </c>
      <c r="AE59" s="3">
        <f t="shared" si="71"/>
        <v>38.2</v>
      </c>
      <c r="AF59" s="3">
        <f t="shared" si="71"/>
        <v>318</v>
      </c>
      <c r="AG59" s="3">
        <f t="shared" si="71"/>
        <v>0</v>
      </c>
      <c r="AH59" s="3">
        <f t="shared" si="71"/>
        <v>1908.24</v>
      </c>
      <c r="AI59" s="4" t="s">
        <v>1110</v>
      </c>
    </row>
    <row r="60" s="9" customFormat="1" ht="20" customHeight="1" spans="1:35">
      <c r="A60" s="23">
        <f t="shared" si="0"/>
        <v>57</v>
      </c>
      <c r="B60" s="24" t="s">
        <v>211</v>
      </c>
      <c r="C60" s="25" t="s">
        <v>212</v>
      </c>
      <c r="D60" s="24" t="s">
        <v>213</v>
      </c>
      <c r="E60" s="24">
        <v>3245.4</v>
      </c>
      <c r="F60" s="24">
        <f>VLOOKUP(C60,'[1]9月'!$B:$Q,16,0)</f>
        <v>3245.4</v>
      </c>
      <c r="G60" s="27">
        <v>5664.75</v>
      </c>
      <c r="H60" s="24">
        <v>3245.4</v>
      </c>
      <c r="I60" s="27">
        <v>3180</v>
      </c>
      <c r="J60" s="27"/>
      <c r="K60" s="34">
        <f t="shared" si="1"/>
        <v>58.4172</v>
      </c>
      <c r="L60" s="35">
        <f t="shared" si="2"/>
        <v>519.264</v>
      </c>
      <c r="M60" s="27">
        <f t="shared" si="3"/>
        <v>453.18</v>
      </c>
      <c r="N60" s="24">
        <f t="shared" si="4"/>
        <v>22.7178</v>
      </c>
      <c r="O60" s="27">
        <f t="shared" si="5"/>
        <v>159</v>
      </c>
      <c r="P60" s="27">
        <f t="shared" si="6"/>
        <v>0</v>
      </c>
      <c r="Q60" s="27">
        <f t="shared" si="7"/>
        <v>1212.579</v>
      </c>
      <c r="R60" s="24">
        <f t="shared" si="8"/>
        <v>0</v>
      </c>
      <c r="S60" s="24">
        <f t="shared" si="9"/>
        <v>259.63</v>
      </c>
      <c r="T60" s="27">
        <f t="shared" si="10"/>
        <v>113.3</v>
      </c>
      <c r="U60" s="24">
        <f t="shared" si="11"/>
        <v>9.74</v>
      </c>
      <c r="V60" s="27">
        <f t="shared" si="12"/>
        <v>159</v>
      </c>
      <c r="W60" s="27">
        <f t="shared" si="13"/>
        <v>0</v>
      </c>
      <c r="X60" s="24">
        <f t="shared" si="14"/>
        <v>541.67</v>
      </c>
      <c r="Y60" s="24">
        <f t="shared" si="15"/>
        <v>1754.249</v>
      </c>
      <c r="Z60" s="39"/>
      <c r="AA60" s="4" t="s">
        <v>40</v>
      </c>
      <c r="AB60" s="3">
        <f t="shared" ref="AB60:AH60" si="72">K60+R60</f>
        <v>58.4172</v>
      </c>
      <c r="AC60" s="3">
        <f t="shared" si="72"/>
        <v>778.894</v>
      </c>
      <c r="AD60" s="3">
        <f t="shared" si="72"/>
        <v>566.48</v>
      </c>
      <c r="AE60" s="3">
        <f t="shared" si="72"/>
        <v>32.4578</v>
      </c>
      <c r="AF60" s="3">
        <f t="shared" si="72"/>
        <v>318</v>
      </c>
      <c r="AG60" s="3">
        <f t="shared" si="72"/>
        <v>0</v>
      </c>
      <c r="AH60" s="3">
        <f t="shared" si="72"/>
        <v>1754.249</v>
      </c>
      <c r="AI60" s="4" t="s">
        <v>1112</v>
      </c>
    </row>
    <row r="61" s="9" customFormat="1" ht="20" customHeight="1" spans="1:35">
      <c r="A61" s="23">
        <f t="shared" si="0"/>
        <v>58</v>
      </c>
      <c r="B61" s="24" t="s">
        <v>137</v>
      </c>
      <c r="C61" s="25" t="s">
        <v>214</v>
      </c>
      <c r="D61" s="24" t="s">
        <v>215</v>
      </c>
      <c r="E61" s="24">
        <v>3245.4</v>
      </c>
      <c r="F61" s="24">
        <f>VLOOKUP(C61,'[1]9月'!$B:$Q,16,0)</f>
        <v>3245.4</v>
      </c>
      <c r="G61" s="27">
        <v>5664.75</v>
      </c>
      <c r="H61" s="24">
        <v>3245.4</v>
      </c>
      <c r="I61" s="27">
        <v>1790</v>
      </c>
      <c r="J61" s="27"/>
      <c r="K61" s="34">
        <f t="shared" si="1"/>
        <v>58.4172</v>
      </c>
      <c r="L61" s="35">
        <f t="shared" si="2"/>
        <v>519.264</v>
      </c>
      <c r="M61" s="27">
        <f t="shared" si="3"/>
        <v>453.18</v>
      </c>
      <c r="N61" s="24">
        <f t="shared" si="4"/>
        <v>22.7178</v>
      </c>
      <c r="O61" s="27">
        <f t="shared" si="5"/>
        <v>89.5</v>
      </c>
      <c r="P61" s="27">
        <f t="shared" si="6"/>
        <v>0</v>
      </c>
      <c r="Q61" s="27">
        <f t="shared" si="7"/>
        <v>1143.079</v>
      </c>
      <c r="R61" s="24">
        <f t="shared" si="8"/>
        <v>0</v>
      </c>
      <c r="S61" s="24">
        <f t="shared" si="9"/>
        <v>259.63</v>
      </c>
      <c r="T61" s="27">
        <f t="shared" si="10"/>
        <v>113.3</v>
      </c>
      <c r="U61" s="24">
        <f t="shared" si="11"/>
        <v>9.74</v>
      </c>
      <c r="V61" s="27">
        <f t="shared" si="12"/>
        <v>89.5</v>
      </c>
      <c r="W61" s="27">
        <f t="shared" si="13"/>
        <v>0</v>
      </c>
      <c r="X61" s="24">
        <f t="shared" si="14"/>
        <v>472.17</v>
      </c>
      <c r="Y61" s="24">
        <f t="shared" si="15"/>
        <v>1615.249</v>
      </c>
      <c r="Z61" s="39"/>
      <c r="AA61" s="4" t="s">
        <v>30</v>
      </c>
      <c r="AB61" s="3">
        <f t="shared" ref="AB61:AH61" si="73">K61+R61</f>
        <v>58.4172</v>
      </c>
      <c r="AC61" s="3">
        <f t="shared" si="73"/>
        <v>778.894</v>
      </c>
      <c r="AD61" s="3">
        <f t="shared" si="73"/>
        <v>566.48</v>
      </c>
      <c r="AE61" s="3">
        <f t="shared" si="73"/>
        <v>32.4578</v>
      </c>
      <c r="AF61" s="3">
        <f t="shared" si="73"/>
        <v>179</v>
      </c>
      <c r="AG61" s="3">
        <f t="shared" si="73"/>
        <v>0</v>
      </c>
      <c r="AH61" s="3">
        <f t="shared" si="73"/>
        <v>1615.249</v>
      </c>
      <c r="AI61" s="4" t="s">
        <v>1110</v>
      </c>
    </row>
    <row r="62" s="9" customFormat="1" ht="20" customHeight="1" spans="1:35">
      <c r="A62" s="23">
        <f t="shared" si="0"/>
        <v>59</v>
      </c>
      <c r="B62" s="24" t="s">
        <v>140</v>
      </c>
      <c r="C62" s="25" t="s">
        <v>218</v>
      </c>
      <c r="D62" s="24" t="s">
        <v>219</v>
      </c>
      <c r="E62" s="24">
        <v>3245.4</v>
      </c>
      <c r="F62" s="24">
        <f>VLOOKUP(C62,'[1]9月'!$B:$Q,16,0)</f>
        <v>3245.4</v>
      </c>
      <c r="G62" s="27">
        <v>5664.75</v>
      </c>
      <c r="H62" s="24">
        <v>3245.4</v>
      </c>
      <c r="I62" s="27">
        <v>3180</v>
      </c>
      <c r="J62" s="27"/>
      <c r="K62" s="34">
        <f t="shared" si="1"/>
        <v>58.4172</v>
      </c>
      <c r="L62" s="35">
        <f t="shared" si="2"/>
        <v>519.264</v>
      </c>
      <c r="M62" s="27">
        <f t="shared" si="3"/>
        <v>453.18</v>
      </c>
      <c r="N62" s="24">
        <f t="shared" si="4"/>
        <v>22.7178</v>
      </c>
      <c r="O62" s="27">
        <f t="shared" si="5"/>
        <v>159</v>
      </c>
      <c r="P62" s="27">
        <f t="shared" si="6"/>
        <v>0</v>
      </c>
      <c r="Q62" s="27">
        <f t="shared" si="7"/>
        <v>1212.579</v>
      </c>
      <c r="R62" s="24">
        <f t="shared" si="8"/>
        <v>0</v>
      </c>
      <c r="S62" s="24">
        <f t="shared" si="9"/>
        <v>259.63</v>
      </c>
      <c r="T62" s="27">
        <f t="shared" si="10"/>
        <v>113.3</v>
      </c>
      <c r="U62" s="24">
        <f t="shared" si="11"/>
        <v>9.74</v>
      </c>
      <c r="V62" s="27">
        <f t="shared" si="12"/>
        <v>159</v>
      </c>
      <c r="W62" s="27">
        <f t="shared" si="13"/>
        <v>0</v>
      </c>
      <c r="X62" s="24">
        <f t="shared" si="14"/>
        <v>541.67</v>
      </c>
      <c r="Y62" s="24">
        <f t="shared" si="15"/>
        <v>1754.249</v>
      </c>
      <c r="Z62" s="39"/>
      <c r="AA62" s="4" t="s">
        <v>17</v>
      </c>
      <c r="AB62" s="3">
        <f t="shared" ref="AB62:AH62" si="74">K62+R62</f>
        <v>58.4172</v>
      </c>
      <c r="AC62" s="3">
        <f t="shared" si="74"/>
        <v>778.894</v>
      </c>
      <c r="AD62" s="3">
        <f t="shared" si="74"/>
        <v>566.48</v>
      </c>
      <c r="AE62" s="3">
        <f t="shared" si="74"/>
        <v>32.4578</v>
      </c>
      <c r="AF62" s="3">
        <f t="shared" si="74"/>
        <v>318</v>
      </c>
      <c r="AG62" s="3">
        <f t="shared" si="74"/>
        <v>0</v>
      </c>
      <c r="AH62" s="3">
        <f t="shared" si="74"/>
        <v>1754.249</v>
      </c>
      <c r="AI62" s="4" t="s">
        <v>1107</v>
      </c>
    </row>
    <row r="63" s="9" customFormat="1" spans="1:35">
      <c r="A63" s="23">
        <f t="shared" si="0"/>
        <v>60</v>
      </c>
      <c r="B63" s="24" t="s">
        <v>137</v>
      </c>
      <c r="C63" s="25" t="s">
        <v>224</v>
      </c>
      <c r="D63" s="24" t="s">
        <v>225</v>
      </c>
      <c r="E63" s="24">
        <v>3245.4</v>
      </c>
      <c r="F63" s="24">
        <f>VLOOKUP(C63,'[1]9月'!$B:$Q,16,0)</f>
        <v>3245.4</v>
      </c>
      <c r="G63" s="27">
        <v>5664.75</v>
      </c>
      <c r="H63" s="24">
        <v>3245.4</v>
      </c>
      <c r="I63" s="27">
        <v>3180</v>
      </c>
      <c r="J63" s="27"/>
      <c r="K63" s="34">
        <f t="shared" si="1"/>
        <v>58.4172</v>
      </c>
      <c r="L63" s="35">
        <f t="shared" si="2"/>
        <v>519.264</v>
      </c>
      <c r="M63" s="27">
        <f t="shared" si="3"/>
        <v>453.18</v>
      </c>
      <c r="N63" s="24">
        <f t="shared" si="4"/>
        <v>22.7178</v>
      </c>
      <c r="O63" s="27">
        <f t="shared" si="5"/>
        <v>159</v>
      </c>
      <c r="P63" s="27">
        <f t="shared" si="6"/>
        <v>0</v>
      </c>
      <c r="Q63" s="27">
        <f t="shared" si="7"/>
        <v>1212.579</v>
      </c>
      <c r="R63" s="24">
        <f t="shared" si="8"/>
        <v>0</v>
      </c>
      <c r="S63" s="24">
        <f t="shared" si="9"/>
        <v>259.63</v>
      </c>
      <c r="T63" s="27">
        <f t="shared" si="10"/>
        <v>113.3</v>
      </c>
      <c r="U63" s="24">
        <f t="shared" si="11"/>
        <v>9.74</v>
      </c>
      <c r="V63" s="27">
        <f t="shared" si="12"/>
        <v>159</v>
      </c>
      <c r="W63" s="27">
        <f t="shared" si="13"/>
        <v>0</v>
      </c>
      <c r="X63" s="24">
        <f t="shared" si="14"/>
        <v>541.67</v>
      </c>
      <c r="Y63" s="24">
        <f t="shared" si="15"/>
        <v>1754.249</v>
      </c>
      <c r="Z63" s="39"/>
      <c r="AA63" s="4" t="s">
        <v>30</v>
      </c>
      <c r="AB63" s="3">
        <f t="shared" ref="AB63:AH63" si="75">K63+R63</f>
        <v>58.4172</v>
      </c>
      <c r="AC63" s="3">
        <f t="shared" si="75"/>
        <v>778.894</v>
      </c>
      <c r="AD63" s="3">
        <f t="shared" si="75"/>
        <v>566.48</v>
      </c>
      <c r="AE63" s="3">
        <f t="shared" si="75"/>
        <v>32.4578</v>
      </c>
      <c r="AF63" s="3">
        <f t="shared" si="75"/>
        <v>318</v>
      </c>
      <c r="AG63" s="3">
        <f t="shared" si="75"/>
        <v>0</v>
      </c>
      <c r="AH63" s="3">
        <f t="shared" si="75"/>
        <v>1754.249</v>
      </c>
      <c r="AI63" s="4" t="s">
        <v>1110</v>
      </c>
    </row>
    <row r="64" s="9" customFormat="1" ht="20" customHeight="1" spans="1:35">
      <c r="A64" s="23">
        <f t="shared" si="0"/>
        <v>61</v>
      </c>
      <c r="B64" s="24" t="s">
        <v>71</v>
      </c>
      <c r="C64" s="25" t="s">
        <v>226</v>
      </c>
      <c r="D64" s="24" t="s">
        <v>227</v>
      </c>
      <c r="E64" s="24">
        <v>3245.4</v>
      </c>
      <c r="F64" s="24">
        <f>VLOOKUP(C64,'[1]9月'!$B:$Q,16,0)</f>
        <v>3245.4</v>
      </c>
      <c r="G64" s="27">
        <v>5664.75</v>
      </c>
      <c r="H64" s="24">
        <v>3245.4</v>
      </c>
      <c r="I64" s="27">
        <v>4180</v>
      </c>
      <c r="J64" s="27"/>
      <c r="K64" s="34">
        <f t="shared" si="1"/>
        <v>58.4172</v>
      </c>
      <c r="L64" s="35">
        <f t="shared" si="2"/>
        <v>519.264</v>
      </c>
      <c r="M64" s="27">
        <f t="shared" si="3"/>
        <v>453.18</v>
      </c>
      <c r="N64" s="24">
        <f t="shared" si="4"/>
        <v>22.7178</v>
      </c>
      <c r="O64" s="27">
        <f t="shared" si="5"/>
        <v>209</v>
      </c>
      <c r="P64" s="27">
        <f t="shared" si="6"/>
        <v>0</v>
      </c>
      <c r="Q64" s="27">
        <f t="shared" si="7"/>
        <v>1262.579</v>
      </c>
      <c r="R64" s="24">
        <f t="shared" si="8"/>
        <v>0</v>
      </c>
      <c r="S64" s="24">
        <f t="shared" si="9"/>
        <v>259.63</v>
      </c>
      <c r="T64" s="27">
        <f t="shared" si="10"/>
        <v>113.3</v>
      </c>
      <c r="U64" s="24">
        <f t="shared" si="11"/>
        <v>9.74</v>
      </c>
      <c r="V64" s="27">
        <f t="shared" si="12"/>
        <v>209</v>
      </c>
      <c r="W64" s="27">
        <f t="shared" si="13"/>
        <v>0</v>
      </c>
      <c r="X64" s="24">
        <f t="shared" si="14"/>
        <v>591.67</v>
      </c>
      <c r="Y64" s="24">
        <f t="shared" si="15"/>
        <v>1854.249</v>
      </c>
      <c r="Z64" s="39"/>
      <c r="AA64" s="4" t="s">
        <v>31</v>
      </c>
      <c r="AB64" s="3">
        <f t="shared" ref="AB64:AH64" si="76">K64+R64</f>
        <v>58.4172</v>
      </c>
      <c r="AC64" s="3">
        <f t="shared" si="76"/>
        <v>778.894</v>
      </c>
      <c r="AD64" s="3">
        <f t="shared" si="76"/>
        <v>566.48</v>
      </c>
      <c r="AE64" s="3">
        <f t="shared" si="76"/>
        <v>32.4578</v>
      </c>
      <c r="AF64" s="3">
        <f t="shared" si="76"/>
        <v>418</v>
      </c>
      <c r="AG64" s="3">
        <f t="shared" si="76"/>
        <v>0</v>
      </c>
      <c r="AH64" s="3">
        <f t="shared" si="76"/>
        <v>1854.249</v>
      </c>
      <c r="AI64" s="4" t="s">
        <v>1108</v>
      </c>
    </row>
    <row r="65" s="9" customFormat="1" ht="20" customHeight="1" spans="1:35">
      <c r="A65" s="23">
        <f t="shared" si="0"/>
        <v>62</v>
      </c>
      <c r="B65" s="24" t="s">
        <v>140</v>
      </c>
      <c r="C65" s="25" t="s">
        <v>228</v>
      </c>
      <c r="D65" s="24" t="s">
        <v>229</v>
      </c>
      <c r="E65" s="24">
        <v>3245.4</v>
      </c>
      <c r="F65" s="24">
        <f>VLOOKUP(C65,'[1]9月'!$B:$Q,16,0)</f>
        <v>3245.4</v>
      </c>
      <c r="G65" s="27">
        <v>5664.75</v>
      </c>
      <c r="H65" s="24">
        <v>3245.4</v>
      </c>
      <c r="I65" s="27">
        <v>3180</v>
      </c>
      <c r="J65" s="27"/>
      <c r="K65" s="34">
        <f t="shared" si="1"/>
        <v>58.4172</v>
      </c>
      <c r="L65" s="35">
        <f t="shared" si="2"/>
        <v>519.264</v>
      </c>
      <c r="M65" s="27">
        <f t="shared" si="3"/>
        <v>453.18</v>
      </c>
      <c r="N65" s="24">
        <f t="shared" si="4"/>
        <v>22.7178</v>
      </c>
      <c r="O65" s="27">
        <f t="shared" si="5"/>
        <v>159</v>
      </c>
      <c r="P65" s="27">
        <f t="shared" si="6"/>
        <v>0</v>
      </c>
      <c r="Q65" s="27">
        <f t="shared" si="7"/>
        <v>1212.579</v>
      </c>
      <c r="R65" s="24">
        <f t="shared" si="8"/>
        <v>0</v>
      </c>
      <c r="S65" s="24">
        <f t="shared" si="9"/>
        <v>259.63</v>
      </c>
      <c r="T65" s="27">
        <f t="shared" si="10"/>
        <v>113.3</v>
      </c>
      <c r="U65" s="24">
        <f t="shared" si="11"/>
        <v>9.74</v>
      </c>
      <c r="V65" s="27">
        <f t="shared" si="12"/>
        <v>159</v>
      </c>
      <c r="W65" s="27">
        <f t="shared" si="13"/>
        <v>0</v>
      </c>
      <c r="X65" s="24">
        <f t="shared" si="14"/>
        <v>541.67</v>
      </c>
      <c r="Y65" s="24">
        <f t="shared" si="15"/>
        <v>1754.249</v>
      </c>
      <c r="Z65" s="39"/>
      <c r="AA65" s="4" t="s">
        <v>17</v>
      </c>
      <c r="AB65" s="3">
        <f t="shared" ref="AB65:AH65" si="77">K65+R65</f>
        <v>58.4172</v>
      </c>
      <c r="AC65" s="3">
        <f t="shared" si="77"/>
        <v>778.894</v>
      </c>
      <c r="AD65" s="3">
        <f t="shared" si="77"/>
        <v>566.48</v>
      </c>
      <c r="AE65" s="3">
        <f t="shared" si="77"/>
        <v>32.4578</v>
      </c>
      <c r="AF65" s="3">
        <f t="shared" si="77"/>
        <v>318</v>
      </c>
      <c r="AG65" s="3">
        <f t="shared" si="77"/>
        <v>0</v>
      </c>
      <c r="AH65" s="3">
        <f t="shared" si="77"/>
        <v>1754.249</v>
      </c>
      <c r="AI65" s="4" t="s">
        <v>1107</v>
      </c>
    </row>
    <row r="66" s="9" customFormat="1" ht="20" customHeight="1" spans="1:35">
      <c r="A66" s="23">
        <f t="shared" si="0"/>
        <v>63</v>
      </c>
      <c r="B66" s="24" t="s">
        <v>140</v>
      </c>
      <c r="C66" s="25" t="s">
        <v>230</v>
      </c>
      <c r="D66" s="24" t="s">
        <v>231</v>
      </c>
      <c r="E66" s="24">
        <v>3245.4</v>
      </c>
      <c r="F66" s="24">
        <f>VLOOKUP(C66,'[1]9月'!$B:$Q,16,0)</f>
        <v>3245.4</v>
      </c>
      <c r="G66" s="27">
        <v>5664.75</v>
      </c>
      <c r="H66" s="24">
        <v>3245.4</v>
      </c>
      <c r="I66" s="27">
        <v>3180</v>
      </c>
      <c r="J66" s="27"/>
      <c r="K66" s="34">
        <f t="shared" si="1"/>
        <v>58.4172</v>
      </c>
      <c r="L66" s="35">
        <f t="shared" si="2"/>
        <v>519.264</v>
      </c>
      <c r="M66" s="27">
        <f t="shared" si="3"/>
        <v>453.18</v>
      </c>
      <c r="N66" s="24">
        <f t="shared" si="4"/>
        <v>22.7178</v>
      </c>
      <c r="O66" s="27">
        <f t="shared" si="5"/>
        <v>159</v>
      </c>
      <c r="P66" s="27">
        <f t="shared" si="6"/>
        <v>0</v>
      </c>
      <c r="Q66" s="27">
        <f t="shared" si="7"/>
        <v>1212.579</v>
      </c>
      <c r="R66" s="24">
        <f t="shared" si="8"/>
        <v>0</v>
      </c>
      <c r="S66" s="24">
        <f t="shared" si="9"/>
        <v>259.63</v>
      </c>
      <c r="T66" s="27">
        <f t="shared" si="10"/>
        <v>113.3</v>
      </c>
      <c r="U66" s="24">
        <f t="shared" si="11"/>
        <v>9.74</v>
      </c>
      <c r="V66" s="27">
        <f t="shared" si="12"/>
        <v>159</v>
      </c>
      <c r="W66" s="27">
        <f t="shared" si="13"/>
        <v>0</v>
      </c>
      <c r="X66" s="24">
        <f t="shared" si="14"/>
        <v>541.67</v>
      </c>
      <c r="Y66" s="24">
        <f t="shared" si="15"/>
        <v>1754.249</v>
      </c>
      <c r="Z66" s="39"/>
      <c r="AA66" s="4" t="s">
        <v>17</v>
      </c>
      <c r="AB66" s="3">
        <f t="shared" ref="AB66:AH66" si="78">K66+R66</f>
        <v>58.4172</v>
      </c>
      <c r="AC66" s="3">
        <f t="shared" si="78"/>
        <v>778.894</v>
      </c>
      <c r="AD66" s="3">
        <f t="shared" si="78"/>
        <v>566.48</v>
      </c>
      <c r="AE66" s="3">
        <f t="shared" si="78"/>
        <v>32.4578</v>
      </c>
      <c r="AF66" s="3">
        <f t="shared" si="78"/>
        <v>318</v>
      </c>
      <c r="AG66" s="3">
        <f t="shared" si="78"/>
        <v>0</v>
      </c>
      <c r="AH66" s="3">
        <f t="shared" si="78"/>
        <v>1754.249</v>
      </c>
      <c r="AI66" s="4" t="s">
        <v>1107</v>
      </c>
    </row>
    <row r="67" s="9" customFormat="1" ht="20" customHeight="1" spans="1:35">
      <c r="A67" s="23">
        <f t="shared" si="0"/>
        <v>64</v>
      </c>
      <c r="B67" s="24" t="s">
        <v>137</v>
      </c>
      <c r="C67" s="25" t="s">
        <v>232</v>
      </c>
      <c r="D67" s="24" t="s">
        <v>233</v>
      </c>
      <c r="E67" s="24">
        <v>3245.4</v>
      </c>
      <c r="F67" s="24">
        <f>VLOOKUP(C67,'[1]9月'!$B:$Q,16,0)</f>
        <v>3245.4</v>
      </c>
      <c r="G67" s="27">
        <v>5664.75</v>
      </c>
      <c r="H67" s="24">
        <v>3245.4</v>
      </c>
      <c r="I67" s="27">
        <v>3180</v>
      </c>
      <c r="J67" s="27"/>
      <c r="K67" s="34">
        <f t="shared" si="1"/>
        <v>58.4172</v>
      </c>
      <c r="L67" s="35">
        <f t="shared" si="2"/>
        <v>519.264</v>
      </c>
      <c r="M67" s="27">
        <f t="shared" si="3"/>
        <v>453.18</v>
      </c>
      <c r="N67" s="24">
        <f t="shared" si="4"/>
        <v>22.7178</v>
      </c>
      <c r="O67" s="27">
        <f t="shared" si="5"/>
        <v>159</v>
      </c>
      <c r="P67" s="27">
        <f t="shared" si="6"/>
        <v>0</v>
      </c>
      <c r="Q67" s="27">
        <f t="shared" si="7"/>
        <v>1212.579</v>
      </c>
      <c r="R67" s="24">
        <f t="shared" si="8"/>
        <v>0</v>
      </c>
      <c r="S67" s="24">
        <f t="shared" si="9"/>
        <v>259.63</v>
      </c>
      <c r="T67" s="27">
        <f t="shared" si="10"/>
        <v>113.3</v>
      </c>
      <c r="U67" s="24">
        <f t="shared" si="11"/>
        <v>9.74</v>
      </c>
      <c r="V67" s="27">
        <f t="shared" si="12"/>
        <v>159</v>
      </c>
      <c r="W67" s="27">
        <f t="shared" si="13"/>
        <v>0</v>
      </c>
      <c r="X67" s="24">
        <f t="shared" si="14"/>
        <v>541.67</v>
      </c>
      <c r="Y67" s="24">
        <f t="shared" si="15"/>
        <v>1754.249</v>
      </c>
      <c r="Z67" s="39"/>
      <c r="AA67" s="4" t="s">
        <v>30</v>
      </c>
      <c r="AB67" s="3">
        <f t="shared" ref="AB67:AH67" si="79">K67+R67</f>
        <v>58.4172</v>
      </c>
      <c r="AC67" s="3">
        <f t="shared" si="79"/>
        <v>778.894</v>
      </c>
      <c r="AD67" s="3">
        <f t="shared" si="79"/>
        <v>566.48</v>
      </c>
      <c r="AE67" s="3">
        <f t="shared" si="79"/>
        <v>32.4578</v>
      </c>
      <c r="AF67" s="3">
        <f t="shared" si="79"/>
        <v>318</v>
      </c>
      <c r="AG67" s="3">
        <f t="shared" si="79"/>
        <v>0</v>
      </c>
      <c r="AH67" s="3">
        <f t="shared" si="79"/>
        <v>1754.249</v>
      </c>
      <c r="AI67" s="4" t="s">
        <v>1110</v>
      </c>
    </row>
    <row r="68" s="9" customFormat="1" ht="20" customHeight="1" spans="1:35">
      <c r="A68" s="23">
        <f t="shared" ref="A68:A95" si="80">ROW()-3</f>
        <v>65</v>
      </c>
      <c r="B68" s="24" t="s">
        <v>140</v>
      </c>
      <c r="C68" s="25" t="s">
        <v>234</v>
      </c>
      <c r="D68" s="24" t="s">
        <v>235</v>
      </c>
      <c r="E68" s="24">
        <v>3820</v>
      </c>
      <c r="F68" s="24">
        <f>VLOOKUP(C68,'[1]9月'!$B:$Q,16,0)</f>
        <v>3820</v>
      </c>
      <c r="G68" s="27">
        <v>5664.75</v>
      </c>
      <c r="H68" s="24">
        <v>3820</v>
      </c>
      <c r="I68" s="27">
        <v>4180</v>
      </c>
      <c r="J68" s="27"/>
      <c r="K68" s="34">
        <f t="shared" ref="K68:K95" si="81">E68*0.018</f>
        <v>68.76</v>
      </c>
      <c r="L68" s="35">
        <f t="shared" ref="L68:L95" si="82">F68*0.16</f>
        <v>611.2</v>
      </c>
      <c r="M68" s="27">
        <f t="shared" ref="M68:M95" si="83">ROUND(G68*0.08,2)</f>
        <v>453.18</v>
      </c>
      <c r="N68" s="24">
        <f t="shared" ref="N68:N95" si="84">H68*0.007</f>
        <v>26.74</v>
      </c>
      <c r="O68" s="27">
        <f t="shared" ref="O68:O95" si="85">I68*5%</f>
        <v>209</v>
      </c>
      <c r="P68" s="27">
        <f t="shared" ref="P68:P95" si="86">J68*50%</f>
        <v>0</v>
      </c>
      <c r="Q68" s="27">
        <f t="shared" ref="Q68:Q95" si="87">SUM(K68:P68)</f>
        <v>1368.88</v>
      </c>
      <c r="R68" s="24">
        <f t="shared" ref="R68:R95" si="88">E68*0</f>
        <v>0</v>
      </c>
      <c r="S68" s="24">
        <f t="shared" ref="S68:S95" si="89">ROUND(F68*0.08,2)</f>
        <v>305.6</v>
      </c>
      <c r="T68" s="27">
        <f t="shared" ref="T68:T95" si="90">ROUND(G68*0.02,2)</f>
        <v>113.3</v>
      </c>
      <c r="U68" s="24">
        <f t="shared" ref="U68:U95" si="91">ROUND(H68*0.003,2)</f>
        <v>11.46</v>
      </c>
      <c r="V68" s="27">
        <f t="shared" ref="V68:V95" si="92">I68*5%</f>
        <v>209</v>
      </c>
      <c r="W68" s="27">
        <f t="shared" ref="W68:W95" si="93">J68*50%</f>
        <v>0</v>
      </c>
      <c r="X68" s="24">
        <f t="shared" ref="X68:X95" si="94">SUM(R68:W68)</f>
        <v>639.36</v>
      </c>
      <c r="Y68" s="24">
        <f t="shared" ref="Y68:Y95" si="95">Q68+X68</f>
        <v>2008.24</v>
      </c>
      <c r="Z68" s="39"/>
      <c r="AA68" s="4" t="s">
        <v>17</v>
      </c>
      <c r="AB68" s="3">
        <f t="shared" ref="AB68:AH68" si="96">K68+R68</f>
        <v>68.76</v>
      </c>
      <c r="AC68" s="3">
        <f t="shared" si="96"/>
        <v>916.8</v>
      </c>
      <c r="AD68" s="3">
        <f t="shared" si="96"/>
        <v>566.48</v>
      </c>
      <c r="AE68" s="3">
        <f t="shared" si="96"/>
        <v>38.2</v>
      </c>
      <c r="AF68" s="3">
        <f t="shared" si="96"/>
        <v>418</v>
      </c>
      <c r="AG68" s="3">
        <f t="shared" si="96"/>
        <v>0</v>
      </c>
      <c r="AH68" s="3">
        <f t="shared" si="96"/>
        <v>2008.24</v>
      </c>
      <c r="AI68" s="4" t="s">
        <v>1107</v>
      </c>
    </row>
    <row r="69" s="9" customFormat="1" ht="20" customHeight="1" spans="1:35">
      <c r="A69" s="23">
        <f t="shared" si="80"/>
        <v>66</v>
      </c>
      <c r="B69" s="24" t="s">
        <v>137</v>
      </c>
      <c r="C69" s="25" t="s">
        <v>236</v>
      </c>
      <c r="D69" s="24" t="s">
        <v>237</v>
      </c>
      <c r="E69" s="24">
        <v>3820</v>
      </c>
      <c r="F69" s="24">
        <f>VLOOKUP(C69,'[1]9月'!$B:$Q,16,0)</f>
        <v>3820</v>
      </c>
      <c r="G69" s="27">
        <v>5664.75</v>
      </c>
      <c r="H69" s="24">
        <v>3820</v>
      </c>
      <c r="I69" s="27">
        <v>4180</v>
      </c>
      <c r="J69" s="27"/>
      <c r="K69" s="34">
        <f t="shared" si="81"/>
        <v>68.76</v>
      </c>
      <c r="L69" s="35">
        <f t="shared" si="82"/>
        <v>611.2</v>
      </c>
      <c r="M69" s="27">
        <f t="shared" si="83"/>
        <v>453.18</v>
      </c>
      <c r="N69" s="24">
        <f t="shared" si="84"/>
        <v>26.74</v>
      </c>
      <c r="O69" s="27">
        <f t="shared" si="85"/>
        <v>209</v>
      </c>
      <c r="P69" s="27">
        <f t="shared" si="86"/>
        <v>0</v>
      </c>
      <c r="Q69" s="27">
        <f t="shared" si="87"/>
        <v>1368.88</v>
      </c>
      <c r="R69" s="24">
        <f t="shared" si="88"/>
        <v>0</v>
      </c>
      <c r="S69" s="24">
        <f t="shared" si="89"/>
        <v>305.6</v>
      </c>
      <c r="T69" s="27">
        <f t="shared" si="90"/>
        <v>113.3</v>
      </c>
      <c r="U69" s="24">
        <f t="shared" si="91"/>
        <v>11.46</v>
      </c>
      <c r="V69" s="27">
        <f t="shared" si="92"/>
        <v>209</v>
      </c>
      <c r="W69" s="27">
        <f t="shared" si="93"/>
        <v>0</v>
      </c>
      <c r="X69" s="24">
        <f t="shared" si="94"/>
        <v>639.36</v>
      </c>
      <c r="Y69" s="24">
        <f t="shared" si="95"/>
        <v>2008.24</v>
      </c>
      <c r="Z69" s="39"/>
      <c r="AA69" s="4" t="s">
        <v>30</v>
      </c>
      <c r="AB69" s="3">
        <f t="shared" ref="AB69:AH69" si="97">K69+R69</f>
        <v>68.76</v>
      </c>
      <c r="AC69" s="3">
        <f t="shared" si="97"/>
        <v>916.8</v>
      </c>
      <c r="AD69" s="3">
        <f t="shared" si="97"/>
        <v>566.48</v>
      </c>
      <c r="AE69" s="3">
        <f t="shared" si="97"/>
        <v>38.2</v>
      </c>
      <c r="AF69" s="3">
        <f t="shared" si="97"/>
        <v>418</v>
      </c>
      <c r="AG69" s="3">
        <f t="shared" si="97"/>
        <v>0</v>
      </c>
      <c r="AH69" s="3">
        <f t="shared" si="97"/>
        <v>2008.24</v>
      </c>
      <c r="AI69" s="4" t="s">
        <v>1110</v>
      </c>
    </row>
    <row r="70" s="9" customFormat="1" ht="20" customHeight="1" spans="1:35">
      <c r="A70" s="23">
        <f t="shared" si="80"/>
        <v>67</v>
      </c>
      <c r="B70" s="24" t="s">
        <v>137</v>
      </c>
      <c r="C70" s="25" t="s">
        <v>238</v>
      </c>
      <c r="D70" s="24" t="s">
        <v>239</v>
      </c>
      <c r="E70" s="24">
        <v>3245.4</v>
      </c>
      <c r="F70" s="24">
        <f>VLOOKUP(C70,'[1]9月'!$B:$Q,16,0)</f>
        <v>3245.4</v>
      </c>
      <c r="G70" s="27">
        <v>5664.75</v>
      </c>
      <c r="H70" s="24">
        <v>3245.4</v>
      </c>
      <c r="I70" s="27">
        <v>3180</v>
      </c>
      <c r="J70" s="27"/>
      <c r="K70" s="34">
        <f t="shared" si="81"/>
        <v>58.4172</v>
      </c>
      <c r="L70" s="35">
        <f t="shared" si="82"/>
        <v>519.264</v>
      </c>
      <c r="M70" s="27">
        <f t="shared" si="83"/>
        <v>453.18</v>
      </c>
      <c r="N70" s="24">
        <f t="shared" si="84"/>
        <v>22.7178</v>
      </c>
      <c r="O70" s="27">
        <f t="shared" si="85"/>
        <v>159</v>
      </c>
      <c r="P70" s="27">
        <f t="shared" si="86"/>
        <v>0</v>
      </c>
      <c r="Q70" s="27">
        <f t="shared" si="87"/>
        <v>1212.579</v>
      </c>
      <c r="R70" s="24">
        <f t="shared" si="88"/>
        <v>0</v>
      </c>
      <c r="S70" s="24">
        <f t="shared" si="89"/>
        <v>259.63</v>
      </c>
      <c r="T70" s="27">
        <f t="shared" si="90"/>
        <v>113.3</v>
      </c>
      <c r="U70" s="24">
        <f t="shared" si="91"/>
        <v>9.74</v>
      </c>
      <c r="V70" s="27">
        <f t="shared" si="92"/>
        <v>159</v>
      </c>
      <c r="W70" s="27">
        <f t="shared" si="93"/>
        <v>0</v>
      </c>
      <c r="X70" s="24">
        <f t="shared" si="94"/>
        <v>541.67</v>
      </c>
      <c r="Y70" s="24">
        <f t="shared" si="95"/>
        <v>1754.249</v>
      </c>
      <c r="Z70" s="39"/>
      <c r="AA70" s="4" t="s">
        <v>17</v>
      </c>
      <c r="AB70" s="3">
        <f t="shared" ref="AB70:AH70" si="98">K70+R70</f>
        <v>58.4172</v>
      </c>
      <c r="AC70" s="3">
        <f t="shared" si="98"/>
        <v>778.894</v>
      </c>
      <c r="AD70" s="3">
        <f t="shared" si="98"/>
        <v>566.48</v>
      </c>
      <c r="AE70" s="3">
        <f t="shared" si="98"/>
        <v>32.4578</v>
      </c>
      <c r="AF70" s="3">
        <f t="shared" si="98"/>
        <v>318</v>
      </c>
      <c r="AG70" s="3">
        <f t="shared" si="98"/>
        <v>0</v>
      </c>
      <c r="AH70" s="3">
        <f t="shared" si="98"/>
        <v>1754.249</v>
      </c>
      <c r="AI70" s="4" t="s">
        <v>1107</v>
      </c>
    </row>
    <row r="71" s="9" customFormat="1" ht="20" customHeight="1" spans="1:35">
      <c r="A71" s="23">
        <f t="shared" si="80"/>
        <v>68</v>
      </c>
      <c r="B71" s="24" t="s">
        <v>137</v>
      </c>
      <c r="C71" s="25" t="s">
        <v>240</v>
      </c>
      <c r="D71" s="24" t="s">
        <v>241</v>
      </c>
      <c r="E71" s="24">
        <v>3245.4</v>
      </c>
      <c r="F71" s="24">
        <f>VLOOKUP(C71,'[1]9月'!$B:$Q,16,0)</f>
        <v>3245.4</v>
      </c>
      <c r="G71" s="27">
        <v>5664.75</v>
      </c>
      <c r="H71" s="24">
        <v>3245.4</v>
      </c>
      <c r="I71" s="27">
        <v>3180</v>
      </c>
      <c r="J71" s="27"/>
      <c r="K71" s="34">
        <f t="shared" si="81"/>
        <v>58.4172</v>
      </c>
      <c r="L71" s="35">
        <f t="shared" si="82"/>
        <v>519.264</v>
      </c>
      <c r="M71" s="27">
        <f t="shared" si="83"/>
        <v>453.18</v>
      </c>
      <c r="N71" s="24">
        <f t="shared" si="84"/>
        <v>22.7178</v>
      </c>
      <c r="O71" s="27">
        <f t="shared" si="85"/>
        <v>159</v>
      </c>
      <c r="P71" s="27">
        <f t="shared" si="86"/>
        <v>0</v>
      </c>
      <c r="Q71" s="27">
        <f t="shared" si="87"/>
        <v>1212.579</v>
      </c>
      <c r="R71" s="24">
        <f t="shared" si="88"/>
        <v>0</v>
      </c>
      <c r="S71" s="24">
        <f t="shared" si="89"/>
        <v>259.63</v>
      </c>
      <c r="T71" s="27">
        <f t="shared" si="90"/>
        <v>113.3</v>
      </c>
      <c r="U71" s="24">
        <f t="shared" si="91"/>
        <v>9.74</v>
      </c>
      <c r="V71" s="27">
        <f t="shared" si="92"/>
        <v>159</v>
      </c>
      <c r="W71" s="27">
        <f t="shared" si="93"/>
        <v>0</v>
      </c>
      <c r="X71" s="24">
        <f t="shared" si="94"/>
        <v>541.67</v>
      </c>
      <c r="Y71" s="24">
        <f t="shared" si="95"/>
        <v>1754.249</v>
      </c>
      <c r="Z71" s="39"/>
      <c r="AA71" s="4" t="s">
        <v>30</v>
      </c>
      <c r="AB71" s="3">
        <f t="shared" ref="AB71:AH71" si="99">K71+R71</f>
        <v>58.4172</v>
      </c>
      <c r="AC71" s="3">
        <f t="shared" si="99"/>
        <v>778.894</v>
      </c>
      <c r="AD71" s="3">
        <f t="shared" si="99"/>
        <v>566.48</v>
      </c>
      <c r="AE71" s="3">
        <f t="shared" si="99"/>
        <v>32.4578</v>
      </c>
      <c r="AF71" s="3">
        <f t="shared" si="99"/>
        <v>318</v>
      </c>
      <c r="AG71" s="3">
        <f t="shared" si="99"/>
        <v>0</v>
      </c>
      <c r="AH71" s="3">
        <f t="shared" si="99"/>
        <v>1754.249</v>
      </c>
      <c r="AI71" s="4" t="s">
        <v>1110</v>
      </c>
    </row>
    <row r="72" s="9" customFormat="1" ht="20" customHeight="1" spans="1:35">
      <c r="A72" s="23">
        <f t="shared" si="80"/>
        <v>69</v>
      </c>
      <c r="B72" s="24" t="s">
        <v>137</v>
      </c>
      <c r="C72" s="25" t="s">
        <v>242</v>
      </c>
      <c r="D72" s="24" t="s">
        <v>243</v>
      </c>
      <c r="E72" s="24">
        <v>3245.4</v>
      </c>
      <c r="F72" s="24">
        <f>VLOOKUP(C72,'[1]9月'!$B:$Q,16,0)</f>
        <v>3245.4</v>
      </c>
      <c r="G72" s="27">
        <v>5664.75</v>
      </c>
      <c r="H72" s="24">
        <v>3245.4</v>
      </c>
      <c r="I72" s="27">
        <v>3180</v>
      </c>
      <c r="J72" s="27"/>
      <c r="K72" s="34">
        <f t="shared" si="81"/>
        <v>58.4172</v>
      </c>
      <c r="L72" s="35">
        <f t="shared" si="82"/>
        <v>519.264</v>
      </c>
      <c r="M72" s="27">
        <f t="shared" si="83"/>
        <v>453.18</v>
      </c>
      <c r="N72" s="24">
        <f t="shared" si="84"/>
        <v>22.7178</v>
      </c>
      <c r="O72" s="27">
        <f t="shared" si="85"/>
        <v>159</v>
      </c>
      <c r="P72" s="27">
        <f t="shared" si="86"/>
        <v>0</v>
      </c>
      <c r="Q72" s="27">
        <f t="shared" si="87"/>
        <v>1212.579</v>
      </c>
      <c r="R72" s="24">
        <f t="shared" si="88"/>
        <v>0</v>
      </c>
      <c r="S72" s="24">
        <f t="shared" si="89"/>
        <v>259.63</v>
      </c>
      <c r="T72" s="27">
        <f t="shared" si="90"/>
        <v>113.3</v>
      </c>
      <c r="U72" s="24">
        <f t="shared" si="91"/>
        <v>9.74</v>
      </c>
      <c r="V72" s="27">
        <f t="shared" si="92"/>
        <v>159</v>
      </c>
      <c r="W72" s="27">
        <f t="shared" si="93"/>
        <v>0</v>
      </c>
      <c r="X72" s="24">
        <f t="shared" si="94"/>
        <v>541.67</v>
      </c>
      <c r="Y72" s="24">
        <f t="shared" si="95"/>
        <v>1754.249</v>
      </c>
      <c r="Z72" s="39"/>
      <c r="AA72" s="4" t="s">
        <v>30</v>
      </c>
      <c r="AB72" s="3">
        <f t="shared" ref="AB72:AH72" si="100">K72+R72</f>
        <v>58.4172</v>
      </c>
      <c r="AC72" s="3">
        <f t="shared" si="100"/>
        <v>778.894</v>
      </c>
      <c r="AD72" s="3">
        <f t="shared" si="100"/>
        <v>566.48</v>
      </c>
      <c r="AE72" s="3">
        <f t="shared" si="100"/>
        <v>32.4578</v>
      </c>
      <c r="AF72" s="3">
        <f t="shared" si="100"/>
        <v>318</v>
      </c>
      <c r="AG72" s="3">
        <f t="shared" si="100"/>
        <v>0</v>
      </c>
      <c r="AH72" s="3">
        <f t="shared" si="100"/>
        <v>1754.249</v>
      </c>
      <c r="AI72" s="4" t="s">
        <v>1110</v>
      </c>
    </row>
    <row r="73" s="9" customFormat="1" ht="20" customHeight="1" spans="1:35">
      <c r="A73" s="23">
        <f t="shared" si="80"/>
        <v>70</v>
      </c>
      <c r="B73" s="24" t="s">
        <v>140</v>
      </c>
      <c r="C73" s="25" t="s">
        <v>244</v>
      </c>
      <c r="D73" s="24" t="s">
        <v>245</v>
      </c>
      <c r="E73" s="24">
        <v>3245.4</v>
      </c>
      <c r="F73" s="24">
        <f>VLOOKUP(C73,'[1]9月'!$B:$Q,16,0)</f>
        <v>3245.4</v>
      </c>
      <c r="G73" s="27">
        <v>5664.75</v>
      </c>
      <c r="H73" s="24">
        <v>3245.4</v>
      </c>
      <c r="I73" s="36">
        <v>4180</v>
      </c>
      <c r="J73" s="27"/>
      <c r="K73" s="34">
        <f t="shared" si="81"/>
        <v>58.4172</v>
      </c>
      <c r="L73" s="35">
        <f t="shared" si="82"/>
        <v>519.264</v>
      </c>
      <c r="M73" s="27">
        <f t="shared" si="83"/>
        <v>453.18</v>
      </c>
      <c r="N73" s="24">
        <f t="shared" si="84"/>
        <v>22.7178</v>
      </c>
      <c r="O73" s="27">
        <f t="shared" si="85"/>
        <v>209</v>
      </c>
      <c r="P73" s="27">
        <f t="shared" si="86"/>
        <v>0</v>
      </c>
      <c r="Q73" s="27">
        <f t="shared" si="87"/>
        <v>1262.579</v>
      </c>
      <c r="R73" s="24">
        <f t="shared" si="88"/>
        <v>0</v>
      </c>
      <c r="S73" s="24">
        <f t="shared" si="89"/>
        <v>259.63</v>
      </c>
      <c r="T73" s="27">
        <f t="shared" si="90"/>
        <v>113.3</v>
      </c>
      <c r="U73" s="24">
        <f t="shared" si="91"/>
        <v>9.74</v>
      </c>
      <c r="V73" s="27">
        <f t="shared" si="92"/>
        <v>209</v>
      </c>
      <c r="W73" s="27">
        <f t="shared" si="93"/>
        <v>0</v>
      </c>
      <c r="X73" s="24">
        <f t="shared" si="94"/>
        <v>591.67</v>
      </c>
      <c r="Y73" s="24">
        <f t="shared" si="95"/>
        <v>1854.249</v>
      </c>
      <c r="Z73" s="39"/>
      <c r="AA73" s="4" t="s">
        <v>17</v>
      </c>
      <c r="AB73" s="3">
        <f t="shared" ref="AB73:AH73" si="101">K73+R73</f>
        <v>58.4172</v>
      </c>
      <c r="AC73" s="3">
        <f t="shared" si="101"/>
        <v>778.894</v>
      </c>
      <c r="AD73" s="3">
        <f t="shared" si="101"/>
        <v>566.48</v>
      </c>
      <c r="AE73" s="3">
        <f t="shared" si="101"/>
        <v>32.4578</v>
      </c>
      <c r="AF73" s="3">
        <f t="shared" si="101"/>
        <v>418</v>
      </c>
      <c r="AG73" s="3">
        <f t="shared" si="101"/>
        <v>0</v>
      </c>
      <c r="AH73" s="3">
        <f t="shared" si="101"/>
        <v>1854.249</v>
      </c>
      <c r="AI73" s="4" t="s">
        <v>1107</v>
      </c>
    </row>
    <row r="74" s="9" customFormat="1" ht="20" customHeight="1" spans="1:35">
      <c r="A74" s="23">
        <f t="shared" si="80"/>
        <v>71</v>
      </c>
      <c r="B74" s="24" t="s">
        <v>140</v>
      </c>
      <c r="C74" s="25" t="s">
        <v>246</v>
      </c>
      <c r="D74" s="24" t="s">
        <v>247</v>
      </c>
      <c r="E74" s="24">
        <v>3245.4</v>
      </c>
      <c r="F74" s="24">
        <f>VLOOKUP(C74,'[1]9月'!$B:$Q,16,0)</f>
        <v>3245.4</v>
      </c>
      <c r="G74" s="27">
        <v>5664.75</v>
      </c>
      <c r="H74" s="24">
        <v>3245.4</v>
      </c>
      <c r="I74" s="27">
        <v>4180</v>
      </c>
      <c r="J74" s="27"/>
      <c r="K74" s="34">
        <f t="shared" si="81"/>
        <v>58.4172</v>
      </c>
      <c r="L74" s="35">
        <f t="shared" si="82"/>
        <v>519.264</v>
      </c>
      <c r="M74" s="27">
        <f t="shared" si="83"/>
        <v>453.18</v>
      </c>
      <c r="N74" s="24">
        <f t="shared" si="84"/>
        <v>22.7178</v>
      </c>
      <c r="O74" s="27">
        <f t="shared" si="85"/>
        <v>209</v>
      </c>
      <c r="P74" s="27">
        <f t="shared" si="86"/>
        <v>0</v>
      </c>
      <c r="Q74" s="27">
        <f t="shared" si="87"/>
        <v>1262.579</v>
      </c>
      <c r="R74" s="24">
        <f t="shared" si="88"/>
        <v>0</v>
      </c>
      <c r="S74" s="24">
        <f t="shared" si="89"/>
        <v>259.63</v>
      </c>
      <c r="T74" s="27">
        <f t="shared" si="90"/>
        <v>113.3</v>
      </c>
      <c r="U74" s="24">
        <f t="shared" si="91"/>
        <v>9.74</v>
      </c>
      <c r="V74" s="27">
        <f t="shared" si="92"/>
        <v>209</v>
      </c>
      <c r="W74" s="27">
        <f t="shared" si="93"/>
        <v>0</v>
      </c>
      <c r="X74" s="24">
        <f t="shared" si="94"/>
        <v>591.67</v>
      </c>
      <c r="Y74" s="24">
        <f t="shared" si="95"/>
        <v>1854.249</v>
      </c>
      <c r="Z74" s="39"/>
      <c r="AA74" s="4" t="s">
        <v>17</v>
      </c>
      <c r="AB74" s="3">
        <f t="shared" ref="AB74:AH74" si="102">K74+R74</f>
        <v>58.4172</v>
      </c>
      <c r="AC74" s="3">
        <f t="shared" si="102"/>
        <v>778.894</v>
      </c>
      <c r="AD74" s="3">
        <f t="shared" si="102"/>
        <v>566.48</v>
      </c>
      <c r="AE74" s="3">
        <f t="shared" si="102"/>
        <v>32.4578</v>
      </c>
      <c r="AF74" s="3">
        <f t="shared" si="102"/>
        <v>418</v>
      </c>
      <c r="AG74" s="3">
        <f t="shared" si="102"/>
        <v>0</v>
      </c>
      <c r="AH74" s="3">
        <f t="shared" si="102"/>
        <v>1854.249</v>
      </c>
      <c r="AI74" s="4" t="s">
        <v>1107</v>
      </c>
    </row>
    <row r="75" s="9" customFormat="1" ht="20" customHeight="1" spans="1:35">
      <c r="A75" s="23">
        <f t="shared" si="80"/>
        <v>72</v>
      </c>
      <c r="B75" s="24" t="s">
        <v>140</v>
      </c>
      <c r="C75" s="25" t="s">
        <v>248</v>
      </c>
      <c r="D75" s="24" t="s">
        <v>249</v>
      </c>
      <c r="E75" s="24">
        <v>3245.4</v>
      </c>
      <c r="F75" s="24">
        <f>VLOOKUP(C75,'[1]9月'!$B:$Q,16,0)</f>
        <v>3245.4</v>
      </c>
      <c r="G75" s="27">
        <v>5664.75</v>
      </c>
      <c r="H75" s="24">
        <v>3245.4</v>
      </c>
      <c r="I75" s="27">
        <v>4180</v>
      </c>
      <c r="J75" s="27"/>
      <c r="K75" s="34">
        <f t="shared" si="81"/>
        <v>58.4172</v>
      </c>
      <c r="L75" s="35">
        <f t="shared" si="82"/>
        <v>519.264</v>
      </c>
      <c r="M75" s="27">
        <f t="shared" si="83"/>
        <v>453.18</v>
      </c>
      <c r="N75" s="24">
        <f t="shared" si="84"/>
        <v>22.7178</v>
      </c>
      <c r="O75" s="27">
        <f t="shared" si="85"/>
        <v>209</v>
      </c>
      <c r="P75" s="27">
        <f t="shared" si="86"/>
        <v>0</v>
      </c>
      <c r="Q75" s="27">
        <f t="shared" si="87"/>
        <v>1262.579</v>
      </c>
      <c r="R75" s="24">
        <f t="shared" si="88"/>
        <v>0</v>
      </c>
      <c r="S75" s="24">
        <f t="shared" si="89"/>
        <v>259.63</v>
      </c>
      <c r="T75" s="27">
        <f t="shared" si="90"/>
        <v>113.3</v>
      </c>
      <c r="U75" s="24">
        <f t="shared" si="91"/>
        <v>9.74</v>
      </c>
      <c r="V75" s="27">
        <f t="shared" si="92"/>
        <v>209</v>
      </c>
      <c r="W75" s="27">
        <f t="shared" si="93"/>
        <v>0</v>
      </c>
      <c r="X75" s="24">
        <f t="shared" si="94"/>
        <v>591.67</v>
      </c>
      <c r="Y75" s="24">
        <f t="shared" si="95"/>
        <v>1854.249</v>
      </c>
      <c r="Z75" s="39"/>
      <c r="AA75" s="4" t="s">
        <v>17</v>
      </c>
      <c r="AB75" s="3">
        <f t="shared" ref="AB75:AH75" si="103">K75+R75</f>
        <v>58.4172</v>
      </c>
      <c r="AC75" s="3">
        <f t="shared" si="103"/>
        <v>778.894</v>
      </c>
      <c r="AD75" s="3">
        <f t="shared" si="103"/>
        <v>566.48</v>
      </c>
      <c r="AE75" s="3">
        <f t="shared" si="103"/>
        <v>32.4578</v>
      </c>
      <c r="AF75" s="3">
        <f t="shared" si="103"/>
        <v>418</v>
      </c>
      <c r="AG75" s="3">
        <f t="shared" si="103"/>
        <v>0</v>
      </c>
      <c r="AH75" s="3">
        <f t="shared" si="103"/>
        <v>1854.249</v>
      </c>
      <c r="AI75" s="4" t="s">
        <v>1107</v>
      </c>
    </row>
    <row r="76" s="9" customFormat="1" ht="20" customHeight="1" spans="1:35">
      <c r="A76" s="23">
        <f t="shared" si="80"/>
        <v>73</v>
      </c>
      <c r="B76" s="24" t="s">
        <v>140</v>
      </c>
      <c r="C76" s="25" t="s">
        <v>252</v>
      </c>
      <c r="D76" s="275" t="s">
        <v>253</v>
      </c>
      <c r="E76" s="24">
        <v>3245.4</v>
      </c>
      <c r="F76" s="24">
        <f>VLOOKUP(C76,'[1]9月'!$B:$Q,16,0)</f>
        <v>3245.4</v>
      </c>
      <c r="G76" s="27">
        <v>5664.75</v>
      </c>
      <c r="H76" s="24">
        <v>3245.4</v>
      </c>
      <c r="I76" s="27">
        <v>3180</v>
      </c>
      <c r="J76" s="27"/>
      <c r="K76" s="34">
        <f t="shared" si="81"/>
        <v>58.4172</v>
      </c>
      <c r="L76" s="35">
        <f t="shared" si="82"/>
        <v>519.264</v>
      </c>
      <c r="M76" s="27">
        <f t="shared" si="83"/>
        <v>453.18</v>
      </c>
      <c r="N76" s="24">
        <f t="shared" si="84"/>
        <v>22.7178</v>
      </c>
      <c r="O76" s="27">
        <f t="shared" si="85"/>
        <v>159</v>
      </c>
      <c r="P76" s="27">
        <f t="shared" si="86"/>
        <v>0</v>
      </c>
      <c r="Q76" s="27">
        <f t="shared" si="87"/>
        <v>1212.579</v>
      </c>
      <c r="R76" s="24">
        <f t="shared" si="88"/>
        <v>0</v>
      </c>
      <c r="S76" s="24">
        <f t="shared" si="89"/>
        <v>259.63</v>
      </c>
      <c r="T76" s="27">
        <f t="shared" si="90"/>
        <v>113.3</v>
      </c>
      <c r="U76" s="24">
        <f t="shared" si="91"/>
        <v>9.74</v>
      </c>
      <c r="V76" s="27">
        <f t="shared" si="92"/>
        <v>159</v>
      </c>
      <c r="W76" s="27">
        <f t="shared" si="93"/>
        <v>0</v>
      </c>
      <c r="X76" s="24">
        <f t="shared" si="94"/>
        <v>541.67</v>
      </c>
      <c r="Y76" s="24">
        <f t="shared" si="95"/>
        <v>1754.249</v>
      </c>
      <c r="Z76" s="39"/>
      <c r="AA76" s="4" t="s">
        <v>17</v>
      </c>
      <c r="AB76" s="3">
        <f t="shared" ref="AB76:AH76" si="104">K76+R76</f>
        <v>58.4172</v>
      </c>
      <c r="AC76" s="3">
        <f t="shared" si="104"/>
        <v>778.894</v>
      </c>
      <c r="AD76" s="3">
        <f t="shared" si="104"/>
        <v>566.48</v>
      </c>
      <c r="AE76" s="3">
        <f t="shared" si="104"/>
        <v>32.4578</v>
      </c>
      <c r="AF76" s="3">
        <f t="shared" si="104"/>
        <v>318</v>
      </c>
      <c r="AG76" s="3">
        <f t="shared" si="104"/>
        <v>0</v>
      </c>
      <c r="AH76" s="3">
        <f t="shared" si="104"/>
        <v>1754.249</v>
      </c>
      <c r="AI76" s="4" t="s">
        <v>1107</v>
      </c>
    </row>
    <row r="77" s="9" customFormat="1" ht="20" customHeight="1" spans="1:35">
      <c r="A77" s="23">
        <f t="shared" si="80"/>
        <v>74</v>
      </c>
      <c r="B77" s="24" t="s">
        <v>140</v>
      </c>
      <c r="C77" s="25" t="s">
        <v>254</v>
      </c>
      <c r="D77" s="24" t="s">
        <v>255</v>
      </c>
      <c r="E77" s="24">
        <v>3245.4</v>
      </c>
      <c r="F77" s="24">
        <f>VLOOKUP(C77,'[1]9月'!$B:$Q,16,0)</f>
        <v>3245.4</v>
      </c>
      <c r="G77" s="27">
        <v>5664.75</v>
      </c>
      <c r="H77" s="24">
        <v>3245.4</v>
      </c>
      <c r="I77" s="27">
        <v>4180</v>
      </c>
      <c r="J77" s="27"/>
      <c r="K77" s="34">
        <f t="shared" si="81"/>
        <v>58.4172</v>
      </c>
      <c r="L77" s="35">
        <f t="shared" si="82"/>
        <v>519.264</v>
      </c>
      <c r="M77" s="27">
        <f t="shared" si="83"/>
        <v>453.18</v>
      </c>
      <c r="N77" s="24">
        <f t="shared" si="84"/>
        <v>22.7178</v>
      </c>
      <c r="O77" s="27">
        <f t="shared" si="85"/>
        <v>209</v>
      </c>
      <c r="P77" s="27">
        <f t="shared" si="86"/>
        <v>0</v>
      </c>
      <c r="Q77" s="27">
        <f t="shared" si="87"/>
        <v>1262.579</v>
      </c>
      <c r="R77" s="24">
        <f t="shared" si="88"/>
        <v>0</v>
      </c>
      <c r="S77" s="24">
        <f t="shared" si="89"/>
        <v>259.63</v>
      </c>
      <c r="T77" s="27">
        <f t="shared" si="90"/>
        <v>113.3</v>
      </c>
      <c r="U77" s="24">
        <f t="shared" si="91"/>
        <v>9.74</v>
      </c>
      <c r="V77" s="27">
        <f t="shared" si="92"/>
        <v>209</v>
      </c>
      <c r="W77" s="27">
        <f t="shared" si="93"/>
        <v>0</v>
      </c>
      <c r="X77" s="24">
        <f t="shared" si="94"/>
        <v>591.67</v>
      </c>
      <c r="Y77" s="24">
        <f t="shared" si="95"/>
        <v>1854.249</v>
      </c>
      <c r="Z77" s="39"/>
      <c r="AA77" s="4" t="s">
        <v>17</v>
      </c>
      <c r="AB77" s="3">
        <f t="shared" ref="AB77:AH77" si="105">K77+R77</f>
        <v>58.4172</v>
      </c>
      <c r="AC77" s="3">
        <f t="shared" si="105"/>
        <v>778.894</v>
      </c>
      <c r="AD77" s="3">
        <f t="shared" si="105"/>
        <v>566.48</v>
      </c>
      <c r="AE77" s="3">
        <f t="shared" si="105"/>
        <v>32.4578</v>
      </c>
      <c r="AF77" s="3">
        <f t="shared" si="105"/>
        <v>418</v>
      </c>
      <c r="AG77" s="3">
        <f t="shared" si="105"/>
        <v>0</v>
      </c>
      <c r="AH77" s="3">
        <f t="shared" si="105"/>
        <v>1854.249</v>
      </c>
      <c r="AI77" s="4" t="s">
        <v>1107</v>
      </c>
    </row>
    <row r="78" s="9" customFormat="1" ht="20" customHeight="1" spans="1:35">
      <c r="A78" s="23">
        <f t="shared" si="80"/>
        <v>75</v>
      </c>
      <c r="B78" s="24" t="s">
        <v>140</v>
      </c>
      <c r="C78" s="25" t="s">
        <v>256</v>
      </c>
      <c r="D78" s="266" t="s">
        <v>257</v>
      </c>
      <c r="E78" s="24">
        <v>3245.4</v>
      </c>
      <c r="F78" s="24">
        <f>VLOOKUP(C78,'[1]9月'!$B:$Q,16,0)</f>
        <v>3245.4</v>
      </c>
      <c r="G78" s="27">
        <v>5664.75</v>
      </c>
      <c r="H78" s="24">
        <v>3245.4</v>
      </c>
      <c r="I78" s="27">
        <v>1790</v>
      </c>
      <c r="J78" s="27"/>
      <c r="K78" s="34">
        <f t="shared" si="81"/>
        <v>58.4172</v>
      </c>
      <c r="L78" s="35">
        <f t="shared" si="82"/>
        <v>519.264</v>
      </c>
      <c r="M78" s="27">
        <f t="shared" si="83"/>
        <v>453.18</v>
      </c>
      <c r="N78" s="24">
        <f t="shared" si="84"/>
        <v>22.7178</v>
      </c>
      <c r="O78" s="27">
        <f t="shared" si="85"/>
        <v>89.5</v>
      </c>
      <c r="P78" s="27">
        <f t="shared" si="86"/>
        <v>0</v>
      </c>
      <c r="Q78" s="27">
        <f t="shared" si="87"/>
        <v>1143.079</v>
      </c>
      <c r="R78" s="24">
        <f t="shared" si="88"/>
        <v>0</v>
      </c>
      <c r="S78" s="24">
        <f t="shared" si="89"/>
        <v>259.63</v>
      </c>
      <c r="T78" s="27">
        <f t="shared" si="90"/>
        <v>113.3</v>
      </c>
      <c r="U78" s="24">
        <f t="shared" si="91"/>
        <v>9.74</v>
      </c>
      <c r="V78" s="27">
        <f t="shared" si="92"/>
        <v>89.5</v>
      </c>
      <c r="W78" s="27">
        <f t="shared" si="93"/>
        <v>0</v>
      </c>
      <c r="X78" s="24">
        <f t="shared" si="94"/>
        <v>472.17</v>
      </c>
      <c r="Y78" s="24">
        <f t="shared" si="95"/>
        <v>1615.249</v>
      </c>
      <c r="Z78" s="39"/>
      <c r="AA78" s="4" t="s">
        <v>17</v>
      </c>
      <c r="AB78" s="3">
        <f t="shared" ref="AB78:AH78" si="106">K78+R78</f>
        <v>58.4172</v>
      </c>
      <c r="AC78" s="3">
        <f t="shared" si="106"/>
        <v>778.894</v>
      </c>
      <c r="AD78" s="3">
        <f t="shared" si="106"/>
        <v>566.48</v>
      </c>
      <c r="AE78" s="3">
        <f t="shared" si="106"/>
        <v>32.4578</v>
      </c>
      <c r="AF78" s="3">
        <f t="shared" si="106"/>
        <v>179</v>
      </c>
      <c r="AG78" s="3">
        <f t="shared" si="106"/>
        <v>0</v>
      </c>
      <c r="AH78" s="3">
        <f t="shared" si="106"/>
        <v>1615.249</v>
      </c>
      <c r="AI78" s="4" t="s">
        <v>1107</v>
      </c>
    </row>
    <row r="79" s="9" customFormat="1" ht="20" customHeight="1" spans="1:35">
      <c r="A79" s="23">
        <f t="shared" si="80"/>
        <v>76</v>
      </c>
      <c r="B79" s="24" t="s">
        <v>258</v>
      </c>
      <c r="C79" s="25" t="s">
        <v>259</v>
      </c>
      <c r="D79" s="24" t="s">
        <v>260</v>
      </c>
      <c r="E79" s="24">
        <v>3245.4</v>
      </c>
      <c r="F79" s="24">
        <f>VLOOKUP(C79,'[1]9月'!$B:$Q,16,0)</f>
        <v>3245.4</v>
      </c>
      <c r="G79" s="27">
        <v>5664.75</v>
      </c>
      <c r="H79" s="24">
        <v>3245.4</v>
      </c>
      <c r="I79" s="27">
        <v>3180</v>
      </c>
      <c r="J79" s="27"/>
      <c r="K79" s="34">
        <f t="shared" si="81"/>
        <v>58.4172</v>
      </c>
      <c r="L79" s="35">
        <f t="shared" si="82"/>
        <v>519.264</v>
      </c>
      <c r="M79" s="27">
        <f t="shared" si="83"/>
        <v>453.18</v>
      </c>
      <c r="N79" s="24">
        <f t="shared" si="84"/>
        <v>22.7178</v>
      </c>
      <c r="O79" s="27">
        <f t="shared" si="85"/>
        <v>159</v>
      </c>
      <c r="P79" s="27">
        <f t="shared" si="86"/>
        <v>0</v>
      </c>
      <c r="Q79" s="27">
        <f t="shared" si="87"/>
        <v>1212.579</v>
      </c>
      <c r="R79" s="24">
        <f t="shared" si="88"/>
        <v>0</v>
      </c>
      <c r="S79" s="24">
        <f t="shared" si="89"/>
        <v>259.63</v>
      </c>
      <c r="T79" s="27">
        <f t="shared" si="90"/>
        <v>113.3</v>
      </c>
      <c r="U79" s="24">
        <f t="shared" si="91"/>
        <v>9.74</v>
      </c>
      <c r="V79" s="27">
        <f t="shared" si="92"/>
        <v>159</v>
      </c>
      <c r="W79" s="27">
        <f t="shared" si="93"/>
        <v>0</v>
      </c>
      <c r="X79" s="24">
        <f t="shared" si="94"/>
        <v>541.67</v>
      </c>
      <c r="Y79" s="24">
        <f t="shared" si="95"/>
        <v>1754.249</v>
      </c>
      <c r="Z79" s="39"/>
      <c r="AA79" s="4" t="s">
        <v>40</v>
      </c>
      <c r="AB79" s="3">
        <f t="shared" ref="AB79:AH79" si="107">K79+R79</f>
        <v>58.4172</v>
      </c>
      <c r="AC79" s="3">
        <f t="shared" si="107"/>
        <v>778.894</v>
      </c>
      <c r="AD79" s="3">
        <f t="shared" si="107"/>
        <v>566.48</v>
      </c>
      <c r="AE79" s="3">
        <f t="shared" si="107"/>
        <v>32.4578</v>
      </c>
      <c r="AF79" s="3">
        <f t="shared" si="107"/>
        <v>318</v>
      </c>
      <c r="AG79" s="3">
        <f t="shared" si="107"/>
        <v>0</v>
      </c>
      <c r="AH79" s="3">
        <f t="shared" si="107"/>
        <v>1754.249</v>
      </c>
      <c r="AI79" s="4" t="s">
        <v>1112</v>
      </c>
    </row>
    <row r="80" s="9" customFormat="1" ht="20" customHeight="1" spans="1:35">
      <c r="A80" s="23">
        <f t="shared" si="80"/>
        <v>77</v>
      </c>
      <c r="B80" s="24" t="s">
        <v>137</v>
      </c>
      <c r="C80" s="25" t="s">
        <v>261</v>
      </c>
      <c r="D80" s="24" t="s">
        <v>262</v>
      </c>
      <c r="E80" s="24">
        <v>3245.4</v>
      </c>
      <c r="F80" s="24">
        <f>VLOOKUP(C80,'[1]9月'!$B:$Q,16,0)</f>
        <v>3245.4</v>
      </c>
      <c r="G80" s="27">
        <v>5664.75</v>
      </c>
      <c r="H80" s="24">
        <v>3245.4</v>
      </c>
      <c r="I80" s="27">
        <v>3180</v>
      </c>
      <c r="J80" s="27"/>
      <c r="K80" s="34">
        <f t="shared" si="81"/>
        <v>58.4172</v>
      </c>
      <c r="L80" s="35">
        <f t="shared" si="82"/>
        <v>519.264</v>
      </c>
      <c r="M80" s="27">
        <f t="shared" si="83"/>
        <v>453.18</v>
      </c>
      <c r="N80" s="24">
        <f t="shared" si="84"/>
        <v>22.7178</v>
      </c>
      <c r="O80" s="27">
        <f t="shared" si="85"/>
        <v>159</v>
      </c>
      <c r="P80" s="27">
        <f t="shared" si="86"/>
        <v>0</v>
      </c>
      <c r="Q80" s="27">
        <f t="shared" si="87"/>
        <v>1212.579</v>
      </c>
      <c r="R80" s="24">
        <f t="shared" si="88"/>
        <v>0</v>
      </c>
      <c r="S80" s="24">
        <f t="shared" si="89"/>
        <v>259.63</v>
      </c>
      <c r="T80" s="27">
        <f t="shared" si="90"/>
        <v>113.3</v>
      </c>
      <c r="U80" s="24">
        <f t="shared" si="91"/>
        <v>9.74</v>
      </c>
      <c r="V80" s="27">
        <f t="shared" si="92"/>
        <v>159</v>
      </c>
      <c r="W80" s="27">
        <f t="shared" si="93"/>
        <v>0</v>
      </c>
      <c r="X80" s="24">
        <f t="shared" si="94"/>
        <v>541.67</v>
      </c>
      <c r="Y80" s="24">
        <f t="shared" si="95"/>
        <v>1754.249</v>
      </c>
      <c r="Z80" s="39"/>
      <c r="AA80" s="4" t="s">
        <v>30</v>
      </c>
      <c r="AB80" s="3">
        <f t="shared" ref="AB80:AH80" si="108">K80+R80</f>
        <v>58.4172</v>
      </c>
      <c r="AC80" s="3">
        <f t="shared" si="108"/>
        <v>778.894</v>
      </c>
      <c r="AD80" s="3">
        <f t="shared" si="108"/>
        <v>566.48</v>
      </c>
      <c r="AE80" s="3">
        <f t="shared" si="108"/>
        <v>32.4578</v>
      </c>
      <c r="AF80" s="3">
        <f t="shared" si="108"/>
        <v>318</v>
      </c>
      <c r="AG80" s="3">
        <f t="shared" si="108"/>
        <v>0</v>
      </c>
      <c r="AH80" s="3">
        <f t="shared" si="108"/>
        <v>1754.249</v>
      </c>
      <c r="AI80" s="4" t="s">
        <v>1110</v>
      </c>
    </row>
    <row r="81" s="9" customFormat="1" ht="20" customHeight="1" spans="1:35">
      <c r="A81" s="23">
        <f t="shared" si="80"/>
        <v>78</v>
      </c>
      <c r="B81" s="24" t="s">
        <v>140</v>
      </c>
      <c r="C81" s="25" t="s">
        <v>263</v>
      </c>
      <c r="D81" s="24" t="s">
        <v>264</v>
      </c>
      <c r="E81" s="24">
        <v>3245.4</v>
      </c>
      <c r="F81" s="24">
        <f>VLOOKUP(C81,'[1]9月'!$B:$Q,16,0)</f>
        <v>3245.4</v>
      </c>
      <c r="G81" s="27">
        <v>5664.75</v>
      </c>
      <c r="H81" s="24">
        <v>3245.4</v>
      </c>
      <c r="I81" s="27">
        <v>3180</v>
      </c>
      <c r="J81" s="27"/>
      <c r="K81" s="34">
        <f t="shared" si="81"/>
        <v>58.4172</v>
      </c>
      <c r="L81" s="35">
        <f t="shared" si="82"/>
        <v>519.264</v>
      </c>
      <c r="M81" s="27">
        <f t="shared" si="83"/>
        <v>453.18</v>
      </c>
      <c r="N81" s="24">
        <f t="shared" si="84"/>
        <v>22.7178</v>
      </c>
      <c r="O81" s="27">
        <f t="shared" si="85"/>
        <v>159</v>
      </c>
      <c r="P81" s="27">
        <f t="shared" si="86"/>
        <v>0</v>
      </c>
      <c r="Q81" s="27">
        <f t="shared" si="87"/>
        <v>1212.579</v>
      </c>
      <c r="R81" s="24">
        <f t="shared" si="88"/>
        <v>0</v>
      </c>
      <c r="S81" s="24">
        <f t="shared" si="89"/>
        <v>259.63</v>
      </c>
      <c r="T81" s="27">
        <f t="shared" si="90"/>
        <v>113.3</v>
      </c>
      <c r="U81" s="24">
        <f t="shared" si="91"/>
        <v>9.74</v>
      </c>
      <c r="V81" s="27">
        <f t="shared" si="92"/>
        <v>159</v>
      </c>
      <c r="W81" s="27">
        <f t="shared" si="93"/>
        <v>0</v>
      </c>
      <c r="X81" s="24">
        <f t="shared" si="94"/>
        <v>541.67</v>
      </c>
      <c r="Y81" s="24">
        <f t="shared" si="95"/>
        <v>1754.249</v>
      </c>
      <c r="Z81" s="39"/>
      <c r="AA81" s="4" t="s">
        <v>17</v>
      </c>
      <c r="AB81" s="3">
        <f t="shared" ref="AB81:AH81" si="109">K81+R81</f>
        <v>58.4172</v>
      </c>
      <c r="AC81" s="3">
        <f t="shared" si="109"/>
        <v>778.894</v>
      </c>
      <c r="AD81" s="3">
        <f t="shared" si="109"/>
        <v>566.48</v>
      </c>
      <c r="AE81" s="3">
        <f t="shared" si="109"/>
        <v>32.4578</v>
      </c>
      <c r="AF81" s="3">
        <f t="shared" si="109"/>
        <v>318</v>
      </c>
      <c r="AG81" s="3">
        <f t="shared" si="109"/>
        <v>0</v>
      </c>
      <c r="AH81" s="3">
        <f t="shared" si="109"/>
        <v>1754.249</v>
      </c>
      <c r="AI81" s="4" t="s">
        <v>1107</v>
      </c>
    </row>
    <row r="82" s="9" customFormat="1" ht="20" customHeight="1" spans="1:35">
      <c r="A82" s="23">
        <f t="shared" si="80"/>
        <v>79</v>
      </c>
      <c r="B82" s="24" t="s">
        <v>140</v>
      </c>
      <c r="C82" s="29" t="s">
        <v>269</v>
      </c>
      <c r="D82" s="30" t="s">
        <v>270</v>
      </c>
      <c r="E82" s="24">
        <v>3245.4</v>
      </c>
      <c r="F82" s="24">
        <f>VLOOKUP(C82,'[1]9月'!$B:$Q,16,0)</f>
        <v>3245.4</v>
      </c>
      <c r="G82" s="27">
        <v>5664.75</v>
      </c>
      <c r="H82" s="24">
        <v>3245.4</v>
      </c>
      <c r="I82" s="27">
        <v>3180</v>
      </c>
      <c r="J82" s="27"/>
      <c r="K82" s="34">
        <f t="shared" si="81"/>
        <v>58.4172</v>
      </c>
      <c r="L82" s="35">
        <f t="shared" si="82"/>
        <v>519.264</v>
      </c>
      <c r="M82" s="27">
        <f t="shared" si="83"/>
        <v>453.18</v>
      </c>
      <c r="N82" s="24">
        <f t="shared" si="84"/>
        <v>22.7178</v>
      </c>
      <c r="O82" s="27">
        <f t="shared" si="85"/>
        <v>159</v>
      </c>
      <c r="P82" s="27">
        <f t="shared" si="86"/>
        <v>0</v>
      </c>
      <c r="Q82" s="27">
        <f t="shared" si="87"/>
        <v>1212.579</v>
      </c>
      <c r="R82" s="24">
        <f t="shared" si="88"/>
        <v>0</v>
      </c>
      <c r="S82" s="24">
        <f t="shared" si="89"/>
        <v>259.63</v>
      </c>
      <c r="T82" s="27">
        <f t="shared" si="90"/>
        <v>113.3</v>
      </c>
      <c r="U82" s="24">
        <f t="shared" si="91"/>
        <v>9.74</v>
      </c>
      <c r="V82" s="27">
        <f t="shared" si="92"/>
        <v>159</v>
      </c>
      <c r="W82" s="27">
        <f t="shared" si="93"/>
        <v>0</v>
      </c>
      <c r="X82" s="24">
        <f t="shared" si="94"/>
        <v>541.67</v>
      </c>
      <c r="Y82" s="24">
        <f t="shared" si="95"/>
        <v>1754.249</v>
      </c>
      <c r="Z82" s="39"/>
      <c r="AA82" s="4" t="s">
        <v>17</v>
      </c>
      <c r="AB82" s="3">
        <f t="shared" ref="AB82:AH82" si="110">K82+R82</f>
        <v>58.4172</v>
      </c>
      <c r="AC82" s="3">
        <f t="shared" si="110"/>
        <v>778.894</v>
      </c>
      <c r="AD82" s="3">
        <f t="shared" si="110"/>
        <v>566.48</v>
      </c>
      <c r="AE82" s="3">
        <f t="shared" si="110"/>
        <v>32.4578</v>
      </c>
      <c r="AF82" s="3">
        <f t="shared" si="110"/>
        <v>318</v>
      </c>
      <c r="AG82" s="3">
        <f t="shared" si="110"/>
        <v>0</v>
      </c>
      <c r="AH82" s="3">
        <f t="shared" si="110"/>
        <v>1754.249</v>
      </c>
      <c r="AI82" s="4" t="s">
        <v>1107</v>
      </c>
    </row>
    <row r="83" s="9" customFormat="1" spans="1:35">
      <c r="A83" s="23">
        <f t="shared" si="80"/>
        <v>80</v>
      </c>
      <c r="B83" s="24" t="s">
        <v>416</v>
      </c>
      <c r="C83" s="29" t="s">
        <v>271</v>
      </c>
      <c r="D83" s="30" t="s">
        <v>272</v>
      </c>
      <c r="E83" s="24">
        <v>3245.4</v>
      </c>
      <c r="F83" s="24">
        <f>VLOOKUP(C83,'[1]9月'!$B:$Q,16,0)</f>
        <v>3245.4</v>
      </c>
      <c r="G83" s="27">
        <v>5664.75</v>
      </c>
      <c r="H83" s="24">
        <v>3245.4</v>
      </c>
      <c r="I83" s="27">
        <v>3180</v>
      </c>
      <c r="J83" s="27"/>
      <c r="K83" s="34">
        <f t="shared" si="81"/>
        <v>58.4172</v>
      </c>
      <c r="L83" s="35">
        <f t="shared" si="82"/>
        <v>519.264</v>
      </c>
      <c r="M83" s="27">
        <f t="shared" si="83"/>
        <v>453.18</v>
      </c>
      <c r="N83" s="24">
        <f t="shared" si="84"/>
        <v>22.7178</v>
      </c>
      <c r="O83" s="27">
        <f t="shared" si="85"/>
        <v>159</v>
      </c>
      <c r="P83" s="27">
        <f t="shared" si="86"/>
        <v>0</v>
      </c>
      <c r="Q83" s="27">
        <f t="shared" si="87"/>
        <v>1212.579</v>
      </c>
      <c r="R83" s="24">
        <f t="shared" si="88"/>
        <v>0</v>
      </c>
      <c r="S83" s="24">
        <f t="shared" si="89"/>
        <v>259.63</v>
      </c>
      <c r="T83" s="27">
        <f t="shared" si="90"/>
        <v>113.3</v>
      </c>
      <c r="U83" s="24">
        <f t="shared" si="91"/>
        <v>9.74</v>
      </c>
      <c r="V83" s="27">
        <f t="shared" si="92"/>
        <v>159</v>
      </c>
      <c r="W83" s="27">
        <f t="shared" si="93"/>
        <v>0</v>
      </c>
      <c r="X83" s="24">
        <f t="shared" si="94"/>
        <v>541.67</v>
      </c>
      <c r="Y83" s="24">
        <f t="shared" si="95"/>
        <v>1754.249</v>
      </c>
      <c r="Z83" s="39"/>
      <c r="AA83" s="4" t="s">
        <v>17</v>
      </c>
      <c r="AB83" s="3">
        <f t="shared" ref="AB83:AH83" si="111">K83+R83</f>
        <v>58.4172</v>
      </c>
      <c r="AC83" s="3">
        <f t="shared" si="111"/>
        <v>778.894</v>
      </c>
      <c r="AD83" s="3">
        <f t="shared" si="111"/>
        <v>566.48</v>
      </c>
      <c r="AE83" s="3">
        <f t="shared" si="111"/>
        <v>32.4578</v>
      </c>
      <c r="AF83" s="3">
        <f t="shared" si="111"/>
        <v>318</v>
      </c>
      <c r="AG83" s="3">
        <f t="shared" si="111"/>
        <v>0</v>
      </c>
      <c r="AH83" s="3">
        <f t="shared" si="111"/>
        <v>1754.249</v>
      </c>
      <c r="AI83" s="4" t="s">
        <v>1107</v>
      </c>
    </row>
    <row r="84" s="9" customFormat="1" ht="20" customHeight="1" spans="1:35">
      <c r="A84" s="23">
        <f t="shared" si="80"/>
        <v>81</v>
      </c>
      <c r="B84" s="24" t="s">
        <v>140</v>
      </c>
      <c r="C84" s="29" t="s">
        <v>273</v>
      </c>
      <c r="D84" s="30" t="s">
        <v>274</v>
      </c>
      <c r="E84" s="24">
        <v>3245.4</v>
      </c>
      <c r="F84" s="24">
        <f>VLOOKUP(C84,'[1]9月'!$B:$Q,16,0)</f>
        <v>3245.4</v>
      </c>
      <c r="G84" s="27">
        <v>5664.75</v>
      </c>
      <c r="H84" s="24">
        <v>3245.4</v>
      </c>
      <c r="I84" s="27">
        <v>1790</v>
      </c>
      <c r="J84" s="27"/>
      <c r="K84" s="34">
        <f t="shared" si="81"/>
        <v>58.4172</v>
      </c>
      <c r="L84" s="35">
        <f t="shared" si="82"/>
        <v>519.264</v>
      </c>
      <c r="M84" s="27">
        <f t="shared" si="83"/>
        <v>453.18</v>
      </c>
      <c r="N84" s="24">
        <f t="shared" si="84"/>
        <v>22.7178</v>
      </c>
      <c r="O84" s="27">
        <f t="shared" si="85"/>
        <v>89.5</v>
      </c>
      <c r="P84" s="27">
        <f t="shared" si="86"/>
        <v>0</v>
      </c>
      <c r="Q84" s="27">
        <f t="shared" si="87"/>
        <v>1143.079</v>
      </c>
      <c r="R84" s="24">
        <f t="shared" si="88"/>
        <v>0</v>
      </c>
      <c r="S84" s="24">
        <f t="shared" si="89"/>
        <v>259.63</v>
      </c>
      <c r="T84" s="27">
        <f t="shared" si="90"/>
        <v>113.3</v>
      </c>
      <c r="U84" s="24">
        <f t="shared" si="91"/>
        <v>9.74</v>
      </c>
      <c r="V84" s="27">
        <f t="shared" si="92"/>
        <v>89.5</v>
      </c>
      <c r="W84" s="27">
        <f t="shared" si="93"/>
        <v>0</v>
      </c>
      <c r="X84" s="24">
        <f t="shared" si="94"/>
        <v>472.17</v>
      </c>
      <c r="Y84" s="24">
        <f t="shared" si="95"/>
        <v>1615.249</v>
      </c>
      <c r="Z84" s="39"/>
      <c r="AA84" s="4" t="s">
        <v>17</v>
      </c>
      <c r="AB84" s="3">
        <f t="shared" ref="AB84:AH84" si="112">K84+R84</f>
        <v>58.4172</v>
      </c>
      <c r="AC84" s="3">
        <f t="shared" si="112"/>
        <v>778.894</v>
      </c>
      <c r="AD84" s="3">
        <f t="shared" si="112"/>
        <v>566.48</v>
      </c>
      <c r="AE84" s="3">
        <f t="shared" si="112"/>
        <v>32.4578</v>
      </c>
      <c r="AF84" s="3">
        <f t="shared" si="112"/>
        <v>179</v>
      </c>
      <c r="AG84" s="3">
        <f t="shared" si="112"/>
        <v>0</v>
      </c>
      <c r="AH84" s="3">
        <f t="shared" si="112"/>
        <v>1615.249</v>
      </c>
      <c r="AI84" s="4" t="s">
        <v>1107</v>
      </c>
    </row>
    <row r="85" s="9" customFormat="1" ht="20" customHeight="1" spans="1:35">
      <c r="A85" s="23">
        <f t="shared" si="80"/>
        <v>82</v>
      </c>
      <c r="B85" s="24" t="s">
        <v>140</v>
      </c>
      <c r="C85" s="29" t="s">
        <v>275</v>
      </c>
      <c r="D85" s="30" t="s">
        <v>276</v>
      </c>
      <c r="E85" s="24">
        <v>3245.4</v>
      </c>
      <c r="F85" s="24">
        <f>VLOOKUP(C85,'[1]9月'!$B:$Q,16,0)</f>
        <v>3245.4</v>
      </c>
      <c r="G85" s="27">
        <v>5664.75</v>
      </c>
      <c r="H85" s="24">
        <v>3245.4</v>
      </c>
      <c r="I85" s="27">
        <v>3180</v>
      </c>
      <c r="J85" s="27"/>
      <c r="K85" s="34">
        <f t="shared" si="81"/>
        <v>58.4172</v>
      </c>
      <c r="L85" s="35">
        <f t="shared" si="82"/>
        <v>519.264</v>
      </c>
      <c r="M85" s="27">
        <f t="shared" si="83"/>
        <v>453.18</v>
      </c>
      <c r="N85" s="24">
        <f t="shared" si="84"/>
        <v>22.7178</v>
      </c>
      <c r="O85" s="27">
        <f t="shared" si="85"/>
        <v>159</v>
      </c>
      <c r="P85" s="27">
        <f t="shared" si="86"/>
        <v>0</v>
      </c>
      <c r="Q85" s="27">
        <f t="shared" si="87"/>
        <v>1212.579</v>
      </c>
      <c r="R85" s="24">
        <f t="shared" si="88"/>
        <v>0</v>
      </c>
      <c r="S85" s="24">
        <f t="shared" si="89"/>
        <v>259.63</v>
      </c>
      <c r="T85" s="27">
        <f t="shared" si="90"/>
        <v>113.3</v>
      </c>
      <c r="U85" s="24">
        <f t="shared" si="91"/>
        <v>9.74</v>
      </c>
      <c r="V85" s="27">
        <f t="shared" si="92"/>
        <v>159</v>
      </c>
      <c r="W85" s="27">
        <f t="shared" si="93"/>
        <v>0</v>
      </c>
      <c r="X85" s="24">
        <f t="shared" si="94"/>
        <v>541.67</v>
      </c>
      <c r="Y85" s="24">
        <f t="shared" si="95"/>
        <v>1754.249</v>
      </c>
      <c r="Z85" s="39"/>
      <c r="AA85" s="4" t="s">
        <v>17</v>
      </c>
      <c r="AB85" s="3">
        <f t="shared" ref="AB85:AH85" si="113">K85+R85</f>
        <v>58.4172</v>
      </c>
      <c r="AC85" s="3">
        <f t="shared" si="113"/>
        <v>778.894</v>
      </c>
      <c r="AD85" s="3">
        <f t="shared" si="113"/>
        <v>566.48</v>
      </c>
      <c r="AE85" s="3">
        <f t="shared" si="113"/>
        <v>32.4578</v>
      </c>
      <c r="AF85" s="3">
        <f t="shared" si="113"/>
        <v>318</v>
      </c>
      <c r="AG85" s="3">
        <f t="shared" si="113"/>
        <v>0</v>
      </c>
      <c r="AH85" s="3">
        <f t="shared" si="113"/>
        <v>1754.249</v>
      </c>
      <c r="AI85" s="4" t="s">
        <v>1107</v>
      </c>
    </row>
    <row r="86" s="9" customFormat="1" ht="20" customHeight="1" spans="1:35">
      <c r="A86" s="23">
        <f t="shared" si="80"/>
        <v>83</v>
      </c>
      <c r="B86" s="24" t="s">
        <v>140</v>
      </c>
      <c r="C86" s="29" t="s">
        <v>277</v>
      </c>
      <c r="D86" s="30" t="s">
        <v>278</v>
      </c>
      <c r="E86" s="24">
        <v>3245.4</v>
      </c>
      <c r="F86" s="24">
        <f>VLOOKUP(C86,'[1]9月'!$B:$Q,16,0)</f>
        <v>3245.4</v>
      </c>
      <c r="G86" s="27">
        <v>5664.75</v>
      </c>
      <c r="H86" s="24">
        <v>3245.4</v>
      </c>
      <c r="I86" s="27">
        <v>1790</v>
      </c>
      <c r="J86" s="27"/>
      <c r="K86" s="34">
        <f t="shared" si="81"/>
        <v>58.4172</v>
      </c>
      <c r="L86" s="35">
        <f t="shared" si="82"/>
        <v>519.264</v>
      </c>
      <c r="M86" s="27">
        <f t="shared" si="83"/>
        <v>453.18</v>
      </c>
      <c r="N86" s="24">
        <f t="shared" si="84"/>
        <v>22.7178</v>
      </c>
      <c r="O86" s="27">
        <f t="shared" si="85"/>
        <v>89.5</v>
      </c>
      <c r="P86" s="27">
        <f t="shared" si="86"/>
        <v>0</v>
      </c>
      <c r="Q86" s="27">
        <f t="shared" si="87"/>
        <v>1143.079</v>
      </c>
      <c r="R86" s="24">
        <f t="shared" si="88"/>
        <v>0</v>
      </c>
      <c r="S86" s="24">
        <f t="shared" si="89"/>
        <v>259.63</v>
      </c>
      <c r="T86" s="27">
        <f t="shared" si="90"/>
        <v>113.3</v>
      </c>
      <c r="U86" s="24">
        <f t="shared" si="91"/>
        <v>9.74</v>
      </c>
      <c r="V86" s="27">
        <f t="shared" si="92"/>
        <v>89.5</v>
      </c>
      <c r="W86" s="27">
        <f t="shared" si="93"/>
        <v>0</v>
      </c>
      <c r="X86" s="24">
        <f t="shared" si="94"/>
        <v>472.17</v>
      </c>
      <c r="Y86" s="24">
        <f t="shared" si="95"/>
        <v>1615.249</v>
      </c>
      <c r="Z86" s="39"/>
      <c r="AA86" s="4" t="s">
        <v>17</v>
      </c>
      <c r="AB86" s="3">
        <f t="shared" ref="AB86:AH86" si="114">K86+R86</f>
        <v>58.4172</v>
      </c>
      <c r="AC86" s="3">
        <f t="shared" si="114"/>
        <v>778.894</v>
      </c>
      <c r="AD86" s="3">
        <f t="shared" si="114"/>
        <v>566.48</v>
      </c>
      <c r="AE86" s="3">
        <f t="shared" si="114"/>
        <v>32.4578</v>
      </c>
      <c r="AF86" s="3">
        <f t="shared" si="114"/>
        <v>179</v>
      </c>
      <c r="AG86" s="3">
        <f t="shared" si="114"/>
        <v>0</v>
      </c>
      <c r="AH86" s="3">
        <f t="shared" si="114"/>
        <v>1615.249</v>
      </c>
      <c r="AI86" s="4" t="s">
        <v>1107</v>
      </c>
    </row>
    <row r="87" s="9" customFormat="1" ht="20" customHeight="1" spans="1:35">
      <c r="A87" s="23">
        <f t="shared" si="80"/>
        <v>84</v>
      </c>
      <c r="B87" s="24" t="s">
        <v>137</v>
      </c>
      <c r="C87" s="29" t="s">
        <v>279</v>
      </c>
      <c r="D87" s="267" t="s">
        <v>280</v>
      </c>
      <c r="E87" s="24">
        <v>3245.4</v>
      </c>
      <c r="F87" s="24">
        <f>VLOOKUP(C87,'[1]9月'!$B:$Q,16,0)</f>
        <v>3245.4</v>
      </c>
      <c r="G87" s="27">
        <v>5664.75</v>
      </c>
      <c r="H87" s="24">
        <v>3245.4</v>
      </c>
      <c r="I87" s="27">
        <v>3180</v>
      </c>
      <c r="J87" s="27"/>
      <c r="K87" s="34">
        <f t="shared" si="81"/>
        <v>58.4172</v>
      </c>
      <c r="L87" s="35">
        <f t="shared" si="82"/>
        <v>519.264</v>
      </c>
      <c r="M87" s="27">
        <f t="shared" si="83"/>
        <v>453.18</v>
      </c>
      <c r="N87" s="24">
        <f t="shared" si="84"/>
        <v>22.7178</v>
      </c>
      <c r="O87" s="27">
        <f t="shared" si="85"/>
        <v>159</v>
      </c>
      <c r="P87" s="27">
        <f t="shared" si="86"/>
        <v>0</v>
      </c>
      <c r="Q87" s="27">
        <f t="shared" si="87"/>
        <v>1212.579</v>
      </c>
      <c r="R87" s="24">
        <f t="shared" si="88"/>
        <v>0</v>
      </c>
      <c r="S87" s="24">
        <f t="shared" si="89"/>
        <v>259.63</v>
      </c>
      <c r="T87" s="27">
        <f t="shared" si="90"/>
        <v>113.3</v>
      </c>
      <c r="U87" s="24">
        <f t="shared" si="91"/>
        <v>9.74</v>
      </c>
      <c r="V87" s="27">
        <f t="shared" si="92"/>
        <v>159</v>
      </c>
      <c r="W87" s="27">
        <f t="shared" si="93"/>
        <v>0</v>
      </c>
      <c r="X87" s="24">
        <f t="shared" si="94"/>
        <v>541.67</v>
      </c>
      <c r="Y87" s="24">
        <f t="shared" si="95"/>
        <v>1754.249</v>
      </c>
      <c r="Z87" s="39"/>
      <c r="AA87" s="4" t="s">
        <v>30</v>
      </c>
      <c r="AB87" s="3">
        <f t="shared" ref="AB87:AH87" si="115">K87+R87</f>
        <v>58.4172</v>
      </c>
      <c r="AC87" s="3">
        <f t="shared" si="115"/>
        <v>778.894</v>
      </c>
      <c r="AD87" s="3">
        <f t="shared" si="115"/>
        <v>566.48</v>
      </c>
      <c r="AE87" s="3">
        <f t="shared" si="115"/>
        <v>32.4578</v>
      </c>
      <c r="AF87" s="3">
        <f t="shared" si="115"/>
        <v>318</v>
      </c>
      <c r="AG87" s="3">
        <f t="shared" si="115"/>
        <v>0</v>
      </c>
      <c r="AH87" s="3">
        <f t="shared" si="115"/>
        <v>1754.249</v>
      </c>
      <c r="AI87" s="4" t="s">
        <v>1110</v>
      </c>
    </row>
    <row r="88" s="9" customFormat="1" ht="20" customHeight="1" spans="1:35">
      <c r="A88" s="23">
        <f t="shared" si="80"/>
        <v>85</v>
      </c>
      <c r="B88" s="24" t="s">
        <v>258</v>
      </c>
      <c r="C88" s="25" t="s">
        <v>283</v>
      </c>
      <c r="D88" s="24" t="s">
        <v>284</v>
      </c>
      <c r="E88" s="24">
        <v>3245.4</v>
      </c>
      <c r="F88" s="24">
        <f>VLOOKUP(C88,'[1]9月'!$B:$Q,16,0)</f>
        <v>3245.4</v>
      </c>
      <c r="G88" s="27">
        <v>5664.75</v>
      </c>
      <c r="H88" s="24">
        <v>3245.4</v>
      </c>
      <c r="I88" s="27">
        <v>4180</v>
      </c>
      <c r="J88" s="27"/>
      <c r="K88" s="34">
        <f t="shared" si="81"/>
        <v>58.4172</v>
      </c>
      <c r="L88" s="35">
        <f t="shared" si="82"/>
        <v>519.264</v>
      </c>
      <c r="M88" s="27">
        <f t="shared" si="83"/>
        <v>453.18</v>
      </c>
      <c r="N88" s="24">
        <f t="shared" si="84"/>
        <v>22.7178</v>
      </c>
      <c r="O88" s="27">
        <f t="shared" si="85"/>
        <v>209</v>
      </c>
      <c r="P88" s="27">
        <f t="shared" si="86"/>
        <v>0</v>
      </c>
      <c r="Q88" s="27">
        <f t="shared" si="87"/>
        <v>1262.579</v>
      </c>
      <c r="R88" s="24">
        <f t="shared" si="88"/>
        <v>0</v>
      </c>
      <c r="S88" s="24">
        <f t="shared" si="89"/>
        <v>259.63</v>
      </c>
      <c r="T88" s="27">
        <f t="shared" si="90"/>
        <v>113.3</v>
      </c>
      <c r="U88" s="24">
        <f t="shared" si="91"/>
        <v>9.74</v>
      </c>
      <c r="V88" s="27">
        <f t="shared" si="92"/>
        <v>209</v>
      </c>
      <c r="W88" s="27">
        <f t="shared" si="93"/>
        <v>0</v>
      </c>
      <c r="X88" s="24">
        <f t="shared" si="94"/>
        <v>591.67</v>
      </c>
      <c r="Y88" s="24">
        <f t="shared" si="95"/>
        <v>1854.249</v>
      </c>
      <c r="Z88" s="39"/>
      <c r="AA88" s="4" t="s">
        <v>32</v>
      </c>
      <c r="AB88" s="3">
        <f t="shared" ref="AB88:AH88" si="116">K88+R88</f>
        <v>58.4172</v>
      </c>
      <c r="AC88" s="3">
        <f t="shared" si="116"/>
        <v>778.894</v>
      </c>
      <c r="AD88" s="3">
        <f t="shared" si="116"/>
        <v>566.48</v>
      </c>
      <c r="AE88" s="3">
        <f t="shared" si="116"/>
        <v>32.4578</v>
      </c>
      <c r="AF88" s="3">
        <f t="shared" si="116"/>
        <v>418</v>
      </c>
      <c r="AG88" s="3">
        <f t="shared" si="116"/>
        <v>0</v>
      </c>
      <c r="AH88" s="3">
        <f t="shared" si="116"/>
        <v>1854.249</v>
      </c>
      <c r="AI88" s="4" t="s">
        <v>1112</v>
      </c>
    </row>
    <row r="89" s="9" customFormat="1" ht="20" customHeight="1" spans="1:35">
      <c r="A89" s="23">
        <f t="shared" si="80"/>
        <v>86</v>
      </c>
      <c r="B89" s="24" t="s">
        <v>97</v>
      </c>
      <c r="C89" s="25" t="s">
        <v>285</v>
      </c>
      <c r="D89" s="24" t="s">
        <v>286</v>
      </c>
      <c r="E89" s="24">
        <v>3245.4</v>
      </c>
      <c r="F89" s="24">
        <f>VLOOKUP(C89,'[1]9月'!$B:$Q,16,0)</f>
        <v>3245.4</v>
      </c>
      <c r="G89" s="27">
        <v>5664.75</v>
      </c>
      <c r="H89" s="24">
        <v>3245.4</v>
      </c>
      <c r="I89" s="27">
        <v>3180</v>
      </c>
      <c r="J89" s="27"/>
      <c r="K89" s="34">
        <f t="shared" si="81"/>
        <v>58.4172</v>
      </c>
      <c r="L89" s="35">
        <f t="shared" si="82"/>
        <v>519.264</v>
      </c>
      <c r="M89" s="27">
        <f t="shared" si="83"/>
        <v>453.18</v>
      </c>
      <c r="N89" s="24">
        <f t="shared" si="84"/>
        <v>22.7178</v>
      </c>
      <c r="O89" s="27">
        <f t="shared" si="85"/>
        <v>159</v>
      </c>
      <c r="P89" s="27">
        <f t="shared" si="86"/>
        <v>0</v>
      </c>
      <c r="Q89" s="27">
        <f t="shared" si="87"/>
        <v>1212.579</v>
      </c>
      <c r="R89" s="24">
        <f t="shared" si="88"/>
        <v>0</v>
      </c>
      <c r="S89" s="24">
        <f t="shared" si="89"/>
        <v>259.63</v>
      </c>
      <c r="T89" s="27">
        <f t="shared" si="90"/>
        <v>113.3</v>
      </c>
      <c r="U89" s="24">
        <f t="shared" si="91"/>
        <v>9.74</v>
      </c>
      <c r="V89" s="27">
        <f t="shared" si="92"/>
        <v>159</v>
      </c>
      <c r="W89" s="27">
        <f t="shared" si="93"/>
        <v>0</v>
      </c>
      <c r="X89" s="24">
        <f t="shared" si="94"/>
        <v>541.67</v>
      </c>
      <c r="Y89" s="24">
        <f t="shared" si="95"/>
        <v>1754.249</v>
      </c>
      <c r="Z89" s="39"/>
      <c r="AA89" s="4" t="s">
        <v>35</v>
      </c>
      <c r="AB89" s="3">
        <f t="shared" ref="AB89:AH89" si="117">K89+R89</f>
        <v>58.4172</v>
      </c>
      <c r="AC89" s="3">
        <f t="shared" si="117"/>
        <v>778.894</v>
      </c>
      <c r="AD89" s="3">
        <f t="shared" si="117"/>
        <v>566.48</v>
      </c>
      <c r="AE89" s="3">
        <f t="shared" si="117"/>
        <v>32.4578</v>
      </c>
      <c r="AF89" s="3">
        <f t="shared" si="117"/>
        <v>318</v>
      </c>
      <c r="AG89" s="3">
        <f t="shared" si="117"/>
        <v>0</v>
      </c>
      <c r="AH89" s="3">
        <f t="shared" si="117"/>
        <v>1754.249</v>
      </c>
      <c r="AI89" s="4" t="s">
        <v>1112</v>
      </c>
    </row>
    <row r="90" s="9" customFormat="1" ht="21" customHeight="1" spans="1:35">
      <c r="A90" s="23">
        <f t="shared" si="80"/>
        <v>87</v>
      </c>
      <c r="B90" s="24" t="s">
        <v>76</v>
      </c>
      <c r="C90" s="25" t="s">
        <v>287</v>
      </c>
      <c r="D90" s="24" t="s">
        <v>288</v>
      </c>
      <c r="E90" s="24">
        <v>3245.4</v>
      </c>
      <c r="F90" s="24">
        <f>VLOOKUP(C90,'[1]9月'!$B:$Q,16,0)</f>
        <v>3245.4</v>
      </c>
      <c r="G90" s="27">
        <v>5664.75</v>
      </c>
      <c r="H90" s="24">
        <v>3245.4</v>
      </c>
      <c r="I90" s="27">
        <v>4180</v>
      </c>
      <c r="J90" s="27"/>
      <c r="K90" s="34">
        <f t="shared" si="81"/>
        <v>58.4172</v>
      </c>
      <c r="L90" s="35">
        <f t="shared" si="82"/>
        <v>519.264</v>
      </c>
      <c r="M90" s="27">
        <f t="shared" si="83"/>
        <v>453.18</v>
      </c>
      <c r="N90" s="24">
        <f t="shared" si="84"/>
        <v>22.7178</v>
      </c>
      <c r="O90" s="27">
        <f t="shared" si="85"/>
        <v>209</v>
      </c>
      <c r="P90" s="27">
        <f t="shared" si="86"/>
        <v>0</v>
      </c>
      <c r="Q90" s="27">
        <f t="shared" si="87"/>
        <v>1262.579</v>
      </c>
      <c r="R90" s="24">
        <f t="shared" si="88"/>
        <v>0</v>
      </c>
      <c r="S90" s="24">
        <f t="shared" si="89"/>
        <v>259.63</v>
      </c>
      <c r="T90" s="27">
        <f t="shared" si="90"/>
        <v>113.3</v>
      </c>
      <c r="U90" s="24">
        <f t="shared" si="91"/>
        <v>9.74</v>
      </c>
      <c r="V90" s="27">
        <f t="shared" si="92"/>
        <v>209</v>
      </c>
      <c r="W90" s="27">
        <f t="shared" si="93"/>
        <v>0</v>
      </c>
      <c r="X90" s="24">
        <f t="shared" si="94"/>
        <v>591.67</v>
      </c>
      <c r="Y90" s="24">
        <f t="shared" si="95"/>
        <v>1854.249</v>
      </c>
      <c r="Z90" s="39"/>
      <c r="AA90" s="4" t="s">
        <v>31</v>
      </c>
      <c r="AB90" s="3">
        <f t="shared" ref="AB90:AH90" si="118">K90+R90</f>
        <v>58.4172</v>
      </c>
      <c r="AC90" s="3">
        <f t="shared" si="118"/>
        <v>778.894</v>
      </c>
      <c r="AD90" s="3">
        <f t="shared" si="118"/>
        <v>566.48</v>
      </c>
      <c r="AE90" s="3">
        <f t="shared" si="118"/>
        <v>32.4578</v>
      </c>
      <c r="AF90" s="3">
        <f t="shared" si="118"/>
        <v>418</v>
      </c>
      <c r="AG90" s="3">
        <f t="shared" si="118"/>
        <v>0</v>
      </c>
      <c r="AH90" s="3">
        <f t="shared" si="118"/>
        <v>1854.249</v>
      </c>
      <c r="AI90" s="4" t="s">
        <v>1108</v>
      </c>
    </row>
    <row r="91" s="9" customFormat="1" ht="20" customHeight="1" spans="1:35">
      <c r="A91" s="23">
        <f t="shared" si="80"/>
        <v>88</v>
      </c>
      <c r="B91" s="24" t="s">
        <v>76</v>
      </c>
      <c r="C91" s="29" t="s">
        <v>291</v>
      </c>
      <c r="D91" s="30" t="s">
        <v>292</v>
      </c>
      <c r="E91" s="24">
        <v>3245.4</v>
      </c>
      <c r="F91" s="24">
        <f>VLOOKUP(C91,'[1]9月'!$B:$Q,16,0)</f>
        <v>3245.4</v>
      </c>
      <c r="G91" s="27">
        <v>5664.75</v>
      </c>
      <c r="H91" s="24">
        <v>3245.4</v>
      </c>
      <c r="I91" s="27">
        <v>3180</v>
      </c>
      <c r="J91" s="27"/>
      <c r="K91" s="34">
        <f t="shared" si="81"/>
        <v>58.4172</v>
      </c>
      <c r="L91" s="35">
        <f t="shared" si="82"/>
        <v>519.264</v>
      </c>
      <c r="M91" s="27">
        <f t="shared" si="83"/>
        <v>453.18</v>
      </c>
      <c r="N91" s="24">
        <f t="shared" si="84"/>
        <v>22.7178</v>
      </c>
      <c r="O91" s="27">
        <f t="shared" si="85"/>
        <v>159</v>
      </c>
      <c r="P91" s="27">
        <f t="shared" si="86"/>
        <v>0</v>
      </c>
      <c r="Q91" s="27">
        <f t="shared" si="87"/>
        <v>1212.579</v>
      </c>
      <c r="R91" s="24">
        <f t="shared" si="88"/>
        <v>0</v>
      </c>
      <c r="S91" s="24">
        <f t="shared" si="89"/>
        <v>259.63</v>
      </c>
      <c r="T91" s="27">
        <f t="shared" si="90"/>
        <v>113.3</v>
      </c>
      <c r="U91" s="24">
        <f t="shared" si="91"/>
        <v>9.74</v>
      </c>
      <c r="V91" s="27">
        <f t="shared" si="92"/>
        <v>159</v>
      </c>
      <c r="W91" s="27">
        <f t="shared" si="93"/>
        <v>0</v>
      </c>
      <c r="X91" s="24">
        <f t="shared" si="94"/>
        <v>541.67</v>
      </c>
      <c r="Y91" s="24">
        <f t="shared" si="95"/>
        <v>1754.249</v>
      </c>
      <c r="Z91" s="39"/>
      <c r="AA91" s="4" t="s">
        <v>31</v>
      </c>
      <c r="AB91" s="3">
        <f t="shared" ref="AB91:AH91" si="119">K91+R91</f>
        <v>58.4172</v>
      </c>
      <c r="AC91" s="3">
        <f t="shared" si="119"/>
        <v>778.894</v>
      </c>
      <c r="AD91" s="3">
        <f t="shared" si="119"/>
        <v>566.48</v>
      </c>
      <c r="AE91" s="3">
        <f t="shared" si="119"/>
        <v>32.4578</v>
      </c>
      <c r="AF91" s="3">
        <f t="shared" si="119"/>
        <v>318</v>
      </c>
      <c r="AG91" s="3">
        <f t="shared" si="119"/>
        <v>0</v>
      </c>
      <c r="AH91" s="3">
        <f t="shared" si="119"/>
        <v>1754.249</v>
      </c>
      <c r="AI91" s="4" t="s">
        <v>1108</v>
      </c>
    </row>
    <row r="92" s="9" customFormat="1" ht="20" customHeight="1" spans="1:35">
      <c r="A92" s="23">
        <f t="shared" si="80"/>
        <v>89</v>
      </c>
      <c r="B92" s="24" t="s">
        <v>76</v>
      </c>
      <c r="C92" s="29" t="s">
        <v>296</v>
      </c>
      <c r="D92" s="268" t="s">
        <v>297</v>
      </c>
      <c r="E92" s="24">
        <v>3245.4</v>
      </c>
      <c r="F92" s="24">
        <f>VLOOKUP(C92,'[1]9月'!$B:$Q,16,0)</f>
        <v>3245.4</v>
      </c>
      <c r="G92" s="27">
        <v>5664.75</v>
      </c>
      <c r="H92" s="24">
        <v>3245.4</v>
      </c>
      <c r="I92" s="27">
        <v>3180</v>
      </c>
      <c r="J92" s="27"/>
      <c r="K92" s="34">
        <f t="shared" si="81"/>
        <v>58.4172</v>
      </c>
      <c r="L92" s="35">
        <f t="shared" si="82"/>
        <v>519.264</v>
      </c>
      <c r="M92" s="27">
        <f t="shared" si="83"/>
        <v>453.18</v>
      </c>
      <c r="N92" s="24">
        <f t="shared" si="84"/>
        <v>22.7178</v>
      </c>
      <c r="O92" s="27">
        <f t="shared" si="85"/>
        <v>159</v>
      </c>
      <c r="P92" s="27">
        <f t="shared" si="86"/>
        <v>0</v>
      </c>
      <c r="Q92" s="27">
        <f t="shared" si="87"/>
        <v>1212.579</v>
      </c>
      <c r="R92" s="24">
        <f t="shared" si="88"/>
        <v>0</v>
      </c>
      <c r="S92" s="24">
        <f t="shared" si="89"/>
        <v>259.63</v>
      </c>
      <c r="T92" s="27">
        <f t="shared" si="90"/>
        <v>113.3</v>
      </c>
      <c r="U92" s="24">
        <f t="shared" si="91"/>
        <v>9.74</v>
      </c>
      <c r="V92" s="27">
        <f t="shared" si="92"/>
        <v>159</v>
      </c>
      <c r="W92" s="27">
        <f t="shared" si="93"/>
        <v>0</v>
      </c>
      <c r="X92" s="24">
        <f t="shared" si="94"/>
        <v>541.67</v>
      </c>
      <c r="Y92" s="24">
        <f t="shared" si="95"/>
        <v>1754.249</v>
      </c>
      <c r="Z92" s="39"/>
      <c r="AA92" s="4" t="s">
        <v>31</v>
      </c>
      <c r="AB92" s="3">
        <f t="shared" ref="AB92:AH92" si="120">K92+R92</f>
        <v>58.4172</v>
      </c>
      <c r="AC92" s="3">
        <f t="shared" si="120"/>
        <v>778.894</v>
      </c>
      <c r="AD92" s="3">
        <f t="shared" si="120"/>
        <v>566.48</v>
      </c>
      <c r="AE92" s="3">
        <f t="shared" si="120"/>
        <v>32.4578</v>
      </c>
      <c r="AF92" s="3">
        <f t="shared" si="120"/>
        <v>318</v>
      </c>
      <c r="AG92" s="3">
        <f t="shared" si="120"/>
        <v>0</v>
      </c>
      <c r="AH92" s="3">
        <f t="shared" si="120"/>
        <v>1754.249</v>
      </c>
      <c r="AI92" s="4" t="s">
        <v>1108</v>
      </c>
    </row>
    <row r="93" s="9" customFormat="1" ht="20" customHeight="1" spans="1:35">
      <c r="A93" s="23">
        <f t="shared" si="80"/>
        <v>90</v>
      </c>
      <c r="B93" s="24" t="s">
        <v>76</v>
      </c>
      <c r="C93" s="25" t="s">
        <v>298</v>
      </c>
      <c r="D93" s="24" t="s">
        <v>299</v>
      </c>
      <c r="E93" s="24">
        <v>3820</v>
      </c>
      <c r="F93" s="24">
        <f>VLOOKUP(C93,'[1]9月'!$B:$Q,16,0)</f>
        <v>3820</v>
      </c>
      <c r="G93" s="27">
        <v>5664.75</v>
      </c>
      <c r="H93" s="24">
        <v>3820</v>
      </c>
      <c r="I93" s="27">
        <v>4180</v>
      </c>
      <c r="J93" s="27"/>
      <c r="K93" s="34">
        <f t="shared" si="81"/>
        <v>68.76</v>
      </c>
      <c r="L93" s="35">
        <f t="shared" si="82"/>
        <v>611.2</v>
      </c>
      <c r="M93" s="27">
        <f t="shared" si="83"/>
        <v>453.18</v>
      </c>
      <c r="N93" s="24">
        <f t="shared" si="84"/>
        <v>26.74</v>
      </c>
      <c r="O93" s="27">
        <f t="shared" si="85"/>
        <v>209</v>
      </c>
      <c r="P93" s="27">
        <f t="shared" si="86"/>
        <v>0</v>
      </c>
      <c r="Q93" s="27">
        <f t="shared" si="87"/>
        <v>1368.88</v>
      </c>
      <c r="R93" s="24">
        <f t="shared" si="88"/>
        <v>0</v>
      </c>
      <c r="S93" s="24">
        <f t="shared" si="89"/>
        <v>305.6</v>
      </c>
      <c r="T93" s="27">
        <f t="shared" si="90"/>
        <v>113.3</v>
      </c>
      <c r="U93" s="24">
        <f t="shared" si="91"/>
        <v>11.46</v>
      </c>
      <c r="V93" s="27">
        <f t="shared" si="92"/>
        <v>209</v>
      </c>
      <c r="W93" s="27">
        <f t="shared" si="93"/>
        <v>0</v>
      </c>
      <c r="X93" s="24">
        <f t="shared" si="94"/>
        <v>639.36</v>
      </c>
      <c r="Y93" s="24">
        <f t="shared" si="95"/>
        <v>2008.24</v>
      </c>
      <c r="Z93" s="39"/>
      <c r="AA93" s="4" t="s">
        <v>31</v>
      </c>
      <c r="AB93" s="3">
        <f t="shared" ref="AB93:AH93" si="121">K93+R93</f>
        <v>68.76</v>
      </c>
      <c r="AC93" s="3">
        <f t="shared" si="121"/>
        <v>916.8</v>
      </c>
      <c r="AD93" s="3">
        <f t="shared" si="121"/>
        <v>566.48</v>
      </c>
      <c r="AE93" s="3">
        <f t="shared" si="121"/>
        <v>38.2</v>
      </c>
      <c r="AF93" s="3">
        <f t="shared" si="121"/>
        <v>418</v>
      </c>
      <c r="AG93" s="3">
        <f t="shared" si="121"/>
        <v>0</v>
      </c>
      <c r="AH93" s="3">
        <f t="shared" si="121"/>
        <v>2008.24</v>
      </c>
      <c r="AI93" s="4" t="s">
        <v>1108</v>
      </c>
    </row>
    <row r="94" s="9" customFormat="1" ht="21" customHeight="1" spans="1:35">
      <c r="A94" s="23">
        <f t="shared" si="80"/>
        <v>91</v>
      </c>
      <c r="B94" s="24" t="s">
        <v>258</v>
      </c>
      <c r="C94" s="25" t="s">
        <v>300</v>
      </c>
      <c r="D94" s="24" t="s">
        <v>301</v>
      </c>
      <c r="E94" s="24">
        <v>3245.4</v>
      </c>
      <c r="F94" s="24">
        <f>VLOOKUP(C94,'[1]9月'!$B:$Q,16,0)</f>
        <v>3245.4</v>
      </c>
      <c r="G94" s="27">
        <v>5664.75</v>
      </c>
      <c r="H94" s="24">
        <v>3245.4</v>
      </c>
      <c r="I94" s="36">
        <v>4180</v>
      </c>
      <c r="J94" s="27"/>
      <c r="K94" s="34">
        <f t="shared" si="81"/>
        <v>58.4172</v>
      </c>
      <c r="L94" s="35">
        <f t="shared" si="82"/>
        <v>519.264</v>
      </c>
      <c r="M94" s="27">
        <f t="shared" si="83"/>
        <v>453.18</v>
      </c>
      <c r="N94" s="24">
        <f t="shared" si="84"/>
        <v>22.7178</v>
      </c>
      <c r="O94" s="27">
        <f t="shared" si="85"/>
        <v>209</v>
      </c>
      <c r="P94" s="27">
        <f t="shared" si="86"/>
        <v>0</v>
      </c>
      <c r="Q94" s="27">
        <f t="shared" si="87"/>
        <v>1262.579</v>
      </c>
      <c r="R94" s="24">
        <f t="shared" si="88"/>
        <v>0</v>
      </c>
      <c r="S94" s="24">
        <f t="shared" si="89"/>
        <v>259.63</v>
      </c>
      <c r="T94" s="27">
        <f t="shared" si="90"/>
        <v>113.3</v>
      </c>
      <c r="U94" s="24">
        <f t="shared" si="91"/>
        <v>9.74</v>
      </c>
      <c r="V94" s="27">
        <f t="shared" si="92"/>
        <v>209</v>
      </c>
      <c r="W94" s="27">
        <f t="shared" si="93"/>
        <v>0</v>
      </c>
      <c r="X94" s="24">
        <f t="shared" si="94"/>
        <v>591.67</v>
      </c>
      <c r="Y94" s="24">
        <f t="shared" si="95"/>
        <v>1854.249</v>
      </c>
      <c r="Z94" s="39"/>
      <c r="AA94" s="4" t="s">
        <v>34</v>
      </c>
      <c r="AB94" s="3">
        <f t="shared" ref="AB94:AH94" si="122">K94+R94</f>
        <v>58.4172</v>
      </c>
      <c r="AC94" s="3">
        <f t="shared" si="122"/>
        <v>778.894</v>
      </c>
      <c r="AD94" s="3">
        <f t="shared" si="122"/>
        <v>566.48</v>
      </c>
      <c r="AE94" s="3">
        <f t="shared" si="122"/>
        <v>32.4578</v>
      </c>
      <c r="AF94" s="3">
        <f t="shared" si="122"/>
        <v>418</v>
      </c>
      <c r="AG94" s="3">
        <f t="shared" si="122"/>
        <v>0</v>
      </c>
      <c r="AH94" s="3">
        <f t="shared" si="122"/>
        <v>1854.249</v>
      </c>
      <c r="AI94" s="4" t="s">
        <v>1112</v>
      </c>
    </row>
    <row r="95" s="9" customFormat="1" ht="20" customHeight="1" spans="1:35">
      <c r="A95" s="23">
        <f t="shared" si="80"/>
        <v>92</v>
      </c>
      <c r="B95" s="24" t="s">
        <v>140</v>
      </c>
      <c r="C95" s="29" t="s">
        <v>302</v>
      </c>
      <c r="D95" s="30" t="s">
        <v>303</v>
      </c>
      <c r="E95" s="24">
        <v>3245.4</v>
      </c>
      <c r="F95" s="24">
        <f>VLOOKUP(C95,'[1]9月'!$B:$Q,16,0)</f>
        <v>3245.4</v>
      </c>
      <c r="G95" s="27">
        <v>5664.75</v>
      </c>
      <c r="H95" s="24">
        <v>3245.4</v>
      </c>
      <c r="I95" s="27">
        <v>1790</v>
      </c>
      <c r="J95" s="27"/>
      <c r="K95" s="34">
        <f t="shared" si="81"/>
        <v>58.4172</v>
      </c>
      <c r="L95" s="35">
        <f t="shared" si="82"/>
        <v>519.264</v>
      </c>
      <c r="M95" s="27">
        <f t="shared" si="83"/>
        <v>453.18</v>
      </c>
      <c r="N95" s="24">
        <f t="shared" si="84"/>
        <v>22.7178</v>
      </c>
      <c r="O95" s="27">
        <f t="shared" si="85"/>
        <v>89.5</v>
      </c>
      <c r="P95" s="27">
        <f t="shared" si="86"/>
        <v>0</v>
      </c>
      <c r="Q95" s="27">
        <f t="shared" si="87"/>
        <v>1143.079</v>
      </c>
      <c r="R95" s="24">
        <f t="shared" si="88"/>
        <v>0</v>
      </c>
      <c r="S95" s="24">
        <f t="shared" si="89"/>
        <v>259.63</v>
      </c>
      <c r="T95" s="27">
        <f t="shared" si="90"/>
        <v>113.3</v>
      </c>
      <c r="U95" s="24">
        <f t="shared" si="91"/>
        <v>9.74</v>
      </c>
      <c r="V95" s="27">
        <f t="shared" si="92"/>
        <v>89.5</v>
      </c>
      <c r="W95" s="27">
        <f t="shared" si="93"/>
        <v>0</v>
      </c>
      <c r="X95" s="24">
        <f t="shared" si="94"/>
        <v>472.17</v>
      </c>
      <c r="Y95" s="24">
        <f t="shared" si="95"/>
        <v>1615.249</v>
      </c>
      <c r="Z95" s="39"/>
      <c r="AA95" s="4" t="s">
        <v>29</v>
      </c>
      <c r="AB95" s="3">
        <f t="shared" ref="AB95:AH95" si="123">K95+R95</f>
        <v>58.4172</v>
      </c>
      <c r="AC95" s="3">
        <f t="shared" si="123"/>
        <v>778.894</v>
      </c>
      <c r="AD95" s="3">
        <f t="shared" si="123"/>
        <v>566.48</v>
      </c>
      <c r="AE95" s="3">
        <f t="shared" si="123"/>
        <v>32.4578</v>
      </c>
      <c r="AF95" s="3">
        <f t="shared" si="123"/>
        <v>179</v>
      </c>
      <c r="AG95" s="3">
        <f t="shared" si="123"/>
        <v>0</v>
      </c>
      <c r="AH95" s="3">
        <f t="shared" si="123"/>
        <v>1615.249</v>
      </c>
      <c r="AI95" s="4" t="s">
        <v>1111</v>
      </c>
    </row>
    <row r="96" s="9" customFormat="1" ht="20" customHeight="1" spans="1:35">
      <c r="A96" s="23">
        <f t="shared" ref="A96:A128" si="124">ROW()-3</f>
        <v>93</v>
      </c>
      <c r="B96" s="24" t="s">
        <v>293</v>
      </c>
      <c r="C96" s="25" t="s">
        <v>306</v>
      </c>
      <c r="D96" s="24" t="s">
        <v>307</v>
      </c>
      <c r="E96" s="24">
        <v>3245.4</v>
      </c>
      <c r="F96" s="24">
        <f>VLOOKUP(C96,'[1]9月'!$B:$Q,16,0)</f>
        <v>3245.4</v>
      </c>
      <c r="G96" s="27">
        <v>5664.75</v>
      </c>
      <c r="H96" s="24">
        <v>3245.4</v>
      </c>
      <c r="I96" s="27">
        <v>1790</v>
      </c>
      <c r="J96" s="27"/>
      <c r="K96" s="34">
        <f t="shared" ref="K96:K128" si="125">E96*0.018</f>
        <v>58.4172</v>
      </c>
      <c r="L96" s="35">
        <f t="shared" ref="L96:L128" si="126">F96*0.16</f>
        <v>519.264</v>
      </c>
      <c r="M96" s="27">
        <f t="shared" ref="M96:M128" si="127">ROUND(G96*0.08,2)</f>
        <v>453.18</v>
      </c>
      <c r="N96" s="24">
        <f t="shared" ref="N96:N128" si="128">H96*0.007</f>
        <v>22.7178</v>
      </c>
      <c r="O96" s="27">
        <f t="shared" ref="O96:O128" si="129">I96*5%</f>
        <v>89.5</v>
      </c>
      <c r="P96" s="27">
        <f t="shared" ref="P96:P128" si="130">J96*50%</f>
        <v>0</v>
      </c>
      <c r="Q96" s="27">
        <f t="shared" ref="Q96:Q128" si="131">SUM(K96:P96)</f>
        <v>1143.079</v>
      </c>
      <c r="R96" s="24">
        <f t="shared" ref="R96:R128" si="132">E96*0</f>
        <v>0</v>
      </c>
      <c r="S96" s="24">
        <f t="shared" ref="S96:S128" si="133">ROUND(F96*0.08,2)</f>
        <v>259.63</v>
      </c>
      <c r="T96" s="27">
        <f t="shared" ref="T96:T128" si="134">ROUND(G96*0.02,2)</f>
        <v>113.3</v>
      </c>
      <c r="U96" s="24">
        <f t="shared" ref="U96:U128" si="135">ROUND(H96*0.003,2)</f>
        <v>9.74</v>
      </c>
      <c r="V96" s="27">
        <f t="shared" ref="V96:V128" si="136">I96*5%</f>
        <v>89.5</v>
      </c>
      <c r="W96" s="27">
        <f t="shared" ref="W96:W128" si="137">J96*50%</f>
        <v>0</v>
      </c>
      <c r="X96" s="24">
        <f t="shared" ref="X96:X128" si="138">SUM(R96:W96)</f>
        <v>472.17</v>
      </c>
      <c r="Y96" s="24">
        <f t="shared" ref="Y96:Y128" si="139">Q96+X96</f>
        <v>1615.249</v>
      </c>
      <c r="Z96" s="39"/>
      <c r="AA96" s="4" t="s">
        <v>26</v>
      </c>
      <c r="AB96" s="3">
        <f t="shared" ref="AB96:AH96" si="140">K96+R96</f>
        <v>58.4172</v>
      </c>
      <c r="AC96" s="3">
        <f t="shared" si="140"/>
        <v>778.894</v>
      </c>
      <c r="AD96" s="3">
        <f t="shared" si="140"/>
        <v>566.48</v>
      </c>
      <c r="AE96" s="3">
        <f t="shared" si="140"/>
        <v>32.4578</v>
      </c>
      <c r="AF96" s="3">
        <f t="shared" si="140"/>
        <v>179</v>
      </c>
      <c r="AG96" s="3">
        <f t="shared" si="140"/>
        <v>0</v>
      </c>
      <c r="AH96" s="3">
        <f t="shared" si="140"/>
        <v>1615.249</v>
      </c>
      <c r="AI96" s="4" t="s">
        <v>1111</v>
      </c>
    </row>
    <row r="97" s="9" customFormat="1" ht="20" customHeight="1" spans="1:35">
      <c r="A97" s="23">
        <f t="shared" si="124"/>
        <v>94</v>
      </c>
      <c r="B97" s="24" t="s">
        <v>293</v>
      </c>
      <c r="C97" s="25" t="s">
        <v>308</v>
      </c>
      <c r="D97" s="24" t="s">
        <v>309</v>
      </c>
      <c r="E97" s="24">
        <v>3245.4</v>
      </c>
      <c r="F97" s="24">
        <f>VLOOKUP(C97,'[1]9月'!$B:$Q,16,0)</f>
        <v>3245.4</v>
      </c>
      <c r="G97" s="27">
        <v>5664.75</v>
      </c>
      <c r="H97" s="24">
        <v>3245.4</v>
      </c>
      <c r="I97" s="27">
        <v>1790</v>
      </c>
      <c r="J97" s="27"/>
      <c r="K97" s="34">
        <f t="shared" si="125"/>
        <v>58.4172</v>
      </c>
      <c r="L97" s="35">
        <f t="shared" si="126"/>
        <v>519.264</v>
      </c>
      <c r="M97" s="27">
        <f t="shared" si="127"/>
        <v>453.18</v>
      </c>
      <c r="N97" s="24">
        <f t="shared" si="128"/>
        <v>22.7178</v>
      </c>
      <c r="O97" s="27">
        <f t="shared" si="129"/>
        <v>89.5</v>
      </c>
      <c r="P97" s="27">
        <f t="shared" si="130"/>
        <v>0</v>
      </c>
      <c r="Q97" s="27">
        <f t="shared" si="131"/>
        <v>1143.079</v>
      </c>
      <c r="R97" s="24">
        <f t="shared" si="132"/>
        <v>0</v>
      </c>
      <c r="S97" s="24">
        <f t="shared" si="133"/>
        <v>259.63</v>
      </c>
      <c r="T97" s="27">
        <f t="shared" si="134"/>
        <v>113.3</v>
      </c>
      <c r="U97" s="24">
        <f t="shared" si="135"/>
        <v>9.74</v>
      </c>
      <c r="V97" s="27">
        <f t="shared" si="136"/>
        <v>89.5</v>
      </c>
      <c r="W97" s="27">
        <f t="shared" si="137"/>
        <v>0</v>
      </c>
      <c r="X97" s="24">
        <f t="shared" si="138"/>
        <v>472.17</v>
      </c>
      <c r="Y97" s="24">
        <f t="shared" si="139"/>
        <v>1615.249</v>
      </c>
      <c r="Z97" s="39"/>
      <c r="AA97" s="4" t="s">
        <v>26</v>
      </c>
      <c r="AB97" s="3">
        <f t="shared" ref="AB97:AH97" si="141">K97+R97</f>
        <v>58.4172</v>
      </c>
      <c r="AC97" s="3">
        <f t="shared" si="141"/>
        <v>778.894</v>
      </c>
      <c r="AD97" s="3">
        <f t="shared" si="141"/>
        <v>566.48</v>
      </c>
      <c r="AE97" s="3">
        <f t="shared" si="141"/>
        <v>32.4578</v>
      </c>
      <c r="AF97" s="3">
        <f t="shared" si="141"/>
        <v>179</v>
      </c>
      <c r="AG97" s="3">
        <f t="shared" si="141"/>
        <v>0</v>
      </c>
      <c r="AH97" s="3">
        <f t="shared" si="141"/>
        <v>1615.249</v>
      </c>
      <c r="AI97" s="4" t="s">
        <v>1111</v>
      </c>
    </row>
    <row r="98" s="9" customFormat="1" ht="20" customHeight="1" spans="1:35">
      <c r="A98" s="23">
        <f t="shared" si="124"/>
        <v>95</v>
      </c>
      <c r="B98" s="24" t="s">
        <v>293</v>
      </c>
      <c r="C98" s="25" t="s">
        <v>310</v>
      </c>
      <c r="D98" s="24" t="s">
        <v>311</v>
      </c>
      <c r="E98" s="24">
        <v>3245.4</v>
      </c>
      <c r="F98" s="24">
        <f>VLOOKUP(C98,'[1]9月'!$B:$Q,16,0)</f>
        <v>3245.4</v>
      </c>
      <c r="G98" s="27">
        <v>5664.75</v>
      </c>
      <c r="H98" s="24">
        <v>3245.4</v>
      </c>
      <c r="I98" s="27">
        <v>1790</v>
      </c>
      <c r="J98" s="27"/>
      <c r="K98" s="34">
        <f t="shared" si="125"/>
        <v>58.4172</v>
      </c>
      <c r="L98" s="35">
        <f t="shared" si="126"/>
        <v>519.264</v>
      </c>
      <c r="M98" s="27">
        <f t="shared" si="127"/>
        <v>453.18</v>
      </c>
      <c r="N98" s="24">
        <f t="shared" si="128"/>
        <v>22.7178</v>
      </c>
      <c r="O98" s="27">
        <f t="shared" si="129"/>
        <v>89.5</v>
      </c>
      <c r="P98" s="27">
        <f t="shared" si="130"/>
        <v>0</v>
      </c>
      <c r="Q98" s="27">
        <f t="shared" si="131"/>
        <v>1143.079</v>
      </c>
      <c r="R98" s="24">
        <f t="shared" si="132"/>
        <v>0</v>
      </c>
      <c r="S98" s="24">
        <f t="shared" si="133"/>
        <v>259.63</v>
      </c>
      <c r="T98" s="27">
        <f t="shared" si="134"/>
        <v>113.3</v>
      </c>
      <c r="U98" s="24">
        <f t="shared" si="135"/>
        <v>9.74</v>
      </c>
      <c r="V98" s="27">
        <f t="shared" si="136"/>
        <v>89.5</v>
      </c>
      <c r="W98" s="27">
        <f t="shared" si="137"/>
        <v>0</v>
      </c>
      <c r="X98" s="24">
        <f t="shared" si="138"/>
        <v>472.17</v>
      </c>
      <c r="Y98" s="24">
        <f t="shared" si="139"/>
        <v>1615.249</v>
      </c>
      <c r="Z98" s="39"/>
      <c r="AA98" s="4" t="s">
        <v>26</v>
      </c>
      <c r="AB98" s="3">
        <f t="shared" ref="AB98:AH98" si="142">K98+R98</f>
        <v>58.4172</v>
      </c>
      <c r="AC98" s="3">
        <f t="shared" si="142"/>
        <v>778.894</v>
      </c>
      <c r="AD98" s="3">
        <f t="shared" si="142"/>
        <v>566.48</v>
      </c>
      <c r="AE98" s="3">
        <f t="shared" si="142"/>
        <v>32.4578</v>
      </c>
      <c r="AF98" s="3">
        <f t="shared" si="142"/>
        <v>179</v>
      </c>
      <c r="AG98" s="3">
        <f t="shared" si="142"/>
        <v>0</v>
      </c>
      <c r="AH98" s="3">
        <f t="shared" si="142"/>
        <v>1615.249</v>
      </c>
      <c r="AI98" s="4" t="s">
        <v>1111</v>
      </c>
    </row>
    <row r="99" s="9" customFormat="1" ht="20" customHeight="1" spans="1:35">
      <c r="A99" s="23">
        <f t="shared" si="124"/>
        <v>96</v>
      </c>
      <c r="B99" s="24" t="s">
        <v>293</v>
      </c>
      <c r="C99" s="25" t="s">
        <v>312</v>
      </c>
      <c r="D99" s="24" t="s">
        <v>313</v>
      </c>
      <c r="E99" s="24">
        <v>3245.4</v>
      </c>
      <c r="F99" s="24">
        <f>VLOOKUP(C99,'[1]9月'!$B:$Q,16,0)</f>
        <v>3245.4</v>
      </c>
      <c r="G99" s="27">
        <v>5664.75</v>
      </c>
      <c r="H99" s="24">
        <v>3245.4</v>
      </c>
      <c r="I99" s="27">
        <v>1790</v>
      </c>
      <c r="J99" s="27"/>
      <c r="K99" s="34">
        <f t="shared" si="125"/>
        <v>58.4172</v>
      </c>
      <c r="L99" s="35">
        <f t="shared" si="126"/>
        <v>519.264</v>
      </c>
      <c r="M99" s="27">
        <f t="shared" si="127"/>
        <v>453.18</v>
      </c>
      <c r="N99" s="24">
        <f t="shared" si="128"/>
        <v>22.7178</v>
      </c>
      <c r="O99" s="27">
        <f t="shared" si="129"/>
        <v>89.5</v>
      </c>
      <c r="P99" s="27">
        <f t="shared" si="130"/>
        <v>0</v>
      </c>
      <c r="Q99" s="27">
        <f t="shared" si="131"/>
        <v>1143.079</v>
      </c>
      <c r="R99" s="24">
        <f t="shared" si="132"/>
        <v>0</v>
      </c>
      <c r="S99" s="24">
        <f t="shared" si="133"/>
        <v>259.63</v>
      </c>
      <c r="T99" s="27">
        <f t="shared" si="134"/>
        <v>113.3</v>
      </c>
      <c r="U99" s="24">
        <f t="shared" si="135"/>
        <v>9.74</v>
      </c>
      <c r="V99" s="27">
        <f t="shared" si="136"/>
        <v>89.5</v>
      </c>
      <c r="W99" s="27">
        <f t="shared" si="137"/>
        <v>0</v>
      </c>
      <c r="X99" s="24">
        <f t="shared" si="138"/>
        <v>472.17</v>
      </c>
      <c r="Y99" s="24">
        <f t="shared" si="139"/>
        <v>1615.249</v>
      </c>
      <c r="Z99" s="39"/>
      <c r="AA99" s="4" t="s">
        <v>26</v>
      </c>
      <c r="AB99" s="3">
        <f t="shared" ref="AB99:AH99" si="143">K99+R99</f>
        <v>58.4172</v>
      </c>
      <c r="AC99" s="3">
        <f t="shared" si="143"/>
        <v>778.894</v>
      </c>
      <c r="AD99" s="3">
        <f t="shared" si="143"/>
        <v>566.48</v>
      </c>
      <c r="AE99" s="3">
        <f t="shared" si="143"/>
        <v>32.4578</v>
      </c>
      <c r="AF99" s="3">
        <f t="shared" si="143"/>
        <v>179</v>
      </c>
      <c r="AG99" s="3">
        <f t="shared" si="143"/>
        <v>0</v>
      </c>
      <c r="AH99" s="3">
        <f t="shared" si="143"/>
        <v>1615.249</v>
      </c>
      <c r="AI99" s="4" t="s">
        <v>1111</v>
      </c>
    </row>
    <row r="100" s="9" customFormat="1" ht="20" customHeight="1" spans="1:35">
      <c r="A100" s="23">
        <f t="shared" si="124"/>
        <v>97</v>
      </c>
      <c r="B100" s="24" t="s">
        <v>293</v>
      </c>
      <c r="C100" s="25" t="s">
        <v>314</v>
      </c>
      <c r="D100" s="24" t="s">
        <v>315</v>
      </c>
      <c r="E100" s="24">
        <v>3245.4</v>
      </c>
      <c r="F100" s="24">
        <f>VLOOKUP(C100,'[1]9月'!$B:$Q,16,0)</f>
        <v>3245.4</v>
      </c>
      <c r="G100" s="27">
        <v>5664.75</v>
      </c>
      <c r="H100" s="24">
        <v>3245.4</v>
      </c>
      <c r="I100" s="27">
        <v>1790</v>
      </c>
      <c r="J100" s="27"/>
      <c r="K100" s="34">
        <f t="shared" si="125"/>
        <v>58.4172</v>
      </c>
      <c r="L100" s="35">
        <f t="shared" si="126"/>
        <v>519.264</v>
      </c>
      <c r="M100" s="27">
        <f t="shared" si="127"/>
        <v>453.18</v>
      </c>
      <c r="N100" s="24">
        <f t="shared" si="128"/>
        <v>22.7178</v>
      </c>
      <c r="O100" s="27">
        <f t="shared" si="129"/>
        <v>89.5</v>
      </c>
      <c r="P100" s="27">
        <f t="shared" si="130"/>
        <v>0</v>
      </c>
      <c r="Q100" s="27">
        <f t="shared" si="131"/>
        <v>1143.079</v>
      </c>
      <c r="R100" s="24">
        <f t="shared" si="132"/>
        <v>0</v>
      </c>
      <c r="S100" s="24">
        <f t="shared" si="133"/>
        <v>259.63</v>
      </c>
      <c r="T100" s="27">
        <f t="shared" si="134"/>
        <v>113.3</v>
      </c>
      <c r="U100" s="24">
        <f t="shared" si="135"/>
        <v>9.74</v>
      </c>
      <c r="V100" s="27">
        <f t="shared" si="136"/>
        <v>89.5</v>
      </c>
      <c r="W100" s="27">
        <f t="shared" si="137"/>
        <v>0</v>
      </c>
      <c r="X100" s="24">
        <f t="shared" si="138"/>
        <v>472.17</v>
      </c>
      <c r="Y100" s="24">
        <f t="shared" si="139"/>
        <v>1615.249</v>
      </c>
      <c r="Z100" s="39"/>
      <c r="AA100" s="4" t="s">
        <v>26</v>
      </c>
      <c r="AB100" s="3">
        <f t="shared" ref="AB100:AH100" si="144">K100+R100</f>
        <v>58.4172</v>
      </c>
      <c r="AC100" s="3">
        <f t="shared" si="144"/>
        <v>778.894</v>
      </c>
      <c r="AD100" s="3">
        <f t="shared" si="144"/>
        <v>566.48</v>
      </c>
      <c r="AE100" s="3">
        <f t="shared" si="144"/>
        <v>32.4578</v>
      </c>
      <c r="AF100" s="3">
        <f t="shared" si="144"/>
        <v>179</v>
      </c>
      <c r="AG100" s="3">
        <f t="shared" si="144"/>
        <v>0</v>
      </c>
      <c r="AH100" s="3">
        <f t="shared" si="144"/>
        <v>1615.249</v>
      </c>
      <c r="AI100" s="4" t="s">
        <v>1111</v>
      </c>
    </row>
    <row r="101" s="9" customFormat="1" ht="20" customHeight="1" spans="1:35">
      <c r="A101" s="23">
        <f t="shared" si="124"/>
        <v>98</v>
      </c>
      <c r="B101" s="24" t="s">
        <v>293</v>
      </c>
      <c r="C101" s="25" t="s">
        <v>316</v>
      </c>
      <c r="D101" s="24" t="s">
        <v>317</v>
      </c>
      <c r="E101" s="24">
        <v>3245.4</v>
      </c>
      <c r="F101" s="24">
        <f>VLOOKUP(C101,'[1]9月'!$B:$Q,16,0)</f>
        <v>3245.4</v>
      </c>
      <c r="G101" s="27">
        <v>5664.75</v>
      </c>
      <c r="H101" s="24">
        <v>3245.4</v>
      </c>
      <c r="I101" s="27">
        <v>1790</v>
      </c>
      <c r="J101" s="27"/>
      <c r="K101" s="34">
        <f t="shared" si="125"/>
        <v>58.4172</v>
      </c>
      <c r="L101" s="35">
        <f t="shared" si="126"/>
        <v>519.264</v>
      </c>
      <c r="M101" s="27">
        <f t="shared" si="127"/>
        <v>453.18</v>
      </c>
      <c r="N101" s="24">
        <f t="shared" si="128"/>
        <v>22.7178</v>
      </c>
      <c r="O101" s="27">
        <f t="shared" si="129"/>
        <v>89.5</v>
      </c>
      <c r="P101" s="27">
        <f t="shared" si="130"/>
        <v>0</v>
      </c>
      <c r="Q101" s="27">
        <f t="shared" si="131"/>
        <v>1143.079</v>
      </c>
      <c r="R101" s="24">
        <f t="shared" si="132"/>
        <v>0</v>
      </c>
      <c r="S101" s="24">
        <f t="shared" si="133"/>
        <v>259.63</v>
      </c>
      <c r="T101" s="27">
        <f t="shared" si="134"/>
        <v>113.3</v>
      </c>
      <c r="U101" s="24">
        <f t="shared" si="135"/>
        <v>9.74</v>
      </c>
      <c r="V101" s="27">
        <f t="shared" si="136"/>
        <v>89.5</v>
      </c>
      <c r="W101" s="27">
        <f t="shared" si="137"/>
        <v>0</v>
      </c>
      <c r="X101" s="24">
        <f t="shared" si="138"/>
        <v>472.17</v>
      </c>
      <c r="Y101" s="24">
        <f t="shared" si="139"/>
        <v>1615.249</v>
      </c>
      <c r="Z101" s="39"/>
      <c r="AA101" s="4" t="s">
        <v>26</v>
      </c>
      <c r="AB101" s="3">
        <f t="shared" ref="AB101:AH101" si="145">K101+R101</f>
        <v>58.4172</v>
      </c>
      <c r="AC101" s="3">
        <f t="shared" si="145"/>
        <v>778.894</v>
      </c>
      <c r="AD101" s="3">
        <f t="shared" si="145"/>
        <v>566.48</v>
      </c>
      <c r="AE101" s="3">
        <f t="shared" si="145"/>
        <v>32.4578</v>
      </c>
      <c r="AF101" s="3">
        <f t="shared" si="145"/>
        <v>179</v>
      </c>
      <c r="AG101" s="3">
        <f t="shared" si="145"/>
        <v>0</v>
      </c>
      <c r="AH101" s="3">
        <f t="shared" si="145"/>
        <v>1615.249</v>
      </c>
      <c r="AI101" s="4" t="s">
        <v>1111</v>
      </c>
    </row>
    <row r="102" s="9" customFormat="1" ht="20" customHeight="1" spans="1:35">
      <c r="A102" s="23">
        <f t="shared" si="124"/>
        <v>99</v>
      </c>
      <c r="B102" s="24" t="s">
        <v>293</v>
      </c>
      <c r="C102" s="25" t="s">
        <v>318</v>
      </c>
      <c r="D102" s="24" t="s">
        <v>319</v>
      </c>
      <c r="E102" s="24">
        <v>3245.4</v>
      </c>
      <c r="F102" s="24">
        <f>VLOOKUP(C102,'[1]9月'!$B:$Q,16,0)</f>
        <v>3245.4</v>
      </c>
      <c r="G102" s="27">
        <v>5664.75</v>
      </c>
      <c r="H102" s="24">
        <v>3245.4</v>
      </c>
      <c r="I102" s="27">
        <v>0</v>
      </c>
      <c r="J102" s="27"/>
      <c r="K102" s="34">
        <f t="shared" si="125"/>
        <v>58.4172</v>
      </c>
      <c r="L102" s="35">
        <f t="shared" si="126"/>
        <v>519.264</v>
      </c>
      <c r="M102" s="27">
        <f t="shared" si="127"/>
        <v>453.18</v>
      </c>
      <c r="N102" s="24">
        <f t="shared" si="128"/>
        <v>22.7178</v>
      </c>
      <c r="O102" s="27">
        <f t="shared" si="129"/>
        <v>0</v>
      </c>
      <c r="P102" s="27">
        <f t="shared" si="130"/>
        <v>0</v>
      </c>
      <c r="Q102" s="27">
        <f t="shared" si="131"/>
        <v>1053.579</v>
      </c>
      <c r="R102" s="24">
        <f t="shared" si="132"/>
        <v>0</v>
      </c>
      <c r="S102" s="24">
        <f t="shared" si="133"/>
        <v>259.63</v>
      </c>
      <c r="T102" s="27">
        <f t="shared" si="134"/>
        <v>113.3</v>
      </c>
      <c r="U102" s="24">
        <f t="shared" si="135"/>
        <v>9.74</v>
      </c>
      <c r="V102" s="27">
        <f t="shared" si="136"/>
        <v>0</v>
      </c>
      <c r="W102" s="27">
        <f t="shared" si="137"/>
        <v>0</v>
      </c>
      <c r="X102" s="24">
        <f t="shared" si="138"/>
        <v>382.67</v>
      </c>
      <c r="Y102" s="24">
        <f t="shared" si="139"/>
        <v>1436.249</v>
      </c>
      <c r="Z102" s="39"/>
      <c r="AA102" s="4" t="s">
        <v>26</v>
      </c>
      <c r="AB102" s="3">
        <f t="shared" ref="AB102:AH102" si="146">K102+R102</f>
        <v>58.4172</v>
      </c>
      <c r="AC102" s="3">
        <f t="shared" si="146"/>
        <v>778.894</v>
      </c>
      <c r="AD102" s="3">
        <f t="shared" si="146"/>
        <v>566.48</v>
      </c>
      <c r="AE102" s="3">
        <f t="shared" si="146"/>
        <v>32.4578</v>
      </c>
      <c r="AF102" s="3">
        <f t="shared" si="146"/>
        <v>0</v>
      </c>
      <c r="AG102" s="3">
        <f t="shared" si="146"/>
        <v>0</v>
      </c>
      <c r="AH102" s="3">
        <f t="shared" si="146"/>
        <v>1436.249</v>
      </c>
      <c r="AI102" s="4" t="s">
        <v>1111</v>
      </c>
    </row>
    <row r="103" s="9" customFormat="1" ht="20" customHeight="1" spans="1:35">
      <c r="A103" s="23">
        <f t="shared" si="124"/>
        <v>100</v>
      </c>
      <c r="B103" s="24" t="s">
        <v>293</v>
      </c>
      <c r="C103" s="25" t="s">
        <v>320</v>
      </c>
      <c r="D103" s="24" t="s">
        <v>321</v>
      </c>
      <c r="E103" s="24">
        <v>3245.4</v>
      </c>
      <c r="F103" s="24">
        <f>VLOOKUP(C103,'[1]9月'!$B:$Q,16,0)</f>
        <v>3245.4</v>
      </c>
      <c r="G103" s="27">
        <v>5664.75</v>
      </c>
      <c r="H103" s="24">
        <v>3245.4</v>
      </c>
      <c r="I103" s="27">
        <v>1790</v>
      </c>
      <c r="J103" s="27"/>
      <c r="K103" s="34">
        <f t="shared" si="125"/>
        <v>58.4172</v>
      </c>
      <c r="L103" s="35">
        <f t="shared" si="126"/>
        <v>519.264</v>
      </c>
      <c r="M103" s="27">
        <f t="shared" si="127"/>
        <v>453.18</v>
      </c>
      <c r="N103" s="24">
        <f t="shared" si="128"/>
        <v>22.7178</v>
      </c>
      <c r="O103" s="27">
        <f t="shared" si="129"/>
        <v>89.5</v>
      </c>
      <c r="P103" s="27">
        <f t="shared" si="130"/>
        <v>0</v>
      </c>
      <c r="Q103" s="27">
        <f t="shared" si="131"/>
        <v>1143.079</v>
      </c>
      <c r="R103" s="24">
        <f t="shared" si="132"/>
        <v>0</v>
      </c>
      <c r="S103" s="24">
        <f t="shared" si="133"/>
        <v>259.63</v>
      </c>
      <c r="T103" s="27">
        <f t="shared" si="134"/>
        <v>113.3</v>
      </c>
      <c r="U103" s="24">
        <f t="shared" si="135"/>
        <v>9.74</v>
      </c>
      <c r="V103" s="27">
        <f t="shared" si="136"/>
        <v>89.5</v>
      </c>
      <c r="W103" s="27">
        <f t="shared" si="137"/>
        <v>0</v>
      </c>
      <c r="X103" s="24">
        <f t="shared" si="138"/>
        <v>472.17</v>
      </c>
      <c r="Y103" s="24">
        <f t="shared" si="139"/>
        <v>1615.249</v>
      </c>
      <c r="Z103" s="39"/>
      <c r="AA103" s="4" t="s">
        <v>26</v>
      </c>
      <c r="AB103" s="3">
        <f t="shared" ref="AB103:AH103" si="147">K103+R103</f>
        <v>58.4172</v>
      </c>
      <c r="AC103" s="3">
        <f t="shared" si="147"/>
        <v>778.894</v>
      </c>
      <c r="AD103" s="3">
        <f t="shared" si="147"/>
        <v>566.48</v>
      </c>
      <c r="AE103" s="3">
        <f t="shared" si="147"/>
        <v>32.4578</v>
      </c>
      <c r="AF103" s="3">
        <f t="shared" si="147"/>
        <v>179</v>
      </c>
      <c r="AG103" s="3">
        <f t="shared" si="147"/>
        <v>0</v>
      </c>
      <c r="AH103" s="3">
        <f t="shared" si="147"/>
        <v>1615.249</v>
      </c>
      <c r="AI103" s="4" t="s">
        <v>1111</v>
      </c>
    </row>
    <row r="104" s="9" customFormat="1" ht="20" customHeight="1" spans="1:35">
      <c r="A104" s="23">
        <f t="shared" si="124"/>
        <v>101</v>
      </c>
      <c r="B104" s="24" t="s">
        <v>293</v>
      </c>
      <c r="C104" s="25" t="s">
        <v>324</v>
      </c>
      <c r="D104" s="24" t="s">
        <v>325</v>
      </c>
      <c r="E104" s="24">
        <v>3245.4</v>
      </c>
      <c r="F104" s="24">
        <f>VLOOKUP(C104,'[1]9月'!$B:$Q,16,0)</f>
        <v>3245.4</v>
      </c>
      <c r="G104" s="27">
        <v>5664.75</v>
      </c>
      <c r="H104" s="24">
        <v>3245.4</v>
      </c>
      <c r="I104" s="27">
        <v>1790</v>
      </c>
      <c r="J104" s="27"/>
      <c r="K104" s="34">
        <f t="shared" si="125"/>
        <v>58.4172</v>
      </c>
      <c r="L104" s="35">
        <f t="shared" si="126"/>
        <v>519.264</v>
      </c>
      <c r="M104" s="27">
        <f t="shared" si="127"/>
        <v>453.18</v>
      </c>
      <c r="N104" s="24">
        <f t="shared" si="128"/>
        <v>22.7178</v>
      </c>
      <c r="O104" s="27">
        <f t="shared" si="129"/>
        <v>89.5</v>
      </c>
      <c r="P104" s="27">
        <f t="shared" si="130"/>
        <v>0</v>
      </c>
      <c r="Q104" s="27">
        <f t="shared" si="131"/>
        <v>1143.079</v>
      </c>
      <c r="R104" s="24">
        <f t="shared" si="132"/>
        <v>0</v>
      </c>
      <c r="S104" s="24">
        <f t="shared" si="133"/>
        <v>259.63</v>
      </c>
      <c r="T104" s="27">
        <f t="shared" si="134"/>
        <v>113.3</v>
      </c>
      <c r="U104" s="24">
        <f t="shared" si="135"/>
        <v>9.74</v>
      </c>
      <c r="V104" s="27">
        <f t="shared" si="136"/>
        <v>89.5</v>
      </c>
      <c r="W104" s="27">
        <f t="shared" si="137"/>
        <v>0</v>
      </c>
      <c r="X104" s="24">
        <f t="shared" si="138"/>
        <v>472.17</v>
      </c>
      <c r="Y104" s="24">
        <f t="shared" si="139"/>
        <v>1615.249</v>
      </c>
      <c r="Z104" s="39"/>
      <c r="AA104" s="4" t="s">
        <v>26</v>
      </c>
      <c r="AB104" s="3">
        <f t="shared" ref="AB104:AH104" si="148">K104+R104</f>
        <v>58.4172</v>
      </c>
      <c r="AC104" s="3">
        <f t="shared" si="148"/>
        <v>778.894</v>
      </c>
      <c r="AD104" s="3">
        <f t="shared" si="148"/>
        <v>566.48</v>
      </c>
      <c r="AE104" s="3">
        <f t="shared" si="148"/>
        <v>32.4578</v>
      </c>
      <c r="AF104" s="3">
        <f t="shared" si="148"/>
        <v>179</v>
      </c>
      <c r="AG104" s="3">
        <f t="shared" si="148"/>
        <v>0</v>
      </c>
      <c r="AH104" s="3">
        <f t="shared" si="148"/>
        <v>1615.249</v>
      </c>
      <c r="AI104" s="4" t="s">
        <v>1111</v>
      </c>
    </row>
    <row r="105" s="9" customFormat="1" ht="20" customHeight="1" spans="1:35">
      <c r="A105" s="23">
        <f t="shared" si="124"/>
        <v>102</v>
      </c>
      <c r="B105" s="39" t="s">
        <v>293</v>
      </c>
      <c r="C105" s="29" t="s">
        <v>326</v>
      </c>
      <c r="D105" s="30" t="s">
        <v>327</v>
      </c>
      <c r="E105" s="24">
        <v>3245.4</v>
      </c>
      <c r="F105" s="24">
        <v>0</v>
      </c>
      <c r="G105" s="27">
        <v>0</v>
      </c>
      <c r="H105" s="24">
        <v>0</v>
      </c>
      <c r="I105" s="27">
        <v>0</v>
      </c>
      <c r="J105" s="27"/>
      <c r="K105" s="34">
        <f t="shared" si="125"/>
        <v>58.4172</v>
      </c>
      <c r="L105" s="35">
        <f t="shared" si="126"/>
        <v>0</v>
      </c>
      <c r="M105" s="27">
        <f t="shared" si="127"/>
        <v>0</v>
      </c>
      <c r="N105" s="24">
        <f t="shared" si="128"/>
        <v>0</v>
      </c>
      <c r="O105" s="27">
        <f t="shared" si="129"/>
        <v>0</v>
      </c>
      <c r="P105" s="27">
        <f t="shared" si="130"/>
        <v>0</v>
      </c>
      <c r="Q105" s="27">
        <f t="shared" si="131"/>
        <v>58.4172</v>
      </c>
      <c r="R105" s="24">
        <f t="shared" si="132"/>
        <v>0</v>
      </c>
      <c r="S105" s="24">
        <f t="shared" si="133"/>
        <v>0</v>
      </c>
      <c r="T105" s="27">
        <f t="shared" si="134"/>
        <v>0</v>
      </c>
      <c r="U105" s="24">
        <f t="shared" si="135"/>
        <v>0</v>
      </c>
      <c r="V105" s="27">
        <f t="shared" si="136"/>
        <v>0</v>
      </c>
      <c r="W105" s="27">
        <f t="shared" si="137"/>
        <v>0</v>
      </c>
      <c r="X105" s="24">
        <f t="shared" si="138"/>
        <v>0</v>
      </c>
      <c r="Y105" s="24">
        <f t="shared" si="139"/>
        <v>58.4172</v>
      </c>
      <c r="Z105" s="39"/>
      <c r="AA105" s="4" t="s">
        <v>26</v>
      </c>
      <c r="AB105" s="3">
        <f t="shared" ref="AB105:AH105" si="149">K105+R105</f>
        <v>58.4172</v>
      </c>
      <c r="AC105" s="3">
        <f t="shared" si="149"/>
        <v>0</v>
      </c>
      <c r="AD105" s="3">
        <f t="shared" si="149"/>
        <v>0</v>
      </c>
      <c r="AE105" s="3">
        <f t="shared" si="149"/>
        <v>0</v>
      </c>
      <c r="AF105" s="3">
        <f t="shared" si="149"/>
        <v>0</v>
      </c>
      <c r="AG105" s="3">
        <f t="shared" si="149"/>
        <v>0</v>
      </c>
      <c r="AH105" s="3">
        <f t="shared" si="149"/>
        <v>58.4172</v>
      </c>
      <c r="AI105" s="4" t="s">
        <v>1111</v>
      </c>
    </row>
    <row r="106" s="9" customFormat="1" ht="20" customHeight="1" spans="1:35">
      <c r="A106" s="23">
        <f t="shared" si="124"/>
        <v>103</v>
      </c>
      <c r="B106" s="24" t="s">
        <v>97</v>
      </c>
      <c r="C106" s="25" t="s">
        <v>328</v>
      </c>
      <c r="D106" s="24" t="s">
        <v>329</v>
      </c>
      <c r="E106" s="24">
        <v>3245.4</v>
      </c>
      <c r="F106" s="24">
        <f>VLOOKUP(C106,'[1]9月'!$B:$Q,16,0)</f>
        <v>3245.4</v>
      </c>
      <c r="G106" s="27">
        <v>5664.75</v>
      </c>
      <c r="H106" s="24">
        <v>3245.4</v>
      </c>
      <c r="I106" s="27">
        <v>1790</v>
      </c>
      <c r="J106" s="27"/>
      <c r="K106" s="34">
        <f t="shared" si="125"/>
        <v>58.4172</v>
      </c>
      <c r="L106" s="35">
        <f t="shared" si="126"/>
        <v>519.264</v>
      </c>
      <c r="M106" s="27">
        <f t="shared" si="127"/>
        <v>453.18</v>
      </c>
      <c r="N106" s="24">
        <f t="shared" si="128"/>
        <v>22.7178</v>
      </c>
      <c r="O106" s="27">
        <f t="shared" si="129"/>
        <v>89.5</v>
      </c>
      <c r="P106" s="27">
        <f t="shared" si="130"/>
        <v>0</v>
      </c>
      <c r="Q106" s="27">
        <f t="shared" si="131"/>
        <v>1143.079</v>
      </c>
      <c r="R106" s="24">
        <f t="shared" si="132"/>
        <v>0</v>
      </c>
      <c r="S106" s="24">
        <f t="shared" si="133"/>
        <v>259.63</v>
      </c>
      <c r="T106" s="27">
        <f t="shared" si="134"/>
        <v>113.3</v>
      </c>
      <c r="U106" s="24">
        <f t="shared" si="135"/>
        <v>9.74</v>
      </c>
      <c r="V106" s="27">
        <f t="shared" si="136"/>
        <v>89.5</v>
      </c>
      <c r="W106" s="27">
        <f t="shared" si="137"/>
        <v>0</v>
      </c>
      <c r="X106" s="24">
        <f t="shared" si="138"/>
        <v>472.17</v>
      </c>
      <c r="Y106" s="24">
        <f t="shared" si="139"/>
        <v>1615.249</v>
      </c>
      <c r="Z106" s="39"/>
      <c r="AA106" s="4" t="s">
        <v>24</v>
      </c>
      <c r="AB106" s="3">
        <f t="shared" ref="AB106:AH106" si="150">K106+R106</f>
        <v>58.4172</v>
      </c>
      <c r="AC106" s="3">
        <f t="shared" si="150"/>
        <v>778.894</v>
      </c>
      <c r="AD106" s="3">
        <f t="shared" si="150"/>
        <v>566.48</v>
      </c>
      <c r="AE106" s="3">
        <f t="shared" si="150"/>
        <v>32.4578</v>
      </c>
      <c r="AF106" s="3">
        <f t="shared" si="150"/>
        <v>179</v>
      </c>
      <c r="AG106" s="3">
        <f t="shared" si="150"/>
        <v>0</v>
      </c>
      <c r="AH106" s="3">
        <f t="shared" si="150"/>
        <v>1615.249</v>
      </c>
      <c r="AI106" s="4" t="s">
        <v>1111</v>
      </c>
    </row>
    <row r="107" s="9" customFormat="1" ht="20" customHeight="1" spans="1:35">
      <c r="A107" s="23">
        <f t="shared" si="124"/>
        <v>104</v>
      </c>
      <c r="B107" s="24" t="s">
        <v>97</v>
      </c>
      <c r="C107" s="25" t="s">
        <v>330</v>
      </c>
      <c r="D107" s="24" t="s">
        <v>331</v>
      </c>
      <c r="E107" s="24">
        <v>3245.4</v>
      </c>
      <c r="F107" s="24">
        <f>VLOOKUP(C107,'[1]9月'!$B:$Q,16,0)</f>
        <v>3245.4</v>
      </c>
      <c r="G107" s="27">
        <v>5664.75</v>
      </c>
      <c r="H107" s="24">
        <v>3245.4</v>
      </c>
      <c r="I107" s="27">
        <v>2544</v>
      </c>
      <c r="J107" s="27"/>
      <c r="K107" s="34">
        <f t="shared" si="125"/>
        <v>58.4172</v>
      </c>
      <c r="L107" s="35">
        <f t="shared" si="126"/>
        <v>519.264</v>
      </c>
      <c r="M107" s="27">
        <f t="shared" si="127"/>
        <v>453.18</v>
      </c>
      <c r="N107" s="24">
        <f t="shared" si="128"/>
        <v>22.7178</v>
      </c>
      <c r="O107" s="27">
        <f t="shared" si="129"/>
        <v>127.2</v>
      </c>
      <c r="P107" s="27">
        <f t="shared" si="130"/>
        <v>0</v>
      </c>
      <c r="Q107" s="27">
        <f t="shared" si="131"/>
        <v>1180.779</v>
      </c>
      <c r="R107" s="24">
        <f t="shared" si="132"/>
        <v>0</v>
      </c>
      <c r="S107" s="24">
        <f t="shared" si="133"/>
        <v>259.63</v>
      </c>
      <c r="T107" s="27">
        <f t="shared" si="134"/>
        <v>113.3</v>
      </c>
      <c r="U107" s="24">
        <f t="shared" si="135"/>
        <v>9.74</v>
      </c>
      <c r="V107" s="27">
        <f t="shared" si="136"/>
        <v>127.2</v>
      </c>
      <c r="W107" s="27">
        <f t="shared" si="137"/>
        <v>0</v>
      </c>
      <c r="X107" s="24">
        <f t="shared" si="138"/>
        <v>509.87</v>
      </c>
      <c r="Y107" s="24">
        <f t="shared" si="139"/>
        <v>1690.649</v>
      </c>
      <c r="Z107" s="39"/>
      <c r="AA107" s="4" t="s">
        <v>24</v>
      </c>
      <c r="AB107" s="3">
        <f t="shared" ref="AB107:AH107" si="151">K107+R107</f>
        <v>58.4172</v>
      </c>
      <c r="AC107" s="3">
        <f t="shared" si="151"/>
        <v>778.894</v>
      </c>
      <c r="AD107" s="3">
        <f t="shared" si="151"/>
        <v>566.48</v>
      </c>
      <c r="AE107" s="3">
        <f t="shared" si="151"/>
        <v>32.4578</v>
      </c>
      <c r="AF107" s="3">
        <f t="shared" si="151"/>
        <v>254.4</v>
      </c>
      <c r="AG107" s="3">
        <f t="shared" si="151"/>
        <v>0</v>
      </c>
      <c r="AH107" s="3">
        <f t="shared" si="151"/>
        <v>1690.649</v>
      </c>
      <c r="AI107" s="4" t="s">
        <v>1111</v>
      </c>
    </row>
    <row r="108" s="9" customFormat="1" ht="20" customHeight="1" spans="1:35">
      <c r="A108" s="23">
        <f t="shared" si="124"/>
        <v>105</v>
      </c>
      <c r="B108" s="24" t="s">
        <v>293</v>
      </c>
      <c r="C108" s="25" t="s">
        <v>332</v>
      </c>
      <c r="D108" s="24" t="s">
        <v>333</v>
      </c>
      <c r="E108" s="24">
        <v>3245.4</v>
      </c>
      <c r="F108" s="24">
        <f>VLOOKUP(C108,'[1]9月'!$B:$Q,16,0)</f>
        <v>3245.4</v>
      </c>
      <c r="G108" s="27">
        <v>5664.75</v>
      </c>
      <c r="H108" s="24">
        <v>3245.4</v>
      </c>
      <c r="I108" s="27">
        <v>2544</v>
      </c>
      <c r="J108" s="27"/>
      <c r="K108" s="34">
        <f t="shared" si="125"/>
        <v>58.4172</v>
      </c>
      <c r="L108" s="35">
        <f t="shared" si="126"/>
        <v>519.264</v>
      </c>
      <c r="M108" s="27">
        <f t="shared" si="127"/>
        <v>453.18</v>
      </c>
      <c r="N108" s="24">
        <f t="shared" si="128"/>
        <v>22.7178</v>
      </c>
      <c r="O108" s="27">
        <f t="shared" si="129"/>
        <v>127.2</v>
      </c>
      <c r="P108" s="27">
        <f t="shared" si="130"/>
        <v>0</v>
      </c>
      <c r="Q108" s="27">
        <f t="shared" si="131"/>
        <v>1180.779</v>
      </c>
      <c r="R108" s="24">
        <f t="shared" si="132"/>
        <v>0</v>
      </c>
      <c r="S108" s="24">
        <f t="shared" si="133"/>
        <v>259.63</v>
      </c>
      <c r="T108" s="27">
        <f t="shared" si="134"/>
        <v>113.3</v>
      </c>
      <c r="U108" s="24">
        <f t="shared" si="135"/>
        <v>9.74</v>
      </c>
      <c r="V108" s="27">
        <f t="shared" si="136"/>
        <v>127.2</v>
      </c>
      <c r="W108" s="27">
        <f t="shared" si="137"/>
        <v>0</v>
      </c>
      <c r="X108" s="24">
        <f t="shared" si="138"/>
        <v>509.87</v>
      </c>
      <c r="Y108" s="24">
        <f t="shared" si="139"/>
        <v>1690.649</v>
      </c>
      <c r="Z108" s="39"/>
      <c r="AA108" s="4" t="s">
        <v>26</v>
      </c>
      <c r="AB108" s="3">
        <f t="shared" ref="AB108:AH108" si="152">K108+R108</f>
        <v>58.4172</v>
      </c>
      <c r="AC108" s="3">
        <f t="shared" si="152"/>
        <v>778.894</v>
      </c>
      <c r="AD108" s="3">
        <f t="shared" si="152"/>
        <v>566.48</v>
      </c>
      <c r="AE108" s="3">
        <f t="shared" si="152"/>
        <v>32.4578</v>
      </c>
      <c r="AF108" s="3">
        <f t="shared" si="152"/>
        <v>254.4</v>
      </c>
      <c r="AG108" s="3">
        <f t="shared" si="152"/>
        <v>0</v>
      </c>
      <c r="AH108" s="3">
        <f t="shared" si="152"/>
        <v>1690.649</v>
      </c>
      <c r="AI108" s="4" t="s">
        <v>1111</v>
      </c>
    </row>
    <row r="109" s="9" customFormat="1" ht="20" customHeight="1" spans="1:35">
      <c r="A109" s="23">
        <f t="shared" si="124"/>
        <v>106</v>
      </c>
      <c r="B109" s="24" t="s">
        <v>97</v>
      </c>
      <c r="C109" s="25" t="s">
        <v>334</v>
      </c>
      <c r="D109" s="24" t="s">
        <v>335</v>
      </c>
      <c r="E109" s="24">
        <v>3245.4</v>
      </c>
      <c r="F109" s="24">
        <f>VLOOKUP(C109,'[1]9月'!$B:$Q,16,0)</f>
        <v>3245.4</v>
      </c>
      <c r="G109" s="27">
        <v>5664.75</v>
      </c>
      <c r="H109" s="24">
        <v>3245.4</v>
      </c>
      <c r="I109" s="27">
        <v>1790</v>
      </c>
      <c r="J109" s="27"/>
      <c r="K109" s="34">
        <f t="shared" si="125"/>
        <v>58.4172</v>
      </c>
      <c r="L109" s="35">
        <f t="shared" si="126"/>
        <v>519.264</v>
      </c>
      <c r="M109" s="27">
        <f t="shared" si="127"/>
        <v>453.18</v>
      </c>
      <c r="N109" s="24">
        <f t="shared" si="128"/>
        <v>22.7178</v>
      </c>
      <c r="O109" s="27">
        <f t="shared" si="129"/>
        <v>89.5</v>
      </c>
      <c r="P109" s="27">
        <f t="shared" si="130"/>
        <v>0</v>
      </c>
      <c r="Q109" s="27">
        <f t="shared" si="131"/>
        <v>1143.079</v>
      </c>
      <c r="R109" s="24">
        <f t="shared" si="132"/>
        <v>0</v>
      </c>
      <c r="S109" s="24">
        <f t="shared" si="133"/>
        <v>259.63</v>
      </c>
      <c r="T109" s="27">
        <f t="shared" si="134"/>
        <v>113.3</v>
      </c>
      <c r="U109" s="24">
        <f t="shared" si="135"/>
        <v>9.74</v>
      </c>
      <c r="V109" s="27">
        <f t="shared" si="136"/>
        <v>89.5</v>
      </c>
      <c r="W109" s="27">
        <f t="shared" si="137"/>
        <v>0</v>
      </c>
      <c r="X109" s="24">
        <f t="shared" si="138"/>
        <v>472.17</v>
      </c>
      <c r="Y109" s="24">
        <f t="shared" si="139"/>
        <v>1615.249</v>
      </c>
      <c r="Z109" s="39"/>
      <c r="AA109" s="4" t="s">
        <v>24</v>
      </c>
      <c r="AB109" s="3">
        <f t="shared" ref="AB109:AH109" si="153">K109+R109</f>
        <v>58.4172</v>
      </c>
      <c r="AC109" s="3">
        <f t="shared" si="153"/>
        <v>778.894</v>
      </c>
      <c r="AD109" s="3">
        <f t="shared" si="153"/>
        <v>566.48</v>
      </c>
      <c r="AE109" s="3">
        <f t="shared" si="153"/>
        <v>32.4578</v>
      </c>
      <c r="AF109" s="3">
        <f t="shared" si="153"/>
        <v>179</v>
      </c>
      <c r="AG109" s="3">
        <f t="shared" si="153"/>
        <v>0</v>
      </c>
      <c r="AH109" s="3">
        <f t="shared" si="153"/>
        <v>1615.249</v>
      </c>
      <c r="AI109" s="4" t="s">
        <v>1111</v>
      </c>
    </row>
    <row r="110" s="9" customFormat="1" ht="20" customHeight="1" spans="1:35">
      <c r="A110" s="23">
        <f t="shared" si="124"/>
        <v>107</v>
      </c>
      <c r="B110" s="24" t="s">
        <v>97</v>
      </c>
      <c r="C110" s="25" t="s">
        <v>336</v>
      </c>
      <c r="D110" s="24" t="s">
        <v>337</v>
      </c>
      <c r="E110" s="24">
        <v>3245.4</v>
      </c>
      <c r="F110" s="24">
        <f>VLOOKUP(C110,'[1]9月'!$B:$Q,16,0)</f>
        <v>3245.4</v>
      </c>
      <c r="G110" s="27">
        <v>5664.75</v>
      </c>
      <c r="H110" s="24">
        <v>3245.4</v>
      </c>
      <c r="I110" s="27">
        <v>2544</v>
      </c>
      <c r="J110" s="27"/>
      <c r="K110" s="34">
        <f t="shared" si="125"/>
        <v>58.4172</v>
      </c>
      <c r="L110" s="35">
        <f t="shared" si="126"/>
        <v>519.264</v>
      </c>
      <c r="M110" s="27">
        <f t="shared" si="127"/>
        <v>453.18</v>
      </c>
      <c r="N110" s="24">
        <f t="shared" si="128"/>
        <v>22.7178</v>
      </c>
      <c r="O110" s="27">
        <f t="shared" si="129"/>
        <v>127.2</v>
      </c>
      <c r="P110" s="27">
        <f t="shared" si="130"/>
        <v>0</v>
      </c>
      <c r="Q110" s="27">
        <f t="shared" si="131"/>
        <v>1180.779</v>
      </c>
      <c r="R110" s="24">
        <f t="shared" si="132"/>
        <v>0</v>
      </c>
      <c r="S110" s="24">
        <f t="shared" si="133"/>
        <v>259.63</v>
      </c>
      <c r="T110" s="27">
        <f t="shared" si="134"/>
        <v>113.3</v>
      </c>
      <c r="U110" s="24">
        <f t="shared" si="135"/>
        <v>9.74</v>
      </c>
      <c r="V110" s="27">
        <f t="shared" si="136"/>
        <v>127.2</v>
      </c>
      <c r="W110" s="27">
        <f t="shared" si="137"/>
        <v>0</v>
      </c>
      <c r="X110" s="24">
        <f t="shared" si="138"/>
        <v>509.87</v>
      </c>
      <c r="Y110" s="24">
        <f t="shared" si="139"/>
        <v>1690.649</v>
      </c>
      <c r="Z110" s="39"/>
      <c r="AA110" s="4" t="s">
        <v>24</v>
      </c>
      <c r="AB110" s="3">
        <f t="shared" ref="AB110:AH110" si="154">K110+R110</f>
        <v>58.4172</v>
      </c>
      <c r="AC110" s="3">
        <f t="shared" si="154"/>
        <v>778.894</v>
      </c>
      <c r="AD110" s="3">
        <f t="shared" si="154"/>
        <v>566.48</v>
      </c>
      <c r="AE110" s="3">
        <f t="shared" si="154"/>
        <v>32.4578</v>
      </c>
      <c r="AF110" s="3">
        <f t="shared" si="154"/>
        <v>254.4</v>
      </c>
      <c r="AG110" s="3">
        <f t="shared" si="154"/>
        <v>0</v>
      </c>
      <c r="AH110" s="3">
        <f t="shared" si="154"/>
        <v>1690.649</v>
      </c>
      <c r="AI110" s="4" t="s">
        <v>1111</v>
      </c>
    </row>
    <row r="111" s="9" customFormat="1" ht="20" customHeight="1" spans="1:35">
      <c r="A111" s="23">
        <f t="shared" si="124"/>
        <v>108</v>
      </c>
      <c r="B111" s="24" t="s">
        <v>97</v>
      </c>
      <c r="C111" s="25" t="s">
        <v>338</v>
      </c>
      <c r="D111" s="24" t="s">
        <v>339</v>
      </c>
      <c r="E111" s="24">
        <v>3245.4</v>
      </c>
      <c r="F111" s="24">
        <f>VLOOKUP(C111,'[1]9月'!$B:$Q,16,0)</f>
        <v>3245.4</v>
      </c>
      <c r="G111" s="27">
        <v>5664.75</v>
      </c>
      <c r="H111" s="24">
        <v>3245.4</v>
      </c>
      <c r="I111" s="27">
        <v>1790</v>
      </c>
      <c r="J111" s="27"/>
      <c r="K111" s="34">
        <f t="shared" si="125"/>
        <v>58.4172</v>
      </c>
      <c r="L111" s="35">
        <f t="shared" si="126"/>
        <v>519.264</v>
      </c>
      <c r="M111" s="27">
        <f t="shared" si="127"/>
        <v>453.18</v>
      </c>
      <c r="N111" s="24">
        <f t="shared" si="128"/>
        <v>22.7178</v>
      </c>
      <c r="O111" s="27">
        <f t="shared" si="129"/>
        <v>89.5</v>
      </c>
      <c r="P111" s="27">
        <f t="shared" si="130"/>
        <v>0</v>
      </c>
      <c r="Q111" s="27">
        <f t="shared" si="131"/>
        <v>1143.079</v>
      </c>
      <c r="R111" s="24">
        <f t="shared" si="132"/>
        <v>0</v>
      </c>
      <c r="S111" s="24">
        <f t="shared" si="133"/>
        <v>259.63</v>
      </c>
      <c r="T111" s="27">
        <f t="shared" si="134"/>
        <v>113.3</v>
      </c>
      <c r="U111" s="24">
        <f t="shared" si="135"/>
        <v>9.74</v>
      </c>
      <c r="V111" s="27">
        <f t="shared" si="136"/>
        <v>89.5</v>
      </c>
      <c r="W111" s="27">
        <f t="shared" si="137"/>
        <v>0</v>
      </c>
      <c r="X111" s="24">
        <f t="shared" si="138"/>
        <v>472.17</v>
      </c>
      <c r="Y111" s="24">
        <f t="shared" si="139"/>
        <v>1615.249</v>
      </c>
      <c r="Z111" s="39"/>
      <c r="AA111" s="4" t="s">
        <v>24</v>
      </c>
      <c r="AB111" s="3">
        <f t="shared" ref="AB111:AH111" si="155">K111+R111</f>
        <v>58.4172</v>
      </c>
      <c r="AC111" s="3">
        <f t="shared" si="155"/>
        <v>778.894</v>
      </c>
      <c r="AD111" s="3">
        <f t="shared" si="155"/>
        <v>566.48</v>
      </c>
      <c r="AE111" s="3">
        <f t="shared" si="155"/>
        <v>32.4578</v>
      </c>
      <c r="AF111" s="3">
        <f t="shared" si="155"/>
        <v>179</v>
      </c>
      <c r="AG111" s="3">
        <f t="shared" si="155"/>
        <v>0</v>
      </c>
      <c r="AH111" s="3">
        <f t="shared" si="155"/>
        <v>1615.249</v>
      </c>
      <c r="AI111" s="4" t="s">
        <v>1111</v>
      </c>
    </row>
    <row r="112" s="9" customFormat="1" ht="20" customHeight="1" spans="1:35">
      <c r="A112" s="23">
        <f t="shared" si="124"/>
        <v>109</v>
      </c>
      <c r="B112" s="24" t="s">
        <v>97</v>
      </c>
      <c r="C112" s="25" t="s">
        <v>340</v>
      </c>
      <c r="D112" s="24" t="s">
        <v>341</v>
      </c>
      <c r="E112" s="24">
        <v>3245.4</v>
      </c>
      <c r="F112" s="24">
        <f>VLOOKUP(C112,'[1]9月'!$B:$Q,16,0)</f>
        <v>3245.4</v>
      </c>
      <c r="G112" s="27">
        <v>5664.75</v>
      </c>
      <c r="H112" s="24">
        <v>3245.4</v>
      </c>
      <c r="I112" s="27">
        <v>2544</v>
      </c>
      <c r="J112" s="27"/>
      <c r="K112" s="34">
        <f t="shared" si="125"/>
        <v>58.4172</v>
      </c>
      <c r="L112" s="35">
        <f t="shared" si="126"/>
        <v>519.264</v>
      </c>
      <c r="M112" s="27">
        <f t="shared" si="127"/>
        <v>453.18</v>
      </c>
      <c r="N112" s="24">
        <f t="shared" si="128"/>
        <v>22.7178</v>
      </c>
      <c r="O112" s="27">
        <f t="shared" si="129"/>
        <v>127.2</v>
      </c>
      <c r="P112" s="27">
        <f t="shared" si="130"/>
        <v>0</v>
      </c>
      <c r="Q112" s="27">
        <f t="shared" si="131"/>
        <v>1180.779</v>
      </c>
      <c r="R112" s="24">
        <f t="shared" si="132"/>
        <v>0</v>
      </c>
      <c r="S112" s="24">
        <f t="shared" si="133"/>
        <v>259.63</v>
      </c>
      <c r="T112" s="27">
        <f t="shared" si="134"/>
        <v>113.3</v>
      </c>
      <c r="U112" s="24">
        <f t="shared" si="135"/>
        <v>9.74</v>
      </c>
      <c r="V112" s="27">
        <f t="shared" si="136"/>
        <v>127.2</v>
      </c>
      <c r="W112" s="27">
        <f t="shared" si="137"/>
        <v>0</v>
      </c>
      <c r="X112" s="24">
        <f t="shared" si="138"/>
        <v>509.87</v>
      </c>
      <c r="Y112" s="24">
        <f t="shared" si="139"/>
        <v>1690.649</v>
      </c>
      <c r="Z112" s="39"/>
      <c r="AA112" s="4" t="s">
        <v>24</v>
      </c>
      <c r="AB112" s="3">
        <f t="shared" ref="AB112:AH112" si="156">K112+R112</f>
        <v>58.4172</v>
      </c>
      <c r="AC112" s="3">
        <f t="shared" si="156"/>
        <v>778.894</v>
      </c>
      <c r="AD112" s="3">
        <f t="shared" si="156"/>
        <v>566.48</v>
      </c>
      <c r="AE112" s="3">
        <f t="shared" si="156"/>
        <v>32.4578</v>
      </c>
      <c r="AF112" s="3">
        <f t="shared" si="156"/>
        <v>254.4</v>
      </c>
      <c r="AG112" s="3">
        <f t="shared" si="156"/>
        <v>0</v>
      </c>
      <c r="AH112" s="3">
        <f t="shared" si="156"/>
        <v>1690.649</v>
      </c>
      <c r="AI112" s="4" t="s">
        <v>1111</v>
      </c>
    </row>
    <row r="113" s="9" customFormat="1" ht="20" customHeight="1" spans="1:35">
      <c r="A113" s="23">
        <f t="shared" si="124"/>
        <v>110</v>
      </c>
      <c r="B113" s="24" t="s">
        <v>97</v>
      </c>
      <c r="C113" s="25" t="s">
        <v>342</v>
      </c>
      <c r="D113" s="24" t="s">
        <v>343</v>
      </c>
      <c r="E113" s="24">
        <v>3245.4</v>
      </c>
      <c r="F113" s="24">
        <f>VLOOKUP(C113,'[1]9月'!$B:$Q,16,0)</f>
        <v>3245.4</v>
      </c>
      <c r="G113" s="27">
        <v>5664.75</v>
      </c>
      <c r="H113" s="24">
        <v>3245.4</v>
      </c>
      <c r="I113" s="27">
        <v>1790</v>
      </c>
      <c r="J113" s="27"/>
      <c r="K113" s="34">
        <f t="shared" si="125"/>
        <v>58.4172</v>
      </c>
      <c r="L113" s="35">
        <f t="shared" si="126"/>
        <v>519.264</v>
      </c>
      <c r="M113" s="27">
        <f t="shared" si="127"/>
        <v>453.18</v>
      </c>
      <c r="N113" s="24">
        <f t="shared" si="128"/>
        <v>22.7178</v>
      </c>
      <c r="O113" s="27">
        <f t="shared" si="129"/>
        <v>89.5</v>
      </c>
      <c r="P113" s="27">
        <f t="shared" si="130"/>
        <v>0</v>
      </c>
      <c r="Q113" s="27">
        <f t="shared" si="131"/>
        <v>1143.079</v>
      </c>
      <c r="R113" s="24">
        <f t="shared" si="132"/>
        <v>0</v>
      </c>
      <c r="S113" s="24">
        <f t="shared" si="133"/>
        <v>259.63</v>
      </c>
      <c r="T113" s="27">
        <f t="shared" si="134"/>
        <v>113.3</v>
      </c>
      <c r="U113" s="24">
        <f t="shared" si="135"/>
        <v>9.74</v>
      </c>
      <c r="V113" s="27">
        <f t="shared" si="136"/>
        <v>89.5</v>
      </c>
      <c r="W113" s="27">
        <f t="shared" si="137"/>
        <v>0</v>
      </c>
      <c r="X113" s="24">
        <f t="shared" si="138"/>
        <v>472.17</v>
      </c>
      <c r="Y113" s="24">
        <f t="shared" si="139"/>
        <v>1615.249</v>
      </c>
      <c r="Z113" s="39"/>
      <c r="AA113" s="4" t="s">
        <v>24</v>
      </c>
      <c r="AB113" s="3">
        <f t="shared" ref="AB113:AH113" si="157">K113+R113</f>
        <v>58.4172</v>
      </c>
      <c r="AC113" s="3">
        <f t="shared" si="157"/>
        <v>778.894</v>
      </c>
      <c r="AD113" s="3">
        <f t="shared" si="157"/>
        <v>566.48</v>
      </c>
      <c r="AE113" s="3">
        <f t="shared" si="157"/>
        <v>32.4578</v>
      </c>
      <c r="AF113" s="3">
        <f t="shared" si="157"/>
        <v>179</v>
      </c>
      <c r="AG113" s="3">
        <f t="shared" si="157"/>
        <v>0</v>
      </c>
      <c r="AH113" s="3">
        <f t="shared" si="157"/>
        <v>1615.249</v>
      </c>
      <c r="AI113" s="4" t="s">
        <v>1111</v>
      </c>
    </row>
    <row r="114" s="9" customFormat="1" ht="20" customHeight="1" spans="1:35">
      <c r="A114" s="23">
        <f t="shared" si="124"/>
        <v>111</v>
      </c>
      <c r="B114" s="24" t="s">
        <v>97</v>
      </c>
      <c r="C114" s="25" t="s">
        <v>344</v>
      </c>
      <c r="D114" s="24" t="s">
        <v>345</v>
      </c>
      <c r="E114" s="24">
        <v>3245.4</v>
      </c>
      <c r="F114" s="24">
        <f>VLOOKUP(C114,'[1]9月'!$B:$Q,16,0)</f>
        <v>3245.4</v>
      </c>
      <c r="G114" s="27">
        <v>5664.75</v>
      </c>
      <c r="H114" s="24">
        <v>3245.4</v>
      </c>
      <c r="I114" s="27">
        <v>1790</v>
      </c>
      <c r="J114" s="27"/>
      <c r="K114" s="34">
        <f t="shared" si="125"/>
        <v>58.4172</v>
      </c>
      <c r="L114" s="35">
        <f t="shared" si="126"/>
        <v>519.264</v>
      </c>
      <c r="M114" s="27">
        <f t="shared" si="127"/>
        <v>453.18</v>
      </c>
      <c r="N114" s="24">
        <f t="shared" si="128"/>
        <v>22.7178</v>
      </c>
      <c r="O114" s="27">
        <f t="shared" si="129"/>
        <v>89.5</v>
      </c>
      <c r="P114" s="27">
        <f t="shared" si="130"/>
        <v>0</v>
      </c>
      <c r="Q114" s="27">
        <f t="shared" si="131"/>
        <v>1143.079</v>
      </c>
      <c r="R114" s="24">
        <f t="shared" si="132"/>
        <v>0</v>
      </c>
      <c r="S114" s="24">
        <f t="shared" si="133"/>
        <v>259.63</v>
      </c>
      <c r="T114" s="27">
        <f t="shared" si="134"/>
        <v>113.3</v>
      </c>
      <c r="U114" s="24">
        <f t="shared" si="135"/>
        <v>9.74</v>
      </c>
      <c r="V114" s="27">
        <f t="shared" si="136"/>
        <v>89.5</v>
      </c>
      <c r="W114" s="27">
        <f t="shared" si="137"/>
        <v>0</v>
      </c>
      <c r="X114" s="24">
        <f t="shared" si="138"/>
        <v>472.17</v>
      </c>
      <c r="Y114" s="24">
        <f t="shared" si="139"/>
        <v>1615.249</v>
      </c>
      <c r="Z114" s="39"/>
      <c r="AA114" s="4" t="s">
        <v>24</v>
      </c>
      <c r="AB114" s="3">
        <f t="shared" ref="AB114:AH114" si="158">K114+R114</f>
        <v>58.4172</v>
      </c>
      <c r="AC114" s="3">
        <f t="shared" si="158"/>
        <v>778.894</v>
      </c>
      <c r="AD114" s="3">
        <f t="shared" si="158"/>
        <v>566.48</v>
      </c>
      <c r="AE114" s="3">
        <f t="shared" si="158"/>
        <v>32.4578</v>
      </c>
      <c r="AF114" s="3">
        <f t="shared" si="158"/>
        <v>179</v>
      </c>
      <c r="AG114" s="3">
        <f t="shared" si="158"/>
        <v>0</v>
      </c>
      <c r="AH114" s="3">
        <f t="shared" si="158"/>
        <v>1615.249</v>
      </c>
      <c r="AI114" s="4" t="s">
        <v>1111</v>
      </c>
    </row>
    <row r="115" s="9" customFormat="1" ht="20" customHeight="1" spans="1:35">
      <c r="A115" s="23">
        <f t="shared" si="124"/>
        <v>112</v>
      </c>
      <c r="B115" s="24" t="s">
        <v>97</v>
      </c>
      <c r="C115" s="25" t="s">
        <v>346</v>
      </c>
      <c r="D115" s="24" t="s">
        <v>347</v>
      </c>
      <c r="E115" s="24">
        <v>3245.4</v>
      </c>
      <c r="F115" s="24">
        <f>VLOOKUP(C115,'[1]9月'!$B:$Q,16,0)</f>
        <v>3245.4</v>
      </c>
      <c r="G115" s="27">
        <v>5664.75</v>
      </c>
      <c r="H115" s="24">
        <v>3245.4</v>
      </c>
      <c r="I115" s="27">
        <v>2544</v>
      </c>
      <c r="J115" s="27"/>
      <c r="K115" s="34">
        <f t="shared" si="125"/>
        <v>58.4172</v>
      </c>
      <c r="L115" s="35">
        <f t="shared" si="126"/>
        <v>519.264</v>
      </c>
      <c r="M115" s="27">
        <f t="shared" si="127"/>
        <v>453.18</v>
      </c>
      <c r="N115" s="24">
        <f t="shared" si="128"/>
        <v>22.7178</v>
      </c>
      <c r="O115" s="27">
        <f t="shared" si="129"/>
        <v>127.2</v>
      </c>
      <c r="P115" s="27">
        <f t="shared" si="130"/>
        <v>0</v>
      </c>
      <c r="Q115" s="27">
        <f t="shared" si="131"/>
        <v>1180.779</v>
      </c>
      <c r="R115" s="24">
        <f t="shared" si="132"/>
        <v>0</v>
      </c>
      <c r="S115" s="24">
        <f t="shared" si="133"/>
        <v>259.63</v>
      </c>
      <c r="T115" s="27">
        <f t="shared" si="134"/>
        <v>113.3</v>
      </c>
      <c r="U115" s="24">
        <f t="shared" si="135"/>
        <v>9.74</v>
      </c>
      <c r="V115" s="27">
        <f t="shared" si="136"/>
        <v>127.2</v>
      </c>
      <c r="W115" s="27">
        <f t="shared" si="137"/>
        <v>0</v>
      </c>
      <c r="X115" s="24">
        <f t="shared" si="138"/>
        <v>509.87</v>
      </c>
      <c r="Y115" s="24">
        <f t="shared" si="139"/>
        <v>1690.649</v>
      </c>
      <c r="Z115" s="39"/>
      <c r="AA115" s="4" t="s">
        <v>24</v>
      </c>
      <c r="AB115" s="3">
        <f t="shared" ref="AB115:AH115" si="159">K115+R115</f>
        <v>58.4172</v>
      </c>
      <c r="AC115" s="3">
        <f t="shared" si="159"/>
        <v>778.894</v>
      </c>
      <c r="AD115" s="3">
        <f t="shared" si="159"/>
        <v>566.48</v>
      </c>
      <c r="AE115" s="3">
        <f t="shared" si="159"/>
        <v>32.4578</v>
      </c>
      <c r="AF115" s="3">
        <f t="shared" si="159"/>
        <v>254.4</v>
      </c>
      <c r="AG115" s="3">
        <f t="shared" si="159"/>
        <v>0</v>
      </c>
      <c r="AH115" s="3">
        <f t="shared" si="159"/>
        <v>1690.649</v>
      </c>
      <c r="AI115" s="4" t="s">
        <v>1111</v>
      </c>
    </row>
    <row r="116" s="9" customFormat="1" ht="20" customHeight="1" spans="1:35">
      <c r="A116" s="23">
        <f t="shared" si="124"/>
        <v>113</v>
      </c>
      <c r="B116" s="24" t="s">
        <v>97</v>
      </c>
      <c r="C116" s="25" t="s">
        <v>348</v>
      </c>
      <c r="D116" s="24" t="s">
        <v>349</v>
      </c>
      <c r="E116" s="24">
        <v>3245.4</v>
      </c>
      <c r="F116" s="24">
        <f>VLOOKUP(C116,'[1]9月'!$B:$Q,16,0)</f>
        <v>3245.4</v>
      </c>
      <c r="G116" s="27">
        <v>5664.75</v>
      </c>
      <c r="H116" s="24">
        <v>3245.4</v>
      </c>
      <c r="I116" s="27">
        <v>1790</v>
      </c>
      <c r="J116" s="27"/>
      <c r="K116" s="34">
        <f t="shared" si="125"/>
        <v>58.4172</v>
      </c>
      <c r="L116" s="35">
        <f t="shared" si="126"/>
        <v>519.264</v>
      </c>
      <c r="M116" s="27">
        <f t="shared" si="127"/>
        <v>453.18</v>
      </c>
      <c r="N116" s="24">
        <f t="shared" si="128"/>
        <v>22.7178</v>
      </c>
      <c r="O116" s="27">
        <f t="shared" si="129"/>
        <v>89.5</v>
      </c>
      <c r="P116" s="27">
        <f t="shared" si="130"/>
        <v>0</v>
      </c>
      <c r="Q116" s="27">
        <f t="shared" si="131"/>
        <v>1143.079</v>
      </c>
      <c r="R116" s="24">
        <f t="shared" si="132"/>
        <v>0</v>
      </c>
      <c r="S116" s="24">
        <f t="shared" si="133"/>
        <v>259.63</v>
      </c>
      <c r="T116" s="27">
        <f t="shared" si="134"/>
        <v>113.3</v>
      </c>
      <c r="U116" s="24">
        <f t="shared" si="135"/>
        <v>9.74</v>
      </c>
      <c r="V116" s="27">
        <f t="shared" si="136"/>
        <v>89.5</v>
      </c>
      <c r="W116" s="27">
        <f t="shared" si="137"/>
        <v>0</v>
      </c>
      <c r="X116" s="24">
        <f t="shared" si="138"/>
        <v>472.17</v>
      </c>
      <c r="Y116" s="24">
        <f t="shared" si="139"/>
        <v>1615.249</v>
      </c>
      <c r="Z116" s="39"/>
      <c r="AA116" s="4" t="s">
        <v>24</v>
      </c>
      <c r="AB116" s="3">
        <f t="shared" ref="AB116:AH116" si="160">K116+R116</f>
        <v>58.4172</v>
      </c>
      <c r="AC116" s="3">
        <f t="shared" si="160"/>
        <v>778.894</v>
      </c>
      <c r="AD116" s="3">
        <f t="shared" si="160"/>
        <v>566.48</v>
      </c>
      <c r="AE116" s="3">
        <f t="shared" si="160"/>
        <v>32.4578</v>
      </c>
      <c r="AF116" s="3">
        <f t="shared" si="160"/>
        <v>179</v>
      </c>
      <c r="AG116" s="3">
        <f t="shared" si="160"/>
        <v>0</v>
      </c>
      <c r="AH116" s="3">
        <f t="shared" si="160"/>
        <v>1615.249</v>
      </c>
      <c r="AI116" s="4" t="s">
        <v>1111</v>
      </c>
    </row>
    <row r="117" s="9" customFormat="1" ht="20" customHeight="1" spans="1:35">
      <c r="A117" s="23">
        <f t="shared" si="124"/>
        <v>114</v>
      </c>
      <c r="B117" s="24" t="s">
        <v>97</v>
      </c>
      <c r="C117" s="25" t="s">
        <v>350</v>
      </c>
      <c r="D117" s="24" t="s">
        <v>351</v>
      </c>
      <c r="E117" s="24">
        <v>3245.4</v>
      </c>
      <c r="F117" s="24">
        <f>VLOOKUP(C117,'[1]9月'!$B:$Q,16,0)</f>
        <v>3245.4</v>
      </c>
      <c r="G117" s="27">
        <v>5664.75</v>
      </c>
      <c r="H117" s="24">
        <v>3245.4</v>
      </c>
      <c r="I117" s="27">
        <v>1790</v>
      </c>
      <c r="J117" s="27"/>
      <c r="K117" s="34">
        <f t="shared" si="125"/>
        <v>58.4172</v>
      </c>
      <c r="L117" s="35">
        <f t="shared" si="126"/>
        <v>519.264</v>
      </c>
      <c r="M117" s="27">
        <f t="shared" si="127"/>
        <v>453.18</v>
      </c>
      <c r="N117" s="24">
        <f t="shared" si="128"/>
        <v>22.7178</v>
      </c>
      <c r="O117" s="27">
        <f t="shared" si="129"/>
        <v>89.5</v>
      </c>
      <c r="P117" s="27">
        <f t="shared" si="130"/>
        <v>0</v>
      </c>
      <c r="Q117" s="27">
        <f t="shared" si="131"/>
        <v>1143.079</v>
      </c>
      <c r="R117" s="24">
        <f t="shared" si="132"/>
        <v>0</v>
      </c>
      <c r="S117" s="24">
        <f t="shared" si="133"/>
        <v>259.63</v>
      </c>
      <c r="T117" s="27">
        <f t="shared" si="134"/>
        <v>113.3</v>
      </c>
      <c r="U117" s="24">
        <f t="shared" si="135"/>
        <v>9.74</v>
      </c>
      <c r="V117" s="27">
        <f t="shared" si="136"/>
        <v>89.5</v>
      </c>
      <c r="W117" s="27">
        <f t="shared" si="137"/>
        <v>0</v>
      </c>
      <c r="X117" s="24">
        <f t="shared" si="138"/>
        <v>472.17</v>
      </c>
      <c r="Y117" s="24">
        <f t="shared" si="139"/>
        <v>1615.249</v>
      </c>
      <c r="Z117" s="39"/>
      <c r="AA117" s="4" t="s">
        <v>24</v>
      </c>
      <c r="AB117" s="3">
        <f t="shared" ref="AB117:AH117" si="161">K117+R117</f>
        <v>58.4172</v>
      </c>
      <c r="AC117" s="3">
        <f t="shared" si="161"/>
        <v>778.894</v>
      </c>
      <c r="AD117" s="3">
        <f t="shared" si="161"/>
        <v>566.48</v>
      </c>
      <c r="AE117" s="3">
        <f t="shared" si="161"/>
        <v>32.4578</v>
      </c>
      <c r="AF117" s="3">
        <f t="shared" si="161"/>
        <v>179</v>
      </c>
      <c r="AG117" s="3">
        <f t="shared" si="161"/>
        <v>0</v>
      </c>
      <c r="AH117" s="3">
        <f t="shared" si="161"/>
        <v>1615.249</v>
      </c>
      <c r="AI117" s="4" t="s">
        <v>1111</v>
      </c>
    </row>
    <row r="118" s="9" customFormat="1" ht="20" customHeight="1" spans="1:35">
      <c r="A118" s="23">
        <f t="shared" si="124"/>
        <v>115</v>
      </c>
      <c r="B118" s="24" t="s">
        <v>97</v>
      </c>
      <c r="C118" s="25" t="s">
        <v>352</v>
      </c>
      <c r="D118" s="24" t="s">
        <v>353</v>
      </c>
      <c r="E118" s="24">
        <v>3245.4</v>
      </c>
      <c r="F118" s="24">
        <f>VLOOKUP(C118,'[1]9月'!$B:$Q,16,0)</f>
        <v>3245.4</v>
      </c>
      <c r="G118" s="27">
        <v>5664.75</v>
      </c>
      <c r="H118" s="24">
        <v>3245.4</v>
      </c>
      <c r="I118" s="27">
        <v>1790</v>
      </c>
      <c r="J118" s="27"/>
      <c r="K118" s="34">
        <f t="shared" si="125"/>
        <v>58.4172</v>
      </c>
      <c r="L118" s="35">
        <f t="shared" si="126"/>
        <v>519.264</v>
      </c>
      <c r="M118" s="27">
        <f t="shared" si="127"/>
        <v>453.18</v>
      </c>
      <c r="N118" s="24">
        <f t="shared" si="128"/>
        <v>22.7178</v>
      </c>
      <c r="O118" s="27">
        <f t="shared" si="129"/>
        <v>89.5</v>
      </c>
      <c r="P118" s="27">
        <f t="shared" si="130"/>
        <v>0</v>
      </c>
      <c r="Q118" s="27">
        <f t="shared" si="131"/>
        <v>1143.079</v>
      </c>
      <c r="R118" s="24">
        <f t="shared" si="132"/>
        <v>0</v>
      </c>
      <c r="S118" s="24">
        <f t="shared" si="133"/>
        <v>259.63</v>
      </c>
      <c r="T118" s="27">
        <f t="shared" si="134"/>
        <v>113.3</v>
      </c>
      <c r="U118" s="24">
        <f t="shared" si="135"/>
        <v>9.74</v>
      </c>
      <c r="V118" s="27">
        <f t="shared" si="136"/>
        <v>89.5</v>
      </c>
      <c r="W118" s="27">
        <f t="shared" si="137"/>
        <v>0</v>
      </c>
      <c r="X118" s="24">
        <f t="shared" si="138"/>
        <v>472.17</v>
      </c>
      <c r="Y118" s="24">
        <f t="shared" si="139"/>
        <v>1615.249</v>
      </c>
      <c r="Z118" s="39"/>
      <c r="AA118" s="4" t="s">
        <v>24</v>
      </c>
      <c r="AB118" s="3">
        <f t="shared" ref="AB118:AH118" si="162">K118+R118</f>
        <v>58.4172</v>
      </c>
      <c r="AC118" s="3">
        <f t="shared" si="162"/>
        <v>778.894</v>
      </c>
      <c r="AD118" s="3">
        <f t="shared" si="162"/>
        <v>566.48</v>
      </c>
      <c r="AE118" s="3">
        <f t="shared" si="162"/>
        <v>32.4578</v>
      </c>
      <c r="AF118" s="3">
        <f t="shared" si="162"/>
        <v>179</v>
      </c>
      <c r="AG118" s="3">
        <f t="shared" si="162"/>
        <v>0</v>
      </c>
      <c r="AH118" s="3">
        <f t="shared" si="162"/>
        <v>1615.249</v>
      </c>
      <c r="AI118" s="4" t="s">
        <v>1111</v>
      </c>
    </row>
    <row r="119" s="9" customFormat="1" ht="20" customHeight="1" spans="1:35">
      <c r="A119" s="23">
        <f t="shared" si="124"/>
        <v>116</v>
      </c>
      <c r="B119" s="24" t="s">
        <v>97</v>
      </c>
      <c r="C119" s="25" t="s">
        <v>354</v>
      </c>
      <c r="D119" s="24" t="s">
        <v>355</v>
      </c>
      <c r="E119" s="24">
        <v>3245.4</v>
      </c>
      <c r="F119" s="24">
        <f>VLOOKUP(C119,'[1]9月'!$B:$Q,16,0)</f>
        <v>3245.4</v>
      </c>
      <c r="G119" s="27">
        <v>5664.75</v>
      </c>
      <c r="H119" s="24">
        <v>3245.4</v>
      </c>
      <c r="I119" s="27">
        <v>1790</v>
      </c>
      <c r="J119" s="27"/>
      <c r="K119" s="34">
        <f t="shared" si="125"/>
        <v>58.4172</v>
      </c>
      <c r="L119" s="35">
        <f t="shared" si="126"/>
        <v>519.264</v>
      </c>
      <c r="M119" s="27">
        <f t="shared" si="127"/>
        <v>453.18</v>
      </c>
      <c r="N119" s="24">
        <f t="shared" si="128"/>
        <v>22.7178</v>
      </c>
      <c r="O119" s="27">
        <f t="shared" si="129"/>
        <v>89.5</v>
      </c>
      <c r="P119" s="27">
        <f t="shared" si="130"/>
        <v>0</v>
      </c>
      <c r="Q119" s="27">
        <f t="shared" si="131"/>
        <v>1143.079</v>
      </c>
      <c r="R119" s="24">
        <f t="shared" si="132"/>
        <v>0</v>
      </c>
      <c r="S119" s="24">
        <f t="shared" si="133"/>
        <v>259.63</v>
      </c>
      <c r="T119" s="27">
        <f t="shared" si="134"/>
        <v>113.3</v>
      </c>
      <c r="U119" s="24">
        <f t="shared" si="135"/>
        <v>9.74</v>
      </c>
      <c r="V119" s="27">
        <f t="shared" si="136"/>
        <v>89.5</v>
      </c>
      <c r="W119" s="27">
        <f t="shared" si="137"/>
        <v>0</v>
      </c>
      <c r="X119" s="24">
        <f t="shared" si="138"/>
        <v>472.17</v>
      </c>
      <c r="Y119" s="24">
        <f t="shared" si="139"/>
        <v>1615.249</v>
      </c>
      <c r="Z119" s="39"/>
      <c r="AA119" s="4" t="s">
        <v>24</v>
      </c>
      <c r="AB119" s="3">
        <f t="shared" ref="AB119:AH119" si="163">K119+R119</f>
        <v>58.4172</v>
      </c>
      <c r="AC119" s="3">
        <f t="shared" si="163"/>
        <v>778.894</v>
      </c>
      <c r="AD119" s="3">
        <f t="shared" si="163"/>
        <v>566.48</v>
      </c>
      <c r="AE119" s="3">
        <f t="shared" si="163"/>
        <v>32.4578</v>
      </c>
      <c r="AF119" s="3">
        <f t="shared" si="163"/>
        <v>179</v>
      </c>
      <c r="AG119" s="3">
        <f t="shared" si="163"/>
        <v>0</v>
      </c>
      <c r="AH119" s="3">
        <f t="shared" si="163"/>
        <v>1615.249</v>
      </c>
      <c r="AI119" s="4" t="s">
        <v>1111</v>
      </c>
    </row>
    <row r="120" s="9" customFormat="1" ht="20" customHeight="1" spans="1:35">
      <c r="A120" s="23">
        <f t="shared" si="124"/>
        <v>117</v>
      </c>
      <c r="B120" s="24" t="s">
        <v>97</v>
      </c>
      <c r="C120" s="25" t="s">
        <v>356</v>
      </c>
      <c r="D120" s="24" t="s">
        <v>357</v>
      </c>
      <c r="E120" s="24">
        <v>3245.4</v>
      </c>
      <c r="F120" s="24">
        <f>VLOOKUP(C120,'[1]9月'!$B:$Q,16,0)</f>
        <v>3245.4</v>
      </c>
      <c r="G120" s="27">
        <v>5664.75</v>
      </c>
      <c r="H120" s="24">
        <v>3245.4</v>
      </c>
      <c r="I120" s="27">
        <v>1790</v>
      </c>
      <c r="J120" s="27"/>
      <c r="K120" s="34">
        <f t="shared" si="125"/>
        <v>58.4172</v>
      </c>
      <c r="L120" s="35">
        <f t="shared" si="126"/>
        <v>519.264</v>
      </c>
      <c r="M120" s="27">
        <f t="shared" si="127"/>
        <v>453.18</v>
      </c>
      <c r="N120" s="24">
        <f t="shared" si="128"/>
        <v>22.7178</v>
      </c>
      <c r="O120" s="27">
        <f t="shared" si="129"/>
        <v>89.5</v>
      </c>
      <c r="P120" s="27">
        <f t="shared" si="130"/>
        <v>0</v>
      </c>
      <c r="Q120" s="27">
        <f t="shared" si="131"/>
        <v>1143.079</v>
      </c>
      <c r="R120" s="24">
        <f t="shared" si="132"/>
        <v>0</v>
      </c>
      <c r="S120" s="24">
        <f t="shared" si="133"/>
        <v>259.63</v>
      </c>
      <c r="T120" s="27">
        <f t="shared" si="134"/>
        <v>113.3</v>
      </c>
      <c r="U120" s="24">
        <f t="shared" si="135"/>
        <v>9.74</v>
      </c>
      <c r="V120" s="27">
        <f t="shared" si="136"/>
        <v>89.5</v>
      </c>
      <c r="W120" s="27">
        <f t="shared" si="137"/>
        <v>0</v>
      </c>
      <c r="X120" s="24">
        <f t="shared" si="138"/>
        <v>472.17</v>
      </c>
      <c r="Y120" s="24">
        <f t="shared" si="139"/>
        <v>1615.249</v>
      </c>
      <c r="Z120" s="39"/>
      <c r="AA120" s="4" t="s">
        <v>24</v>
      </c>
      <c r="AB120" s="3">
        <f t="shared" ref="AB120:AH120" si="164">K120+R120</f>
        <v>58.4172</v>
      </c>
      <c r="AC120" s="3">
        <f t="shared" si="164"/>
        <v>778.894</v>
      </c>
      <c r="AD120" s="3">
        <f t="shared" si="164"/>
        <v>566.48</v>
      </c>
      <c r="AE120" s="3">
        <f t="shared" si="164"/>
        <v>32.4578</v>
      </c>
      <c r="AF120" s="3">
        <f t="shared" si="164"/>
        <v>179</v>
      </c>
      <c r="AG120" s="3">
        <f t="shared" si="164"/>
        <v>0</v>
      </c>
      <c r="AH120" s="3">
        <f t="shared" si="164"/>
        <v>1615.249</v>
      </c>
      <c r="AI120" s="4" t="s">
        <v>1111</v>
      </c>
    </row>
    <row r="121" s="9" customFormat="1" ht="20" customHeight="1" spans="1:35">
      <c r="A121" s="23">
        <f t="shared" si="124"/>
        <v>118</v>
      </c>
      <c r="B121" s="24" t="s">
        <v>97</v>
      </c>
      <c r="C121" s="25" t="s">
        <v>358</v>
      </c>
      <c r="D121" s="24" t="s">
        <v>359</v>
      </c>
      <c r="E121" s="24">
        <v>3245.4</v>
      </c>
      <c r="F121" s="24">
        <f>VLOOKUP(C121,'[1]9月'!$B:$Q,16,0)</f>
        <v>3245.4</v>
      </c>
      <c r="G121" s="27">
        <v>5664.75</v>
      </c>
      <c r="H121" s="24">
        <v>3245.4</v>
      </c>
      <c r="I121" s="27">
        <v>1790</v>
      </c>
      <c r="J121" s="27"/>
      <c r="K121" s="34">
        <f t="shared" si="125"/>
        <v>58.4172</v>
      </c>
      <c r="L121" s="35">
        <f t="shared" si="126"/>
        <v>519.264</v>
      </c>
      <c r="M121" s="27">
        <f t="shared" si="127"/>
        <v>453.18</v>
      </c>
      <c r="N121" s="24">
        <f t="shared" si="128"/>
        <v>22.7178</v>
      </c>
      <c r="O121" s="27">
        <f t="shared" si="129"/>
        <v>89.5</v>
      </c>
      <c r="P121" s="27">
        <f t="shared" si="130"/>
        <v>0</v>
      </c>
      <c r="Q121" s="27">
        <f t="shared" si="131"/>
        <v>1143.079</v>
      </c>
      <c r="R121" s="24">
        <f t="shared" si="132"/>
        <v>0</v>
      </c>
      <c r="S121" s="24">
        <f t="shared" si="133"/>
        <v>259.63</v>
      </c>
      <c r="T121" s="27">
        <f t="shared" si="134"/>
        <v>113.3</v>
      </c>
      <c r="U121" s="24">
        <f t="shared" si="135"/>
        <v>9.74</v>
      </c>
      <c r="V121" s="27">
        <f t="shared" si="136"/>
        <v>89.5</v>
      </c>
      <c r="W121" s="27">
        <f t="shared" si="137"/>
        <v>0</v>
      </c>
      <c r="X121" s="24">
        <f t="shared" si="138"/>
        <v>472.17</v>
      </c>
      <c r="Y121" s="24">
        <f t="shared" si="139"/>
        <v>1615.249</v>
      </c>
      <c r="Z121" s="39"/>
      <c r="AA121" s="4" t="s">
        <v>24</v>
      </c>
      <c r="AB121" s="3">
        <f t="shared" ref="AB121:AH121" si="165">K121+R121</f>
        <v>58.4172</v>
      </c>
      <c r="AC121" s="3">
        <f t="shared" si="165"/>
        <v>778.894</v>
      </c>
      <c r="AD121" s="3">
        <f t="shared" si="165"/>
        <v>566.48</v>
      </c>
      <c r="AE121" s="3">
        <f t="shared" si="165"/>
        <v>32.4578</v>
      </c>
      <c r="AF121" s="3">
        <f t="shared" si="165"/>
        <v>179</v>
      </c>
      <c r="AG121" s="3">
        <f t="shared" si="165"/>
        <v>0</v>
      </c>
      <c r="AH121" s="3">
        <f t="shared" si="165"/>
        <v>1615.249</v>
      </c>
      <c r="AI121" s="4" t="s">
        <v>1111</v>
      </c>
    </row>
    <row r="122" s="9" customFormat="1" ht="20" customHeight="1" spans="1:35">
      <c r="A122" s="23">
        <f t="shared" si="124"/>
        <v>119</v>
      </c>
      <c r="B122" s="24" t="s">
        <v>97</v>
      </c>
      <c r="C122" s="25" t="s">
        <v>360</v>
      </c>
      <c r="D122" s="24" t="s">
        <v>361</v>
      </c>
      <c r="E122" s="24">
        <v>3245.4</v>
      </c>
      <c r="F122" s="24">
        <f>VLOOKUP(C122,'[1]9月'!$B:$Q,16,0)</f>
        <v>3245.4</v>
      </c>
      <c r="G122" s="27">
        <v>5664.75</v>
      </c>
      <c r="H122" s="24">
        <v>3245.4</v>
      </c>
      <c r="I122" s="27">
        <v>1790</v>
      </c>
      <c r="J122" s="27"/>
      <c r="K122" s="34">
        <f t="shared" si="125"/>
        <v>58.4172</v>
      </c>
      <c r="L122" s="35">
        <f t="shared" si="126"/>
        <v>519.264</v>
      </c>
      <c r="M122" s="27">
        <f t="shared" si="127"/>
        <v>453.18</v>
      </c>
      <c r="N122" s="24">
        <f t="shared" si="128"/>
        <v>22.7178</v>
      </c>
      <c r="O122" s="27">
        <f t="shared" si="129"/>
        <v>89.5</v>
      </c>
      <c r="P122" s="27">
        <f t="shared" si="130"/>
        <v>0</v>
      </c>
      <c r="Q122" s="27">
        <f t="shared" si="131"/>
        <v>1143.079</v>
      </c>
      <c r="R122" s="24">
        <f t="shared" si="132"/>
        <v>0</v>
      </c>
      <c r="S122" s="24">
        <f t="shared" si="133"/>
        <v>259.63</v>
      </c>
      <c r="T122" s="27">
        <f t="shared" si="134"/>
        <v>113.3</v>
      </c>
      <c r="U122" s="24">
        <f t="shared" si="135"/>
        <v>9.74</v>
      </c>
      <c r="V122" s="27">
        <f t="shared" si="136"/>
        <v>89.5</v>
      </c>
      <c r="W122" s="27">
        <f t="shared" si="137"/>
        <v>0</v>
      </c>
      <c r="X122" s="24">
        <f t="shared" si="138"/>
        <v>472.17</v>
      </c>
      <c r="Y122" s="24">
        <f t="shared" si="139"/>
        <v>1615.249</v>
      </c>
      <c r="Z122" s="39"/>
      <c r="AA122" s="4" t="s">
        <v>24</v>
      </c>
      <c r="AB122" s="3">
        <f t="shared" ref="AB122:AH122" si="166">K122+R122</f>
        <v>58.4172</v>
      </c>
      <c r="AC122" s="3">
        <f t="shared" si="166"/>
        <v>778.894</v>
      </c>
      <c r="AD122" s="3">
        <f t="shared" si="166"/>
        <v>566.48</v>
      </c>
      <c r="AE122" s="3">
        <f t="shared" si="166"/>
        <v>32.4578</v>
      </c>
      <c r="AF122" s="3">
        <f t="shared" si="166"/>
        <v>179</v>
      </c>
      <c r="AG122" s="3">
        <f t="shared" si="166"/>
        <v>0</v>
      </c>
      <c r="AH122" s="3">
        <f t="shared" si="166"/>
        <v>1615.249</v>
      </c>
      <c r="AI122" s="4" t="s">
        <v>1111</v>
      </c>
    </row>
    <row r="123" s="9" customFormat="1" ht="20" customHeight="1" spans="1:35">
      <c r="A123" s="23">
        <f t="shared" si="124"/>
        <v>120</v>
      </c>
      <c r="B123" s="24" t="s">
        <v>97</v>
      </c>
      <c r="C123" s="25" t="s">
        <v>362</v>
      </c>
      <c r="D123" s="24" t="s">
        <v>363</v>
      </c>
      <c r="E123" s="24">
        <v>3245.4</v>
      </c>
      <c r="F123" s="24">
        <f>VLOOKUP(C123,'[1]9月'!$B:$Q,16,0)</f>
        <v>3245.4</v>
      </c>
      <c r="G123" s="27">
        <v>5664.75</v>
      </c>
      <c r="H123" s="24">
        <v>3245.4</v>
      </c>
      <c r="I123" s="27">
        <v>1790</v>
      </c>
      <c r="J123" s="27"/>
      <c r="K123" s="34">
        <f t="shared" si="125"/>
        <v>58.4172</v>
      </c>
      <c r="L123" s="35">
        <f t="shared" si="126"/>
        <v>519.264</v>
      </c>
      <c r="M123" s="27">
        <f t="shared" si="127"/>
        <v>453.18</v>
      </c>
      <c r="N123" s="24">
        <f t="shared" si="128"/>
        <v>22.7178</v>
      </c>
      <c r="O123" s="27">
        <f t="shared" si="129"/>
        <v>89.5</v>
      </c>
      <c r="P123" s="27">
        <f t="shared" si="130"/>
        <v>0</v>
      </c>
      <c r="Q123" s="27">
        <f t="shared" si="131"/>
        <v>1143.079</v>
      </c>
      <c r="R123" s="24">
        <f t="shared" si="132"/>
        <v>0</v>
      </c>
      <c r="S123" s="24">
        <f t="shared" si="133"/>
        <v>259.63</v>
      </c>
      <c r="T123" s="27">
        <f t="shared" si="134"/>
        <v>113.3</v>
      </c>
      <c r="U123" s="24">
        <f t="shared" si="135"/>
        <v>9.74</v>
      </c>
      <c r="V123" s="27">
        <f t="shared" si="136"/>
        <v>89.5</v>
      </c>
      <c r="W123" s="27">
        <f t="shared" si="137"/>
        <v>0</v>
      </c>
      <c r="X123" s="24">
        <f t="shared" si="138"/>
        <v>472.17</v>
      </c>
      <c r="Y123" s="24">
        <f t="shared" si="139"/>
        <v>1615.249</v>
      </c>
      <c r="Z123" s="39"/>
      <c r="AA123" s="4" t="s">
        <v>24</v>
      </c>
      <c r="AB123" s="3">
        <f t="shared" ref="AB123:AH123" si="167">K123+R123</f>
        <v>58.4172</v>
      </c>
      <c r="AC123" s="3">
        <f t="shared" si="167"/>
        <v>778.894</v>
      </c>
      <c r="AD123" s="3">
        <f t="shared" si="167"/>
        <v>566.48</v>
      </c>
      <c r="AE123" s="3">
        <f t="shared" si="167"/>
        <v>32.4578</v>
      </c>
      <c r="AF123" s="3">
        <f t="shared" si="167"/>
        <v>179</v>
      </c>
      <c r="AG123" s="3">
        <f t="shared" si="167"/>
        <v>0</v>
      </c>
      <c r="AH123" s="3">
        <f t="shared" si="167"/>
        <v>1615.249</v>
      </c>
      <c r="AI123" s="4" t="s">
        <v>1111</v>
      </c>
    </row>
    <row r="124" s="9" customFormat="1" ht="20" customHeight="1" spans="1:35">
      <c r="A124" s="23">
        <f t="shared" si="124"/>
        <v>121</v>
      </c>
      <c r="B124" s="24" t="s">
        <v>97</v>
      </c>
      <c r="C124" s="25" t="s">
        <v>364</v>
      </c>
      <c r="D124" s="24" t="s">
        <v>365</v>
      </c>
      <c r="E124" s="24">
        <v>3245.4</v>
      </c>
      <c r="F124" s="24">
        <f>VLOOKUP(C124,'[1]9月'!$B:$Q,16,0)</f>
        <v>3245.4</v>
      </c>
      <c r="G124" s="27">
        <v>5664.75</v>
      </c>
      <c r="H124" s="24">
        <v>3245.4</v>
      </c>
      <c r="I124" s="27">
        <v>1790</v>
      </c>
      <c r="J124" s="27"/>
      <c r="K124" s="34">
        <f t="shared" si="125"/>
        <v>58.4172</v>
      </c>
      <c r="L124" s="35">
        <f t="shared" si="126"/>
        <v>519.264</v>
      </c>
      <c r="M124" s="27">
        <f t="shared" si="127"/>
        <v>453.18</v>
      </c>
      <c r="N124" s="24">
        <f t="shared" si="128"/>
        <v>22.7178</v>
      </c>
      <c r="O124" s="27">
        <f t="shared" si="129"/>
        <v>89.5</v>
      </c>
      <c r="P124" s="27">
        <f t="shared" si="130"/>
        <v>0</v>
      </c>
      <c r="Q124" s="27">
        <f t="shared" si="131"/>
        <v>1143.079</v>
      </c>
      <c r="R124" s="24">
        <f t="shared" si="132"/>
        <v>0</v>
      </c>
      <c r="S124" s="24">
        <f t="shared" si="133"/>
        <v>259.63</v>
      </c>
      <c r="T124" s="27">
        <f t="shared" si="134"/>
        <v>113.3</v>
      </c>
      <c r="U124" s="24">
        <f t="shared" si="135"/>
        <v>9.74</v>
      </c>
      <c r="V124" s="27">
        <f t="shared" si="136"/>
        <v>89.5</v>
      </c>
      <c r="W124" s="27">
        <f t="shared" si="137"/>
        <v>0</v>
      </c>
      <c r="X124" s="24">
        <f t="shared" si="138"/>
        <v>472.17</v>
      </c>
      <c r="Y124" s="24">
        <f t="shared" si="139"/>
        <v>1615.249</v>
      </c>
      <c r="Z124" s="39"/>
      <c r="AA124" s="4" t="s">
        <v>24</v>
      </c>
      <c r="AB124" s="3">
        <f t="shared" ref="AB124:AH124" si="168">K124+R124</f>
        <v>58.4172</v>
      </c>
      <c r="AC124" s="3">
        <f t="shared" si="168"/>
        <v>778.894</v>
      </c>
      <c r="AD124" s="3">
        <f t="shared" si="168"/>
        <v>566.48</v>
      </c>
      <c r="AE124" s="3">
        <f t="shared" si="168"/>
        <v>32.4578</v>
      </c>
      <c r="AF124" s="3">
        <f t="shared" si="168"/>
        <v>179</v>
      </c>
      <c r="AG124" s="3">
        <f t="shared" si="168"/>
        <v>0</v>
      </c>
      <c r="AH124" s="3">
        <f t="shared" si="168"/>
        <v>1615.249</v>
      </c>
      <c r="AI124" s="4" t="s">
        <v>1111</v>
      </c>
    </row>
    <row r="125" s="9" customFormat="1" ht="20" customHeight="1" spans="1:35">
      <c r="A125" s="23">
        <f t="shared" si="124"/>
        <v>122</v>
      </c>
      <c r="B125" s="24" t="s">
        <v>97</v>
      </c>
      <c r="C125" s="25" t="s">
        <v>366</v>
      </c>
      <c r="D125" s="24" t="s">
        <v>367</v>
      </c>
      <c r="E125" s="24">
        <v>3245.4</v>
      </c>
      <c r="F125" s="24">
        <f>VLOOKUP(C125,'[1]9月'!$B:$Q,16,0)</f>
        <v>3245.4</v>
      </c>
      <c r="G125" s="27">
        <v>5664.75</v>
      </c>
      <c r="H125" s="24">
        <v>3245.4</v>
      </c>
      <c r="I125" s="27">
        <v>1790</v>
      </c>
      <c r="J125" s="27"/>
      <c r="K125" s="34">
        <f t="shared" si="125"/>
        <v>58.4172</v>
      </c>
      <c r="L125" s="35">
        <f t="shared" si="126"/>
        <v>519.264</v>
      </c>
      <c r="M125" s="27">
        <f t="shared" si="127"/>
        <v>453.18</v>
      </c>
      <c r="N125" s="24">
        <f t="shared" si="128"/>
        <v>22.7178</v>
      </c>
      <c r="O125" s="27">
        <f t="shared" si="129"/>
        <v>89.5</v>
      </c>
      <c r="P125" s="27">
        <f t="shared" si="130"/>
        <v>0</v>
      </c>
      <c r="Q125" s="27">
        <f t="shared" si="131"/>
        <v>1143.079</v>
      </c>
      <c r="R125" s="24">
        <f t="shared" si="132"/>
        <v>0</v>
      </c>
      <c r="S125" s="24">
        <f t="shared" si="133"/>
        <v>259.63</v>
      </c>
      <c r="T125" s="27">
        <f t="shared" si="134"/>
        <v>113.3</v>
      </c>
      <c r="U125" s="24">
        <f t="shared" si="135"/>
        <v>9.74</v>
      </c>
      <c r="V125" s="27">
        <f t="shared" si="136"/>
        <v>89.5</v>
      </c>
      <c r="W125" s="27">
        <f t="shared" si="137"/>
        <v>0</v>
      </c>
      <c r="X125" s="24">
        <f t="shared" si="138"/>
        <v>472.17</v>
      </c>
      <c r="Y125" s="24">
        <f t="shared" si="139"/>
        <v>1615.249</v>
      </c>
      <c r="Z125" s="39"/>
      <c r="AA125" s="4" t="s">
        <v>24</v>
      </c>
      <c r="AB125" s="3">
        <f t="shared" ref="AB125:AH125" si="169">K125+R125</f>
        <v>58.4172</v>
      </c>
      <c r="AC125" s="3">
        <f t="shared" si="169"/>
        <v>778.894</v>
      </c>
      <c r="AD125" s="3">
        <f t="shared" si="169"/>
        <v>566.48</v>
      </c>
      <c r="AE125" s="3">
        <f t="shared" si="169"/>
        <v>32.4578</v>
      </c>
      <c r="AF125" s="3">
        <f t="shared" si="169"/>
        <v>179</v>
      </c>
      <c r="AG125" s="3">
        <f t="shared" si="169"/>
        <v>0</v>
      </c>
      <c r="AH125" s="3">
        <f t="shared" si="169"/>
        <v>1615.249</v>
      </c>
      <c r="AI125" s="4" t="s">
        <v>1111</v>
      </c>
    </row>
    <row r="126" s="9" customFormat="1" ht="20" customHeight="1" spans="1:35">
      <c r="A126" s="23">
        <f t="shared" si="124"/>
        <v>123</v>
      </c>
      <c r="B126" s="24" t="s">
        <v>97</v>
      </c>
      <c r="C126" s="25" t="s">
        <v>368</v>
      </c>
      <c r="D126" s="275" t="s">
        <v>369</v>
      </c>
      <c r="E126" s="24">
        <v>3245.4</v>
      </c>
      <c r="F126" s="24">
        <f>VLOOKUP(C126,'[1]9月'!$B:$Q,16,0)</f>
        <v>3245.4</v>
      </c>
      <c r="G126" s="27">
        <v>5664.75</v>
      </c>
      <c r="H126" s="24">
        <v>3245.4</v>
      </c>
      <c r="I126" s="27">
        <v>1790</v>
      </c>
      <c r="J126" s="27"/>
      <c r="K126" s="34">
        <f t="shared" si="125"/>
        <v>58.4172</v>
      </c>
      <c r="L126" s="35">
        <f t="shared" si="126"/>
        <v>519.264</v>
      </c>
      <c r="M126" s="27">
        <f t="shared" si="127"/>
        <v>453.18</v>
      </c>
      <c r="N126" s="24">
        <f t="shared" si="128"/>
        <v>22.7178</v>
      </c>
      <c r="O126" s="27">
        <f t="shared" si="129"/>
        <v>89.5</v>
      </c>
      <c r="P126" s="27">
        <f t="shared" si="130"/>
        <v>0</v>
      </c>
      <c r="Q126" s="27">
        <f t="shared" si="131"/>
        <v>1143.079</v>
      </c>
      <c r="R126" s="24">
        <f t="shared" si="132"/>
        <v>0</v>
      </c>
      <c r="S126" s="24">
        <f t="shared" si="133"/>
        <v>259.63</v>
      </c>
      <c r="T126" s="27">
        <f t="shared" si="134"/>
        <v>113.3</v>
      </c>
      <c r="U126" s="24">
        <f t="shared" si="135"/>
        <v>9.74</v>
      </c>
      <c r="V126" s="27">
        <f t="shared" si="136"/>
        <v>89.5</v>
      </c>
      <c r="W126" s="27">
        <f t="shared" si="137"/>
        <v>0</v>
      </c>
      <c r="X126" s="24">
        <f t="shared" si="138"/>
        <v>472.17</v>
      </c>
      <c r="Y126" s="24">
        <f t="shared" si="139"/>
        <v>1615.249</v>
      </c>
      <c r="Z126" s="39"/>
      <c r="AA126" s="4" t="s">
        <v>24</v>
      </c>
      <c r="AB126" s="3">
        <f t="shared" ref="AB126:AH126" si="170">K126+R126</f>
        <v>58.4172</v>
      </c>
      <c r="AC126" s="3">
        <f t="shared" si="170"/>
        <v>778.894</v>
      </c>
      <c r="AD126" s="3">
        <f t="shared" si="170"/>
        <v>566.48</v>
      </c>
      <c r="AE126" s="3">
        <f t="shared" si="170"/>
        <v>32.4578</v>
      </c>
      <c r="AF126" s="3">
        <f t="shared" si="170"/>
        <v>179</v>
      </c>
      <c r="AG126" s="3">
        <f t="shared" si="170"/>
        <v>0</v>
      </c>
      <c r="AH126" s="3">
        <f t="shared" si="170"/>
        <v>1615.249</v>
      </c>
      <c r="AI126" s="4" t="s">
        <v>1111</v>
      </c>
    </row>
    <row r="127" s="9" customFormat="1" ht="20" customHeight="1" spans="1:35">
      <c r="A127" s="23">
        <f t="shared" si="124"/>
        <v>124</v>
      </c>
      <c r="B127" s="24" t="s">
        <v>97</v>
      </c>
      <c r="C127" s="25" t="s">
        <v>370</v>
      </c>
      <c r="D127" s="24" t="s">
        <v>371</v>
      </c>
      <c r="E127" s="24">
        <v>3245.4</v>
      </c>
      <c r="F127" s="24">
        <f>VLOOKUP(C127,'[1]9月'!$B:$Q,16,0)</f>
        <v>3245.4</v>
      </c>
      <c r="G127" s="27">
        <v>5664.75</v>
      </c>
      <c r="H127" s="24">
        <v>3245.4</v>
      </c>
      <c r="I127" s="27">
        <v>2544</v>
      </c>
      <c r="J127" s="27"/>
      <c r="K127" s="34">
        <f t="shared" si="125"/>
        <v>58.4172</v>
      </c>
      <c r="L127" s="35">
        <f t="shared" si="126"/>
        <v>519.264</v>
      </c>
      <c r="M127" s="27">
        <f t="shared" si="127"/>
        <v>453.18</v>
      </c>
      <c r="N127" s="24">
        <f t="shared" si="128"/>
        <v>22.7178</v>
      </c>
      <c r="O127" s="27">
        <f t="shared" si="129"/>
        <v>127.2</v>
      </c>
      <c r="P127" s="27">
        <f t="shared" si="130"/>
        <v>0</v>
      </c>
      <c r="Q127" s="27">
        <f t="shared" si="131"/>
        <v>1180.779</v>
      </c>
      <c r="R127" s="24">
        <f t="shared" si="132"/>
        <v>0</v>
      </c>
      <c r="S127" s="24">
        <f t="shared" si="133"/>
        <v>259.63</v>
      </c>
      <c r="T127" s="27">
        <f t="shared" si="134"/>
        <v>113.3</v>
      </c>
      <c r="U127" s="24">
        <f t="shared" si="135"/>
        <v>9.74</v>
      </c>
      <c r="V127" s="27">
        <f t="shared" si="136"/>
        <v>127.2</v>
      </c>
      <c r="W127" s="27">
        <f t="shared" si="137"/>
        <v>0</v>
      </c>
      <c r="X127" s="24">
        <f t="shared" si="138"/>
        <v>509.87</v>
      </c>
      <c r="Y127" s="24">
        <f t="shared" si="139"/>
        <v>1690.649</v>
      </c>
      <c r="Z127" s="39"/>
      <c r="AA127" s="4" t="s">
        <v>24</v>
      </c>
      <c r="AB127" s="3">
        <f t="shared" ref="AB127:AH127" si="171">K127+R127</f>
        <v>58.4172</v>
      </c>
      <c r="AC127" s="3">
        <f t="shared" si="171"/>
        <v>778.894</v>
      </c>
      <c r="AD127" s="3">
        <f t="shared" si="171"/>
        <v>566.48</v>
      </c>
      <c r="AE127" s="3">
        <f t="shared" si="171"/>
        <v>32.4578</v>
      </c>
      <c r="AF127" s="3">
        <f t="shared" si="171"/>
        <v>254.4</v>
      </c>
      <c r="AG127" s="3">
        <f t="shared" si="171"/>
        <v>0</v>
      </c>
      <c r="AH127" s="3">
        <f t="shared" si="171"/>
        <v>1690.649</v>
      </c>
      <c r="AI127" s="4" t="s">
        <v>1111</v>
      </c>
    </row>
    <row r="128" s="9" customFormat="1" ht="20" customHeight="1" spans="1:35">
      <c r="A128" s="23">
        <f t="shared" si="124"/>
        <v>125</v>
      </c>
      <c r="B128" s="24" t="s">
        <v>97</v>
      </c>
      <c r="C128" s="25" t="s">
        <v>372</v>
      </c>
      <c r="D128" s="24" t="s">
        <v>373</v>
      </c>
      <c r="E128" s="24">
        <v>3245.4</v>
      </c>
      <c r="F128" s="24">
        <f>VLOOKUP(C128,'[1]9月'!$B:$Q,16,0)</f>
        <v>3245.4</v>
      </c>
      <c r="G128" s="27">
        <v>5664.75</v>
      </c>
      <c r="H128" s="24">
        <v>3245.4</v>
      </c>
      <c r="I128" s="27">
        <v>1790</v>
      </c>
      <c r="J128" s="27"/>
      <c r="K128" s="34">
        <f t="shared" si="125"/>
        <v>58.4172</v>
      </c>
      <c r="L128" s="35">
        <f t="shared" si="126"/>
        <v>519.264</v>
      </c>
      <c r="M128" s="27">
        <f t="shared" si="127"/>
        <v>453.18</v>
      </c>
      <c r="N128" s="24">
        <f t="shared" si="128"/>
        <v>22.7178</v>
      </c>
      <c r="O128" s="27">
        <f t="shared" si="129"/>
        <v>89.5</v>
      </c>
      <c r="P128" s="27">
        <f t="shared" si="130"/>
        <v>0</v>
      </c>
      <c r="Q128" s="27">
        <f t="shared" si="131"/>
        <v>1143.079</v>
      </c>
      <c r="R128" s="24">
        <f t="shared" si="132"/>
        <v>0</v>
      </c>
      <c r="S128" s="24">
        <f t="shared" si="133"/>
        <v>259.63</v>
      </c>
      <c r="T128" s="27">
        <f t="shared" si="134"/>
        <v>113.3</v>
      </c>
      <c r="U128" s="24">
        <f t="shared" si="135"/>
        <v>9.74</v>
      </c>
      <c r="V128" s="27">
        <f t="shared" si="136"/>
        <v>89.5</v>
      </c>
      <c r="W128" s="27">
        <f t="shared" si="137"/>
        <v>0</v>
      </c>
      <c r="X128" s="24">
        <f t="shared" si="138"/>
        <v>472.17</v>
      </c>
      <c r="Y128" s="24">
        <f t="shared" si="139"/>
        <v>1615.249</v>
      </c>
      <c r="Z128" s="39"/>
      <c r="AA128" s="4" t="s">
        <v>24</v>
      </c>
      <c r="AB128" s="3">
        <f t="shared" ref="AB128:AH128" si="172">K128+R128</f>
        <v>58.4172</v>
      </c>
      <c r="AC128" s="3">
        <f t="shared" si="172"/>
        <v>778.894</v>
      </c>
      <c r="AD128" s="3">
        <f t="shared" si="172"/>
        <v>566.48</v>
      </c>
      <c r="AE128" s="3">
        <f t="shared" si="172"/>
        <v>32.4578</v>
      </c>
      <c r="AF128" s="3">
        <f t="shared" si="172"/>
        <v>179</v>
      </c>
      <c r="AG128" s="3">
        <f t="shared" si="172"/>
        <v>0</v>
      </c>
      <c r="AH128" s="3">
        <f t="shared" si="172"/>
        <v>1615.249</v>
      </c>
      <c r="AI128" s="4" t="s">
        <v>1111</v>
      </c>
    </row>
    <row r="129" s="9" customFormat="1" ht="20" customHeight="1" spans="1:35">
      <c r="A129" s="23">
        <f t="shared" ref="A129:A192" si="173">ROW()-3</f>
        <v>126</v>
      </c>
      <c r="B129" s="24" t="s">
        <v>97</v>
      </c>
      <c r="C129" s="25" t="s">
        <v>376</v>
      </c>
      <c r="D129" s="24" t="s">
        <v>377</v>
      </c>
      <c r="E129" s="24">
        <v>3245.4</v>
      </c>
      <c r="F129" s="24">
        <f>VLOOKUP(C129,'[1]9月'!$B:$Q,16,0)</f>
        <v>3245.4</v>
      </c>
      <c r="G129" s="27">
        <v>5664.75</v>
      </c>
      <c r="H129" s="24">
        <v>3245.4</v>
      </c>
      <c r="I129" s="27">
        <v>2544</v>
      </c>
      <c r="J129" s="27"/>
      <c r="K129" s="34">
        <f t="shared" ref="K129:K192" si="174">E129*0.018</f>
        <v>58.4172</v>
      </c>
      <c r="L129" s="35">
        <f t="shared" ref="L129:L192" si="175">F129*0.16</f>
        <v>519.264</v>
      </c>
      <c r="M129" s="27">
        <f t="shared" ref="M129:M192" si="176">ROUND(G129*0.08,2)</f>
        <v>453.18</v>
      </c>
      <c r="N129" s="24">
        <f t="shared" ref="N129:N192" si="177">H129*0.007</f>
        <v>22.7178</v>
      </c>
      <c r="O129" s="27">
        <f t="shared" ref="O129:O192" si="178">I129*5%</f>
        <v>127.2</v>
      </c>
      <c r="P129" s="27">
        <f t="shared" ref="P129:P192" si="179">J129*50%</f>
        <v>0</v>
      </c>
      <c r="Q129" s="27">
        <f t="shared" ref="Q129:Q192" si="180">SUM(K129:P129)</f>
        <v>1180.779</v>
      </c>
      <c r="R129" s="24">
        <f t="shared" ref="R129:R192" si="181">E129*0</f>
        <v>0</v>
      </c>
      <c r="S129" s="24">
        <f t="shared" ref="S129:S192" si="182">ROUND(F129*0.08,2)</f>
        <v>259.63</v>
      </c>
      <c r="T129" s="27">
        <f t="shared" ref="T129:T192" si="183">ROUND(G129*0.02,2)</f>
        <v>113.3</v>
      </c>
      <c r="U129" s="24">
        <f t="shared" ref="U129:U192" si="184">ROUND(H129*0.003,2)</f>
        <v>9.74</v>
      </c>
      <c r="V129" s="27">
        <f t="shared" ref="V129:V192" si="185">I129*5%</f>
        <v>127.2</v>
      </c>
      <c r="W129" s="27">
        <f t="shared" ref="W129:W192" si="186">J129*50%</f>
        <v>0</v>
      </c>
      <c r="X129" s="24">
        <f t="shared" ref="X129:X192" si="187">SUM(R129:W129)</f>
        <v>509.87</v>
      </c>
      <c r="Y129" s="24">
        <f t="shared" ref="Y129:Y192" si="188">Q129+X129</f>
        <v>1690.649</v>
      </c>
      <c r="Z129" s="39"/>
      <c r="AA129" s="4" t="s">
        <v>24</v>
      </c>
      <c r="AB129" s="3">
        <f t="shared" ref="AB129:AH129" si="189">K129+R129</f>
        <v>58.4172</v>
      </c>
      <c r="AC129" s="3">
        <f t="shared" si="189"/>
        <v>778.894</v>
      </c>
      <c r="AD129" s="3">
        <f t="shared" si="189"/>
        <v>566.48</v>
      </c>
      <c r="AE129" s="3">
        <f t="shared" si="189"/>
        <v>32.4578</v>
      </c>
      <c r="AF129" s="3">
        <f t="shared" si="189"/>
        <v>254.4</v>
      </c>
      <c r="AG129" s="3">
        <f t="shared" si="189"/>
        <v>0</v>
      </c>
      <c r="AH129" s="3">
        <f t="shared" si="189"/>
        <v>1690.649</v>
      </c>
      <c r="AI129" s="4" t="s">
        <v>1111</v>
      </c>
    </row>
    <row r="130" s="9" customFormat="1" ht="20" customHeight="1" spans="1:35">
      <c r="A130" s="23">
        <f t="shared" si="173"/>
        <v>127</v>
      </c>
      <c r="B130" s="24" t="s">
        <v>97</v>
      </c>
      <c r="C130" s="25" t="s">
        <v>378</v>
      </c>
      <c r="D130" s="24" t="s">
        <v>379</v>
      </c>
      <c r="E130" s="24">
        <v>3245.4</v>
      </c>
      <c r="F130" s="24">
        <f>VLOOKUP(C130,'[1]9月'!$B:$Q,16,0)</f>
        <v>3245.4</v>
      </c>
      <c r="G130" s="27">
        <v>5664.75</v>
      </c>
      <c r="H130" s="24">
        <v>3245.4</v>
      </c>
      <c r="I130" s="27">
        <v>2544</v>
      </c>
      <c r="J130" s="27"/>
      <c r="K130" s="34">
        <f t="shared" si="174"/>
        <v>58.4172</v>
      </c>
      <c r="L130" s="35">
        <f t="shared" si="175"/>
        <v>519.264</v>
      </c>
      <c r="M130" s="27">
        <f t="shared" si="176"/>
        <v>453.18</v>
      </c>
      <c r="N130" s="24">
        <f t="shared" si="177"/>
        <v>22.7178</v>
      </c>
      <c r="O130" s="27">
        <f t="shared" si="178"/>
        <v>127.2</v>
      </c>
      <c r="P130" s="27">
        <f t="shared" si="179"/>
        <v>0</v>
      </c>
      <c r="Q130" s="27">
        <f t="shared" si="180"/>
        <v>1180.779</v>
      </c>
      <c r="R130" s="24">
        <f t="shared" si="181"/>
        <v>0</v>
      </c>
      <c r="S130" s="24">
        <f t="shared" si="182"/>
        <v>259.63</v>
      </c>
      <c r="T130" s="27">
        <f t="shared" si="183"/>
        <v>113.3</v>
      </c>
      <c r="U130" s="24">
        <f t="shared" si="184"/>
        <v>9.74</v>
      </c>
      <c r="V130" s="27">
        <f t="shared" si="185"/>
        <v>127.2</v>
      </c>
      <c r="W130" s="27">
        <f t="shared" si="186"/>
        <v>0</v>
      </c>
      <c r="X130" s="24">
        <f t="shared" si="187"/>
        <v>509.87</v>
      </c>
      <c r="Y130" s="24">
        <f t="shared" si="188"/>
        <v>1690.649</v>
      </c>
      <c r="Z130" s="39"/>
      <c r="AA130" s="4" t="s">
        <v>24</v>
      </c>
      <c r="AB130" s="3">
        <f t="shared" ref="AB130:AH130" si="190">K130+R130</f>
        <v>58.4172</v>
      </c>
      <c r="AC130" s="3">
        <f t="shared" si="190"/>
        <v>778.894</v>
      </c>
      <c r="AD130" s="3">
        <f t="shared" si="190"/>
        <v>566.48</v>
      </c>
      <c r="AE130" s="3">
        <f t="shared" si="190"/>
        <v>32.4578</v>
      </c>
      <c r="AF130" s="3">
        <f t="shared" si="190"/>
        <v>254.4</v>
      </c>
      <c r="AG130" s="3">
        <f t="shared" si="190"/>
        <v>0</v>
      </c>
      <c r="AH130" s="3">
        <f t="shared" si="190"/>
        <v>1690.649</v>
      </c>
      <c r="AI130" s="4" t="s">
        <v>1111</v>
      </c>
    </row>
    <row r="131" s="9" customFormat="1" ht="20" customHeight="1" spans="1:35">
      <c r="A131" s="23">
        <f t="shared" si="173"/>
        <v>128</v>
      </c>
      <c r="B131" s="24" t="s">
        <v>97</v>
      </c>
      <c r="C131" s="25" t="s">
        <v>380</v>
      </c>
      <c r="D131" s="24" t="s">
        <v>381</v>
      </c>
      <c r="E131" s="24">
        <v>3245.4</v>
      </c>
      <c r="F131" s="24">
        <f>VLOOKUP(C131,'[1]9月'!$B:$Q,16,0)</f>
        <v>3245.4</v>
      </c>
      <c r="G131" s="27">
        <v>5664.75</v>
      </c>
      <c r="H131" s="24">
        <v>3245.4</v>
      </c>
      <c r="I131" s="27">
        <v>2544</v>
      </c>
      <c r="J131" s="27"/>
      <c r="K131" s="34">
        <f t="shared" si="174"/>
        <v>58.4172</v>
      </c>
      <c r="L131" s="35">
        <f t="shared" si="175"/>
        <v>519.264</v>
      </c>
      <c r="M131" s="27">
        <f t="shared" si="176"/>
        <v>453.18</v>
      </c>
      <c r="N131" s="24">
        <f t="shared" si="177"/>
        <v>22.7178</v>
      </c>
      <c r="O131" s="27">
        <f t="shared" si="178"/>
        <v>127.2</v>
      </c>
      <c r="P131" s="27">
        <f t="shared" si="179"/>
        <v>0</v>
      </c>
      <c r="Q131" s="27">
        <f t="shared" si="180"/>
        <v>1180.779</v>
      </c>
      <c r="R131" s="24">
        <f t="shared" si="181"/>
        <v>0</v>
      </c>
      <c r="S131" s="24">
        <f t="shared" si="182"/>
        <v>259.63</v>
      </c>
      <c r="T131" s="27">
        <f t="shared" si="183"/>
        <v>113.3</v>
      </c>
      <c r="U131" s="24">
        <f t="shared" si="184"/>
        <v>9.74</v>
      </c>
      <c r="V131" s="27">
        <f t="shared" si="185"/>
        <v>127.2</v>
      </c>
      <c r="W131" s="27">
        <f t="shared" si="186"/>
        <v>0</v>
      </c>
      <c r="X131" s="24">
        <f t="shared" si="187"/>
        <v>509.87</v>
      </c>
      <c r="Y131" s="24">
        <f t="shared" si="188"/>
        <v>1690.649</v>
      </c>
      <c r="Z131" s="39"/>
      <c r="AA131" s="4" t="s">
        <v>24</v>
      </c>
      <c r="AB131" s="3">
        <f t="shared" ref="AB131:AH131" si="191">K131+R131</f>
        <v>58.4172</v>
      </c>
      <c r="AC131" s="3">
        <f t="shared" si="191"/>
        <v>778.894</v>
      </c>
      <c r="AD131" s="3">
        <f t="shared" si="191"/>
        <v>566.48</v>
      </c>
      <c r="AE131" s="3">
        <f t="shared" si="191"/>
        <v>32.4578</v>
      </c>
      <c r="AF131" s="3">
        <f t="shared" si="191"/>
        <v>254.4</v>
      </c>
      <c r="AG131" s="3">
        <f t="shared" si="191"/>
        <v>0</v>
      </c>
      <c r="AH131" s="3">
        <f t="shared" si="191"/>
        <v>1690.649</v>
      </c>
      <c r="AI131" s="4" t="s">
        <v>1111</v>
      </c>
    </row>
    <row r="132" s="9" customFormat="1" ht="20" customHeight="1" spans="1:35">
      <c r="A132" s="23">
        <f t="shared" si="173"/>
        <v>129</v>
      </c>
      <c r="B132" s="24" t="s">
        <v>97</v>
      </c>
      <c r="C132" s="25" t="s">
        <v>382</v>
      </c>
      <c r="D132" s="24" t="s">
        <v>383</v>
      </c>
      <c r="E132" s="24">
        <v>3245.4</v>
      </c>
      <c r="F132" s="24">
        <f>VLOOKUP(C132,'[1]9月'!$B:$Q,16,0)</f>
        <v>3245.4</v>
      </c>
      <c r="G132" s="27">
        <v>5664.75</v>
      </c>
      <c r="H132" s="24">
        <v>3245.4</v>
      </c>
      <c r="I132" s="27">
        <v>2544</v>
      </c>
      <c r="J132" s="27"/>
      <c r="K132" s="34">
        <f t="shared" si="174"/>
        <v>58.4172</v>
      </c>
      <c r="L132" s="35">
        <f t="shared" si="175"/>
        <v>519.264</v>
      </c>
      <c r="M132" s="27">
        <f t="shared" si="176"/>
        <v>453.18</v>
      </c>
      <c r="N132" s="24">
        <f t="shared" si="177"/>
        <v>22.7178</v>
      </c>
      <c r="O132" s="27">
        <f t="shared" si="178"/>
        <v>127.2</v>
      </c>
      <c r="P132" s="27">
        <f t="shared" si="179"/>
        <v>0</v>
      </c>
      <c r="Q132" s="27">
        <f t="shared" si="180"/>
        <v>1180.779</v>
      </c>
      <c r="R132" s="24">
        <f t="shared" si="181"/>
        <v>0</v>
      </c>
      <c r="S132" s="24">
        <f t="shared" si="182"/>
        <v>259.63</v>
      </c>
      <c r="T132" s="27">
        <f t="shared" si="183"/>
        <v>113.3</v>
      </c>
      <c r="U132" s="24">
        <f t="shared" si="184"/>
        <v>9.74</v>
      </c>
      <c r="V132" s="27">
        <f t="shared" si="185"/>
        <v>127.2</v>
      </c>
      <c r="W132" s="27">
        <f t="shared" si="186"/>
        <v>0</v>
      </c>
      <c r="X132" s="24">
        <f t="shared" si="187"/>
        <v>509.87</v>
      </c>
      <c r="Y132" s="24">
        <f t="shared" si="188"/>
        <v>1690.649</v>
      </c>
      <c r="Z132" s="39"/>
      <c r="AA132" s="4" t="s">
        <v>24</v>
      </c>
      <c r="AB132" s="3">
        <f t="shared" ref="AB132:AH132" si="192">K132+R132</f>
        <v>58.4172</v>
      </c>
      <c r="AC132" s="3">
        <f t="shared" si="192"/>
        <v>778.894</v>
      </c>
      <c r="AD132" s="3">
        <f t="shared" si="192"/>
        <v>566.48</v>
      </c>
      <c r="AE132" s="3">
        <f t="shared" si="192"/>
        <v>32.4578</v>
      </c>
      <c r="AF132" s="3">
        <f t="shared" si="192"/>
        <v>254.4</v>
      </c>
      <c r="AG132" s="3">
        <f t="shared" si="192"/>
        <v>0</v>
      </c>
      <c r="AH132" s="3">
        <f t="shared" si="192"/>
        <v>1690.649</v>
      </c>
      <c r="AI132" s="4" t="s">
        <v>1111</v>
      </c>
    </row>
    <row r="133" s="9" customFormat="1" ht="20" customHeight="1" spans="1:35">
      <c r="A133" s="23">
        <f t="shared" si="173"/>
        <v>130</v>
      </c>
      <c r="B133" s="24" t="s">
        <v>97</v>
      </c>
      <c r="C133" s="25" t="s">
        <v>384</v>
      </c>
      <c r="D133" s="24" t="s">
        <v>385</v>
      </c>
      <c r="E133" s="24">
        <v>3245.4</v>
      </c>
      <c r="F133" s="24">
        <f>VLOOKUP(C133,'[1]9月'!$B:$Q,16,0)</f>
        <v>3245.4</v>
      </c>
      <c r="G133" s="27">
        <v>5664.75</v>
      </c>
      <c r="H133" s="24">
        <v>3245.4</v>
      </c>
      <c r="I133" s="27">
        <v>3180</v>
      </c>
      <c r="J133" s="27"/>
      <c r="K133" s="34">
        <f t="shared" si="174"/>
        <v>58.4172</v>
      </c>
      <c r="L133" s="35">
        <f t="shared" si="175"/>
        <v>519.264</v>
      </c>
      <c r="M133" s="27">
        <f t="shared" si="176"/>
        <v>453.18</v>
      </c>
      <c r="N133" s="24">
        <f t="shared" si="177"/>
        <v>22.7178</v>
      </c>
      <c r="O133" s="27">
        <f t="shared" si="178"/>
        <v>159</v>
      </c>
      <c r="P133" s="27">
        <f t="shared" si="179"/>
        <v>0</v>
      </c>
      <c r="Q133" s="27">
        <f t="shared" si="180"/>
        <v>1212.579</v>
      </c>
      <c r="R133" s="24">
        <f t="shared" si="181"/>
        <v>0</v>
      </c>
      <c r="S133" s="24">
        <f t="shared" si="182"/>
        <v>259.63</v>
      </c>
      <c r="T133" s="27">
        <f t="shared" si="183"/>
        <v>113.3</v>
      </c>
      <c r="U133" s="24">
        <f t="shared" si="184"/>
        <v>9.74</v>
      </c>
      <c r="V133" s="27">
        <f t="shared" si="185"/>
        <v>159</v>
      </c>
      <c r="W133" s="27">
        <f t="shared" si="186"/>
        <v>0</v>
      </c>
      <c r="X133" s="24">
        <f t="shared" si="187"/>
        <v>541.67</v>
      </c>
      <c r="Y133" s="24">
        <f t="shared" si="188"/>
        <v>1754.249</v>
      </c>
      <c r="Z133" s="39"/>
      <c r="AA133" s="4" t="s">
        <v>24</v>
      </c>
      <c r="AB133" s="3">
        <f t="shared" ref="AB133:AH133" si="193">K133+R133</f>
        <v>58.4172</v>
      </c>
      <c r="AC133" s="3">
        <f t="shared" si="193"/>
        <v>778.894</v>
      </c>
      <c r="AD133" s="3">
        <f t="shared" si="193"/>
        <v>566.48</v>
      </c>
      <c r="AE133" s="3">
        <f t="shared" si="193"/>
        <v>32.4578</v>
      </c>
      <c r="AF133" s="3">
        <f t="shared" si="193"/>
        <v>318</v>
      </c>
      <c r="AG133" s="3">
        <f t="shared" si="193"/>
        <v>0</v>
      </c>
      <c r="AH133" s="3">
        <f t="shared" si="193"/>
        <v>1754.249</v>
      </c>
      <c r="AI133" s="4" t="s">
        <v>1111</v>
      </c>
    </row>
    <row r="134" s="9" customFormat="1" ht="20" customHeight="1" spans="1:35">
      <c r="A134" s="23">
        <f t="shared" si="173"/>
        <v>131</v>
      </c>
      <c r="B134" s="24" t="s">
        <v>97</v>
      </c>
      <c r="C134" s="25" t="s">
        <v>386</v>
      </c>
      <c r="D134" s="24" t="s">
        <v>387</v>
      </c>
      <c r="E134" s="24">
        <v>3245.4</v>
      </c>
      <c r="F134" s="24">
        <f>VLOOKUP(C134,'[1]9月'!$B:$Q,16,0)</f>
        <v>3245.4</v>
      </c>
      <c r="G134" s="27">
        <v>5664.75</v>
      </c>
      <c r="H134" s="24">
        <v>3245.4</v>
      </c>
      <c r="I134" s="27">
        <v>1790</v>
      </c>
      <c r="J134" s="27"/>
      <c r="K134" s="34">
        <f t="shared" si="174"/>
        <v>58.4172</v>
      </c>
      <c r="L134" s="35">
        <f t="shared" si="175"/>
        <v>519.264</v>
      </c>
      <c r="M134" s="27">
        <f t="shared" si="176"/>
        <v>453.18</v>
      </c>
      <c r="N134" s="24">
        <f t="shared" si="177"/>
        <v>22.7178</v>
      </c>
      <c r="O134" s="27">
        <f t="shared" si="178"/>
        <v>89.5</v>
      </c>
      <c r="P134" s="27">
        <f t="shared" si="179"/>
        <v>0</v>
      </c>
      <c r="Q134" s="27">
        <f t="shared" si="180"/>
        <v>1143.079</v>
      </c>
      <c r="R134" s="24">
        <f t="shared" si="181"/>
        <v>0</v>
      </c>
      <c r="S134" s="24">
        <f t="shared" si="182"/>
        <v>259.63</v>
      </c>
      <c r="T134" s="27">
        <f t="shared" si="183"/>
        <v>113.3</v>
      </c>
      <c r="U134" s="24">
        <f t="shared" si="184"/>
        <v>9.74</v>
      </c>
      <c r="V134" s="27">
        <f t="shared" si="185"/>
        <v>89.5</v>
      </c>
      <c r="W134" s="27">
        <f t="shared" si="186"/>
        <v>0</v>
      </c>
      <c r="X134" s="24">
        <f t="shared" si="187"/>
        <v>472.17</v>
      </c>
      <c r="Y134" s="24">
        <f t="shared" si="188"/>
        <v>1615.249</v>
      </c>
      <c r="Z134" s="39"/>
      <c r="AA134" s="4" t="s">
        <v>24</v>
      </c>
      <c r="AB134" s="3">
        <f t="shared" ref="AB134:AH134" si="194">K134+R134</f>
        <v>58.4172</v>
      </c>
      <c r="AC134" s="3">
        <f t="shared" si="194"/>
        <v>778.894</v>
      </c>
      <c r="AD134" s="3">
        <f t="shared" si="194"/>
        <v>566.48</v>
      </c>
      <c r="AE134" s="3">
        <f t="shared" si="194"/>
        <v>32.4578</v>
      </c>
      <c r="AF134" s="3">
        <f t="shared" si="194"/>
        <v>179</v>
      </c>
      <c r="AG134" s="3">
        <f t="shared" si="194"/>
        <v>0</v>
      </c>
      <c r="AH134" s="3">
        <f t="shared" si="194"/>
        <v>1615.249</v>
      </c>
      <c r="AI134" s="4" t="s">
        <v>1111</v>
      </c>
    </row>
    <row r="135" s="9" customFormat="1" ht="20" customHeight="1" spans="1:35">
      <c r="A135" s="23">
        <f t="shared" si="173"/>
        <v>132</v>
      </c>
      <c r="B135" s="24" t="s">
        <v>97</v>
      </c>
      <c r="C135" s="25" t="s">
        <v>388</v>
      </c>
      <c r="D135" s="28" t="s">
        <v>389</v>
      </c>
      <c r="E135" s="24">
        <v>3245.4</v>
      </c>
      <c r="F135" s="24">
        <f>VLOOKUP(C135,'[1]9月'!$B:$Q,16,0)</f>
        <v>3245.4</v>
      </c>
      <c r="G135" s="27">
        <v>5664.75</v>
      </c>
      <c r="H135" s="24">
        <v>3245.4</v>
      </c>
      <c r="I135" s="27">
        <v>0</v>
      </c>
      <c r="J135" s="27"/>
      <c r="K135" s="34">
        <f t="shared" si="174"/>
        <v>58.4172</v>
      </c>
      <c r="L135" s="35">
        <f t="shared" si="175"/>
        <v>519.264</v>
      </c>
      <c r="M135" s="27">
        <f t="shared" si="176"/>
        <v>453.18</v>
      </c>
      <c r="N135" s="24">
        <f t="shared" si="177"/>
        <v>22.7178</v>
      </c>
      <c r="O135" s="27">
        <f t="shared" si="178"/>
        <v>0</v>
      </c>
      <c r="P135" s="27">
        <f t="shared" si="179"/>
        <v>0</v>
      </c>
      <c r="Q135" s="27">
        <f t="shared" si="180"/>
        <v>1053.579</v>
      </c>
      <c r="R135" s="24">
        <f t="shared" si="181"/>
        <v>0</v>
      </c>
      <c r="S135" s="24">
        <f t="shared" si="182"/>
        <v>259.63</v>
      </c>
      <c r="T135" s="27">
        <f t="shared" si="183"/>
        <v>113.3</v>
      </c>
      <c r="U135" s="24">
        <f t="shared" si="184"/>
        <v>9.74</v>
      </c>
      <c r="V135" s="27">
        <f t="shared" si="185"/>
        <v>0</v>
      </c>
      <c r="W135" s="27">
        <f t="shared" si="186"/>
        <v>0</v>
      </c>
      <c r="X135" s="24">
        <f t="shared" si="187"/>
        <v>382.67</v>
      </c>
      <c r="Y135" s="24">
        <f t="shared" si="188"/>
        <v>1436.249</v>
      </c>
      <c r="Z135" s="39"/>
      <c r="AA135" s="4" t="s">
        <v>24</v>
      </c>
      <c r="AB135" s="3">
        <f t="shared" ref="AB135:AH135" si="195">K135+R135</f>
        <v>58.4172</v>
      </c>
      <c r="AC135" s="3">
        <f t="shared" si="195"/>
        <v>778.894</v>
      </c>
      <c r="AD135" s="3">
        <f t="shared" si="195"/>
        <v>566.48</v>
      </c>
      <c r="AE135" s="3">
        <f t="shared" si="195"/>
        <v>32.4578</v>
      </c>
      <c r="AF135" s="3">
        <f t="shared" si="195"/>
        <v>0</v>
      </c>
      <c r="AG135" s="3">
        <f t="shared" si="195"/>
        <v>0</v>
      </c>
      <c r="AH135" s="3">
        <f t="shared" si="195"/>
        <v>1436.249</v>
      </c>
      <c r="AI135" s="4" t="s">
        <v>1111</v>
      </c>
    </row>
    <row r="136" s="10" customFormat="1" ht="20" customHeight="1" spans="1:35">
      <c r="A136" s="41">
        <f t="shared" si="173"/>
        <v>133</v>
      </c>
      <c r="B136" s="42" t="s">
        <v>97</v>
      </c>
      <c r="C136" s="43" t="s">
        <v>390</v>
      </c>
      <c r="D136" s="44" t="s">
        <v>391</v>
      </c>
      <c r="E136" s="42">
        <v>3245.4</v>
      </c>
      <c r="F136" s="42">
        <v>0</v>
      </c>
      <c r="G136" s="45">
        <v>0</v>
      </c>
      <c r="H136" s="42">
        <v>0</v>
      </c>
      <c r="I136" s="45">
        <v>0</v>
      </c>
      <c r="J136" s="45"/>
      <c r="K136" s="48">
        <f t="shared" si="174"/>
        <v>58.4172</v>
      </c>
      <c r="L136" s="49">
        <f t="shared" si="175"/>
        <v>0</v>
      </c>
      <c r="M136" s="45">
        <f t="shared" si="176"/>
        <v>0</v>
      </c>
      <c r="N136" s="42">
        <f t="shared" si="177"/>
        <v>0</v>
      </c>
      <c r="O136" s="45">
        <f t="shared" si="178"/>
        <v>0</v>
      </c>
      <c r="P136" s="45">
        <f t="shared" si="179"/>
        <v>0</v>
      </c>
      <c r="Q136" s="45">
        <f t="shared" si="180"/>
        <v>58.4172</v>
      </c>
      <c r="R136" s="42">
        <f t="shared" si="181"/>
        <v>0</v>
      </c>
      <c r="S136" s="42">
        <f t="shared" si="182"/>
        <v>0</v>
      </c>
      <c r="T136" s="45">
        <f t="shared" si="183"/>
        <v>0</v>
      </c>
      <c r="U136" s="42">
        <f t="shared" si="184"/>
        <v>0</v>
      </c>
      <c r="V136" s="45">
        <f t="shared" si="185"/>
        <v>0</v>
      </c>
      <c r="W136" s="45">
        <f t="shared" si="186"/>
        <v>0</v>
      </c>
      <c r="X136" s="42">
        <f t="shared" si="187"/>
        <v>0</v>
      </c>
      <c r="Y136" s="42">
        <f t="shared" si="188"/>
        <v>58.4172</v>
      </c>
      <c r="Z136" s="51"/>
      <c r="AA136" s="8" t="s">
        <v>24</v>
      </c>
      <c r="AB136" s="7">
        <f t="shared" ref="AB136:AH136" si="196">K136+R136</f>
        <v>58.4172</v>
      </c>
      <c r="AC136" s="7">
        <f t="shared" si="196"/>
        <v>0</v>
      </c>
      <c r="AD136" s="7">
        <f t="shared" si="196"/>
        <v>0</v>
      </c>
      <c r="AE136" s="7">
        <f t="shared" si="196"/>
        <v>0</v>
      </c>
      <c r="AF136" s="7">
        <f t="shared" si="196"/>
        <v>0</v>
      </c>
      <c r="AG136" s="7">
        <f t="shared" si="196"/>
        <v>0</v>
      </c>
      <c r="AH136" s="7">
        <f t="shared" si="196"/>
        <v>58.4172</v>
      </c>
      <c r="AI136" s="8" t="s">
        <v>1111</v>
      </c>
    </row>
    <row r="137" s="9" customFormat="1" ht="20" customHeight="1" spans="1:35">
      <c r="A137" s="23">
        <f t="shared" si="173"/>
        <v>134</v>
      </c>
      <c r="B137" s="24" t="s">
        <v>97</v>
      </c>
      <c r="C137" s="25" t="s">
        <v>392</v>
      </c>
      <c r="D137" s="269" t="s">
        <v>393</v>
      </c>
      <c r="E137" s="24">
        <v>3245.4</v>
      </c>
      <c r="F137" s="24">
        <f>VLOOKUP(C137,'[1]9月'!$B:$Q,16,0)</f>
        <v>3245.4</v>
      </c>
      <c r="G137" s="27">
        <v>5664.75</v>
      </c>
      <c r="H137" s="24">
        <v>3245.4</v>
      </c>
      <c r="I137" s="27">
        <v>1790</v>
      </c>
      <c r="J137" s="27"/>
      <c r="K137" s="34">
        <f t="shared" si="174"/>
        <v>58.4172</v>
      </c>
      <c r="L137" s="35">
        <f t="shared" si="175"/>
        <v>519.264</v>
      </c>
      <c r="M137" s="27">
        <f t="shared" si="176"/>
        <v>453.18</v>
      </c>
      <c r="N137" s="24">
        <f t="shared" si="177"/>
        <v>22.7178</v>
      </c>
      <c r="O137" s="27">
        <f t="shared" si="178"/>
        <v>89.5</v>
      </c>
      <c r="P137" s="27">
        <f t="shared" si="179"/>
        <v>0</v>
      </c>
      <c r="Q137" s="27">
        <f t="shared" si="180"/>
        <v>1143.079</v>
      </c>
      <c r="R137" s="24">
        <f t="shared" si="181"/>
        <v>0</v>
      </c>
      <c r="S137" s="24">
        <f t="shared" si="182"/>
        <v>259.63</v>
      </c>
      <c r="T137" s="27">
        <f t="shared" si="183"/>
        <v>113.3</v>
      </c>
      <c r="U137" s="24">
        <f t="shared" si="184"/>
        <v>9.74</v>
      </c>
      <c r="V137" s="27">
        <f t="shared" si="185"/>
        <v>89.5</v>
      </c>
      <c r="W137" s="27">
        <f t="shared" si="186"/>
        <v>0</v>
      </c>
      <c r="X137" s="24">
        <f t="shared" si="187"/>
        <v>472.17</v>
      </c>
      <c r="Y137" s="24">
        <f t="shared" si="188"/>
        <v>1615.249</v>
      </c>
      <c r="Z137" s="39"/>
      <c r="AA137" s="4" t="s">
        <v>24</v>
      </c>
      <c r="AB137" s="3">
        <f t="shared" ref="AB137:AH137" si="197">K137+R137</f>
        <v>58.4172</v>
      </c>
      <c r="AC137" s="3">
        <f t="shared" si="197"/>
        <v>778.894</v>
      </c>
      <c r="AD137" s="3">
        <f t="shared" si="197"/>
        <v>566.48</v>
      </c>
      <c r="AE137" s="3">
        <f t="shared" si="197"/>
        <v>32.4578</v>
      </c>
      <c r="AF137" s="3">
        <f t="shared" si="197"/>
        <v>179</v>
      </c>
      <c r="AG137" s="3">
        <f t="shared" si="197"/>
        <v>0</v>
      </c>
      <c r="AH137" s="3">
        <f t="shared" si="197"/>
        <v>1615.249</v>
      </c>
      <c r="AI137" s="4" t="s">
        <v>1111</v>
      </c>
    </row>
    <row r="138" s="9" customFormat="1" ht="20" customHeight="1" spans="1:35">
      <c r="A138" s="23">
        <f t="shared" si="173"/>
        <v>135</v>
      </c>
      <c r="B138" s="24" t="s">
        <v>97</v>
      </c>
      <c r="C138" s="25" t="s">
        <v>394</v>
      </c>
      <c r="D138" s="269" t="s">
        <v>395</v>
      </c>
      <c r="E138" s="24">
        <v>3245.4</v>
      </c>
      <c r="F138" s="24">
        <f>VLOOKUP(C138,'[1]9月'!$B:$Q,16,0)</f>
        <v>3245.4</v>
      </c>
      <c r="G138" s="27">
        <v>0</v>
      </c>
      <c r="H138" s="24">
        <v>3245.4</v>
      </c>
      <c r="I138" s="27">
        <v>0</v>
      </c>
      <c r="J138" s="27"/>
      <c r="K138" s="34">
        <f t="shared" si="174"/>
        <v>58.4172</v>
      </c>
      <c r="L138" s="35">
        <f t="shared" si="175"/>
        <v>519.264</v>
      </c>
      <c r="M138" s="27">
        <f t="shared" si="176"/>
        <v>0</v>
      </c>
      <c r="N138" s="24">
        <f t="shared" si="177"/>
        <v>22.7178</v>
      </c>
      <c r="O138" s="27">
        <f t="shared" si="178"/>
        <v>0</v>
      </c>
      <c r="P138" s="27">
        <f t="shared" si="179"/>
        <v>0</v>
      </c>
      <c r="Q138" s="27">
        <f t="shared" si="180"/>
        <v>600.399</v>
      </c>
      <c r="R138" s="24">
        <f t="shared" si="181"/>
        <v>0</v>
      </c>
      <c r="S138" s="24">
        <f t="shared" si="182"/>
        <v>259.63</v>
      </c>
      <c r="T138" s="27">
        <f t="shared" si="183"/>
        <v>0</v>
      </c>
      <c r="U138" s="24">
        <f t="shared" si="184"/>
        <v>9.74</v>
      </c>
      <c r="V138" s="27">
        <f t="shared" si="185"/>
        <v>0</v>
      </c>
      <c r="W138" s="27">
        <f t="shared" si="186"/>
        <v>0</v>
      </c>
      <c r="X138" s="24">
        <f t="shared" si="187"/>
        <v>269.37</v>
      </c>
      <c r="Y138" s="24">
        <f t="shared" si="188"/>
        <v>869.769</v>
      </c>
      <c r="Z138" s="39"/>
      <c r="AA138" s="4" t="s">
        <v>24</v>
      </c>
      <c r="AB138" s="3">
        <f t="shared" ref="AB138:AH138" si="198">K138+R138</f>
        <v>58.4172</v>
      </c>
      <c r="AC138" s="3">
        <f t="shared" si="198"/>
        <v>778.894</v>
      </c>
      <c r="AD138" s="3">
        <f t="shared" si="198"/>
        <v>0</v>
      </c>
      <c r="AE138" s="3">
        <f t="shared" si="198"/>
        <v>32.4578</v>
      </c>
      <c r="AF138" s="3">
        <f t="shared" si="198"/>
        <v>0</v>
      </c>
      <c r="AG138" s="3">
        <f t="shared" si="198"/>
        <v>0</v>
      </c>
      <c r="AH138" s="3">
        <f t="shared" si="198"/>
        <v>869.769</v>
      </c>
      <c r="AI138" s="4" t="s">
        <v>1111</v>
      </c>
    </row>
    <row r="139" s="9" customFormat="1" ht="20" customHeight="1" spans="1:35">
      <c r="A139" s="23">
        <f t="shared" si="173"/>
        <v>136</v>
      </c>
      <c r="B139" s="24" t="s">
        <v>97</v>
      </c>
      <c r="C139" s="25" t="s">
        <v>396</v>
      </c>
      <c r="D139" s="46" t="s">
        <v>397</v>
      </c>
      <c r="E139" s="24">
        <v>3245.4</v>
      </c>
      <c r="F139" s="24">
        <f>VLOOKUP(C139,'[1]9月'!$B:$Q,16,0)</f>
        <v>3245.4</v>
      </c>
      <c r="G139" s="27">
        <v>5664.75</v>
      </c>
      <c r="H139" s="24">
        <v>3245.4</v>
      </c>
      <c r="I139" s="27">
        <v>1790</v>
      </c>
      <c r="J139" s="27"/>
      <c r="K139" s="34">
        <f t="shared" si="174"/>
        <v>58.4172</v>
      </c>
      <c r="L139" s="35">
        <f t="shared" si="175"/>
        <v>519.264</v>
      </c>
      <c r="M139" s="27">
        <f t="shared" si="176"/>
        <v>453.18</v>
      </c>
      <c r="N139" s="24">
        <f t="shared" si="177"/>
        <v>22.7178</v>
      </c>
      <c r="O139" s="27">
        <f t="shared" si="178"/>
        <v>89.5</v>
      </c>
      <c r="P139" s="27">
        <f t="shared" si="179"/>
        <v>0</v>
      </c>
      <c r="Q139" s="27">
        <f t="shared" si="180"/>
        <v>1143.079</v>
      </c>
      <c r="R139" s="24">
        <f t="shared" si="181"/>
        <v>0</v>
      </c>
      <c r="S139" s="24">
        <f t="shared" si="182"/>
        <v>259.63</v>
      </c>
      <c r="T139" s="27">
        <f t="shared" si="183"/>
        <v>113.3</v>
      </c>
      <c r="U139" s="24">
        <f t="shared" si="184"/>
        <v>9.74</v>
      </c>
      <c r="V139" s="27">
        <f t="shared" si="185"/>
        <v>89.5</v>
      </c>
      <c r="W139" s="27">
        <f t="shared" si="186"/>
        <v>0</v>
      </c>
      <c r="X139" s="24">
        <f t="shared" si="187"/>
        <v>472.17</v>
      </c>
      <c r="Y139" s="24">
        <f t="shared" si="188"/>
        <v>1615.249</v>
      </c>
      <c r="Z139" s="39"/>
      <c r="AA139" s="4" t="s">
        <v>24</v>
      </c>
      <c r="AB139" s="3">
        <f t="shared" ref="AB139:AH139" si="199">K139+R139</f>
        <v>58.4172</v>
      </c>
      <c r="AC139" s="3">
        <f t="shared" si="199"/>
        <v>778.894</v>
      </c>
      <c r="AD139" s="3">
        <f t="shared" si="199"/>
        <v>566.48</v>
      </c>
      <c r="AE139" s="3">
        <f t="shared" si="199"/>
        <v>32.4578</v>
      </c>
      <c r="AF139" s="3">
        <f t="shared" si="199"/>
        <v>179</v>
      </c>
      <c r="AG139" s="3">
        <f t="shared" si="199"/>
        <v>0</v>
      </c>
      <c r="AH139" s="3">
        <f t="shared" si="199"/>
        <v>1615.249</v>
      </c>
      <c r="AI139" s="4" t="s">
        <v>1111</v>
      </c>
    </row>
    <row r="140" s="9" customFormat="1" ht="20" customHeight="1" spans="1:35">
      <c r="A140" s="23">
        <f t="shared" si="173"/>
        <v>137</v>
      </c>
      <c r="B140" s="24" t="s">
        <v>293</v>
      </c>
      <c r="C140" s="25" t="s">
        <v>398</v>
      </c>
      <c r="D140" s="46" t="s">
        <v>399</v>
      </c>
      <c r="E140" s="24">
        <v>3245.4</v>
      </c>
      <c r="F140" s="24">
        <f>VLOOKUP(C140,'[1]9月'!$B:$Q,16,0)</f>
        <v>3245.4</v>
      </c>
      <c r="G140" s="27">
        <v>5664.75</v>
      </c>
      <c r="H140" s="24">
        <v>3245.4</v>
      </c>
      <c r="I140" s="27">
        <v>2544</v>
      </c>
      <c r="J140" s="27"/>
      <c r="K140" s="34">
        <f t="shared" si="174"/>
        <v>58.4172</v>
      </c>
      <c r="L140" s="35">
        <f t="shared" si="175"/>
        <v>519.264</v>
      </c>
      <c r="M140" s="27">
        <f t="shared" si="176"/>
        <v>453.18</v>
      </c>
      <c r="N140" s="24">
        <f t="shared" si="177"/>
        <v>22.7178</v>
      </c>
      <c r="O140" s="27">
        <f t="shared" si="178"/>
        <v>127.2</v>
      </c>
      <c r="P140" s="27">
        <f t="shared" si="179"/>
        <v>0</v>
      </c>
      <c r="Q140" s="27">
        <f t="shared" si="180"/>
        <v>1180.779</v>
      </c>
      <c r="R140" s="24">
        <f t="shared" si="181"/>
        <v>0</v>
      </c>
      <c r="S140" s="24">
        <f t="shared" si="182"/>
        <v>259.63</v>
      </c>
      <c r="T140" s="27">
        <f t="shared" si="183"/>
        <v>113.3</v>
      </c>
      <c r="U140" s="24">
        <f t="shared" si="184"/>
        <v>9.74</v>
      </c>
      <c r="V140" s="27">
        <f t="shared" si="185"/>
        <v>127.2</v>
      </c>
      <c r="W140" s="27">
        <f t="shared" si="186"/>
        <v>0</v>
      </c>
      <c r="X140" s="24">
        <f t="shared" si="187"/>
        <v>509.87</v>
      </c>
      <c r="Y140" s="24">
        <f t="shared" si="188"/>
        <v>1690.649</v>
      </c>
      <c r="Z140" s="39"/>
      <c r="AA140" s="4" t="s">
        <v>26</v>
      </c>
      <c r="AB140" s="3">
        <f t="shared" ref="AB140:AH140" si="200">K140+R140</f>
        <v>58.4172</v>
      </c>
      <c r="AC140" s="3">
        <f t="shared" si="200"/>
        <v>778.894</v>
      </c>
      <c r="AD140" s="3">
        <f t="shared" si="200"/>
        <v>566.48</v>
      </c>
      <c r="AE140" s="3">
        <f t="shared" si="200"/>
        <v>32.4578</v>
      </c>
      <c r="AF140" s="3">
        <f t="shared" si="200"/>
        <v>254.4</v>
      </c>
      <c r="AG140" s="3">
        <f t="shared" si="200"/>
        <v>0</v>
      </c>
      <c r="AH140" s="3">
        <f t="shared" si="200"/>
        <v>1690.649</v>
      </c>
      <c r="AI140" s="4" t="s">
        <v>1111</v>
      </c>
    </row>
    <row r="141" s="9" customFormat="1" ht="20" customHeight="1" spans="1:35">
      <c r="A141" s="23">
        <f t="shared" si="173"/>
        <v>138</v>
      </c>
      <c r="B141" s="24" t="s">
        <v>97</v>
      </c>
      <c r="C141" s="25" t="s">
        <v>400</v>
      </c>
      <c r="D141" s="46" t="s">
        <v>401</v>
      </c>
      <c r="E141" s="24">
        <v>3245.4</v>
      </c>
      <c r="F141" s="24">
        <f>VLOOKUP(C141,'[1]9月'!$B:$Q,16,0)</f>
        <v>3245.4</v>
      </c>
      <c r="G141" s="27">
        <v>5664.75</v>
      </c>
      <c r="H141" s="24">
        <v>3245.4</v>
      </c>
      <c r="I141" s="27">
        <v>2544</v>
      </c>
      <c r="J141" s="27"/>
      <c r="K141" s="34">
        <f t="shared" si="174"/>
        <v>58.4172</v>
      </c>
      <c r="L141" s="35">
        <f t="shared" si="175"/>
        <v>519.264</v>
      </c>
      <c r="M141" s="27">
        <f t="shared" si="176"/>
        <v>453.18</v>
      </c>
      <c r="N141" s="24">
        <f t="shared" si="177"/>
        <v>22.7178</v>
      </c>
      <c r="O141" s="27">
        <f t="shared" si="178"/>
        <v>127.2</v>
      </c>
      <c r="P141" s="27">
        <f t="shared" si="179"/>
        <v>0</v>
      </c>
      <c r="Q141" s="27">
        <f t="shared" si="180"/>
        <v>1180.779</v>
      </c>
      <c r="R141" s="24">
        <f t="shared" si="181"/>
        <v>0</v>
      </c>
      <c r="S141" s="24">
        <f t="shared" si="182"/>
        <v>259.63</v>
      </c>
      <c r="T141" s="27">
        <f t="shared" si="183"/>
        <v>113.3</v>
      </c>
      <c r="U141" s="24">
        <f t="shared" si="184"/>
        <v>9.74</v>
      </c>
      <c r="V141" s="27">
        <f t="shared" si="185"/>
        <v>127.2</v>
      </c>
      <c r="W141" s="27">
        <f t="shared" si="186"/>
        <v>0</v>
      </c>
      <c r="X141" s="24">
        <f t="shared" si="187"/>
        <v>509.87</v>
      </c>
      <c r="Y141" s="24">
        <f t="shared" si="188"/>
        <v>1690.649</v>
      </c>
      <c r="Z141" s="39"/>
      <c r="AA141" s="4" t="s">
        <v>24</v>
      </c>
      <c r="AB141" s="3">
        <f t="shared" ref="AB141:AH141" si="201">K141+R141</f>
        <v>58.4172</v>
      </c>
      <c r="AC141" s="3">
        <f t="shared" si="201"/>
        <v>778.894</v>
      </c>
      <c r="AD141" s="3">
        <f t="shared" si="201"/>
        <v>566.48</v>
      </c>
      <c r="AE141" s="3">
        <f t="shared" si="201"/>
        <v>32.4578</v>
      </c>
      <c r="AF141" s="3">
        <f t="shared" si="201"/>
        <v>254.4</v>
      </c>
      <c r="AG141" s="3">
        <f t="shared" si="201"/>
        <v>0</v>
      </c>
      <c r="AH141" s="3">
        <f t="shared" si="201"/>
        <v>1690.649</v>
      </c>
      <c r="AI141" s="4" t="s">
        <v>1111</v>
      </c>
    </row>
    <row r="142" s="9" customFormat="1" ht="20" customHeight="1" spans="1:35">
      <c r="A142" s="23">
        <f t="shared" si="173"/>
        <v>139</v>
      </c>
      <c r="B142" s="24" t="s">
        <v>71</v>
      </c>
      <c r="C142" s="29" t="s">
        <v>404</v>
      </c>
      <c r="D142" s="30" t="s">
        <v>405</v>
      </c>
      <c r="E142" s="24">
        <v>3245.4</v>
      </c>
      <c r="F142" s="24">
        <f>VLOOKUP(C142,'[1]9月'!$B:$Q,16,0)</f>
        <v>3245.4</v>
      </c>
      <c r="G142" s="27">
        <v>5664.75</v>
      </c>
      <c r="H142" s="24">
        <v>3245.4</v>
      </c>
      <c r="I142" s="27">
        <v>1790</v>
      </c>
      <c r="J142" s="27"/>
      <c r="K142" s="34">
        <f t="shared" si="174"/>
        <v>58.4172</v>
      </c>
      <c r="L142" s="35">
        <f t="shared" si="175"/>
        <v>519.264</v>
      </c>
      <c r="M142" s="27">
        <f t="shared" si="176"/>
        <v>453.18</v>
      </c>
      <c r="N142" s="24">
        <f t="shared" si="177"/>
        <v>22.7178</v>
      </c>
      <c r="O142" s="27">
        <f t="shared" si="178"/>
        <v>89.5</v>
      </c>
      <c r="P142" s="27">
        <f t="shared" si="179"/>
        <v>0</v>
      </c>
      <c r="Q142" s="27">
        <f t="shared" si="180"/>
        <v>1143.079</v>
      </c>
      <c r="R142" s="24">
        <f t="shared" si="181"/>
        <v>0</v>
      </c>
      <c r="S142" s="24">
        <f t="shared" si="182"/>
        <v>259.63</v>
      </c>
      <c r="T142" s="27">
        <f t="shared" si="183"/>
        <v>113.3</v>
      </c>
      <c r="U142" s="24">
        <f t="shared" si="184"/>
        <v>9.74</v>
      </c>
      <c r="V142" s="27">
        <f t="shared" si="185"/>
        <v>89.5</v>
      </c>
      <c r="W142" s="27">
        <f t="shared" si="186"/>
        <v>0</v>
      </c>
      <c r="X142" s="24">
        <f t="shared" si="187"/>
        <v>472.17</v>
      </c>
      <c r="Y142" s="24">
        <f t="shared" si="188"/>
        <v>1615.249</v>
      </c>
      <c r="Z142" s="39"/>
      <c r="AA142" s="4" t="s">
        <v>31</v>
      </c>
      <c r="AB142" s="3">
        <f t="shared" ref="AB142:AH142" si="202">K142+R142</f>
        <v>58.4172</v>
      </c>
      <c r="AC142" s="3">
        <f t="shared" si="202"/>
        <v>778.894</v>
      </c>
      <c r="AD142" s="3">
        <f t="shared" si="202"/>
        <v>566.48</v>
      </c>
      <c r="AE142" s="3">
        <f t="shared" si="202"/>
        <v>32.4578</v>
      </c>
      <c r="AF142" s="3">
        <f t="shared" si="202"/>
        <v>179</v>
      </c>
      <c r="AG142" s="3">
        <f t="shared" si="202"/>
        <v>0</v>
      </c>
      <c r="AH142" s="3">
        <f t="shared" si="202"/>
        <v>1615.249</v>
      </c>
      <c r="AI142" s="4" t="s">
        <v>1108</v>
      </c>
    </row>
    <row r="143" s="9" customFormat="1" ht="20" customHeight="1" spans="1:35">
      <c r="A143" s="23">
        <f t="shared" si="173"/>
        <v>140</v>
      </c>
      <c r="B143" s="24" t="s">
        <v>97</v>
      </c>
      <c r="C143" s="29" t="s">
        <v>406</v>
      </c>
      <c r="D143" s="30" t="s">
        <v>407</v>
      </c>
      <c r="E143" s="24">
        <v>3245.4</v>
      </c>
      <c r="F143" s="24">
        <f>VLOOKUP(C143,'[1]9月'!$B:$Q,16,0)</f>
        <v>3245.4</v>
      </c>
      <c r="G143" s="27">
        <v>5664.75</v>
      </c>
      <c r="H143" s="24">
        <v>3245.4</v>
      </c>
      <c r="I143" s="27">
        <v>1790</v>
      </c>
      <c r="J143" s="27"/>
      <c r="K143" s="34">
        <f t="shared" si="174"/>
        <v>58.4172</v>
      </c>
      <c r="L143" s="35">
        <f t="shared" si="175"/>
        <v>519.264</v>
      </c>
      <c r="M143" s="27">
        <f t="shared" si="176"/>
        <v>453.18</v>
      </c>
      <c r="N143" s="24">
        <f t="shared" si="177"/>
        <v>22.7178</v>
      </c>
      <c r="O143" s="27">
        <f t="shared" si="178"/>
        <v>89.5</v>
      </c>
      <c r="P143" s="27">
        <f t="shared" si="179"/>
        <v>0</v>
      </c>
      <c r="Q143" s="27">
        <f t="shared" si="180"/>
        <v>1143.079</v>
      </c>
      <c r="R143" s="24">
        <f t="shared" si="181"/>
        <v>0</v>
      </c>
      <c r="S143" s="24">
        <f t="shared" si="182"/>
        <v>259.63</v>
      </c>
      <c r="T143" s="27">
        <f t="shared" si="183"/>
        <v>113.3</v>
      </c>
      <c r="U143" s="24">
        <f t="shared" si="184"/>
        <v>9.74</v>
      </c>
      <c r="V143" s="27">
        <f t="shared" si="185"/>
        <v>89.5</v>
      </c>
      <c r="W143" s="27">
        <f t="shared" si="186"/>
        <v>0</v>
      </c>
      <c r="X143" s="24">
        <f t="shared" si="187"/>
        <v>472.17</v>
      </c>
      <c r="Y143" s="24">
        <f t="shared" si="188"/>
        <v>1615.249</v>
      </c>
      <c r="Z143" s="39"/>
      <c r="AA143" s="4" t="s">
        <v>24</v>
      </c>
      <c r="AB143" s="3">
        <f t="shared" ref="AB143:AH143" si="203">K143+R143</f>
        <v>58.4172</v>
      </c>
      <c r="AC143" s="3">
        <f t="shared" si="203"/>
        <v>778.894</v>
      </c>
      <c r="AD143" s="3">
        <f t="shared" si="203"/>
        <v>566.48</v>
      </c>
      <c r="AE143" s="3">
        <f t="shared" si="203"/>
        <v>32.4578</v>
      </c>
      <c r="AF143" s="3">
        <f t="shared" si="203"/>
        <v>179</v>
      </c>
      <c r="AG143" s="3">
        <f t="shared" si="203"/>
        <v>0</v>
      </c>
      <c r="AH143" s="3">
        <f t="shared" si="203"/>
        <v>1615.249</v>
      </c>
      <c r="AI143" s="4" t="s">
        <v>1111</v>
      </c>
    </row>
    <row r="144" s="9" customFormat="1" ht="20" customHeight="1" spans="1:35">
      <c r="A144" s="23">
        <f t="shared" si="173"/>
        <v>141</v>
      </c>
      <c r="B144" s="24" t="s">
        <v>97</v>
      </c>
      <c r="C144" s="29" t="s">
        <v>408</v>
      </c>
      <c r="D144" s="30" t="s">
        <v>409</v>
      </c>
      <c r="E144" s="24">
        <v>3245.4</v>
      </c>
      <c r="F144" s="24">
        <f>VLOOKUP(C144,'[1]9月'!$B:$Q,16,0)</f>
        <v>3245.4</v>
      </c>
      <c r="G144" s="27">
        <v>5664.75</v>
      </c>
      <c r="H144" s="24">
        <v>3245.4</v>
      </c>
      <c r="I144" s="27">
        <v>1790</v>
      </c>
      <c r="J144" s="27"/>
      <c r="K144" s="34">
        <f t="shared" si="174"/>
        <v>58.4172</v>
      </c>
      <c r="L144" s="35">
        <f t="shared" si="175"/>
        <v>519.264</v>
      </c>
      <c r="M144" s="27">
        <f t="shared" si="176"/>
        <v>453.18</v>
      </c>
      <c r="N144" s="24">
        <f t="shared" si="177"/>
        <v>22.7178</v>
      </c>
      <c r="O144" s="27">
        <f t="shared" si="178"/>
        <v>89.5</v>
      </c>
      <c r="P144" s="27">
        <f t="shared" si="179"/>
        <v>0</v>
      </c>
      <c r="Q144" s="27">
        <f t="shared" si="180"/>
        <v>1143.079</v>
      </c>
      <c r="R144" s="24">
        <f t="shared" si="181"/>
        <v>0</v>
      </c>
      <c r="S144" s="24">
        <f t="shared" si="182"/>
        <v>259.63</v>
      </c>
      <c r="T144" s="27">
        <f t="shared" si="183"/>
        <v>113.3</v>
      </c>
      <c r="U144" s="24">
        <f t="shared" si="184"/>
        <v>9.74</v>
      </c>
      <c r="V144" s="27">
        <f t="shared" si="185"/>
        <v>89.5</v>
      </c>
      <c r="W144" s="27">
        <f t="shared" si="186"/>
        <v>0</v>
      </c>
      <c r="X144" s="24">
        <f t="shared" si="187"/>
        <v>472.17</v>
      </c>
      <c r="Y144" s="24">
        <f t="shared" si="188"/>
        <v>1615.249</v>
      </c>
      <c r="Z144" s="39"/>
      <c r="AA144" s="4" t="s">
        <v>24</v>
      </c>
      <c r="AB144" s="3">
        <f t="shared" ref="AB144:AH144" si="204">K144+R144</f>
        <v>58.4172</v>
      </c>
      <c r="AC144" s="3">
        <f t="shared" si="204"/>
        <v>778.894</v>
      </c>
      <c r="AD144" s="3">
        <f t="shared" si="204"/>
        <v>566.48</v>
      </c>
      <c r="AE144" s="3">
        <f t="shared" si="204"/>
        <v>32.4578</v>
      </c>
      <c r="AF144" s="3">
        <f t="shared" si="204"/>
        <v>179</v>
      </c>
      <c r="AG144" s="3">
        <f t="shared" si="204"/>
        <v>0</v>
      </c>
      <c r="AH144" s="3">
        <f t="shared" si="204"/>
        <v>1615.249</v>
      </c>
      <c r="AI144" s="4" t="s">
        <v>1111</v>
      </c>
    </row>
    <row r="145" s="9" customFormat="1" ht="20" customHeight="1" spans="1:35">
      <c r="A145" s="23">
        <f t="shared" si="173"/>
        <v>142</v>
      </c>
      <c r="B145" s="24" t="s">
        <v>97</v>
      </c>
      <c r="C145" s="29" t="s">
        <v>410</v>
      </c>
      <c r="D145" s="30" t="s">
        <v>411</v>
      </c>
      <c r="E145" s="24">
        <v>3245.4</v>
      </c>
      <c r="F145" s="24">
        <f>VLOOKUP(C145,'[1]9月'!$B:$Q,16,0)</f>
        <v>3245.4</v>
      </c>
      <c r="G145" s="27">
        <v>5664.75</v>
      </c>
      <c r="H145" s="24">
        <v>3245.4</v>
      </c>
      <c r="I145" s="27">
        <v>1790</v>
      </c>
      <c r="J145" s="27"/>
      <c r="K145" s="34">
        <f t="shared" si="174"/>
        <v>58.4172</v>
      </c>
      <c r="L145" s="35">
        <f t="shared" si="175"/>
        <v>519.264</v>
      </c>
      <c r="M145" s="27">
        <f t="shared" si="176"/>
        <v>453.18</v>
      </c>
      <c r="N145" s="24">
        <f t="shared" si="177"/>
        <v>22.7178</v>
      </c>
      <c r="O145" s="27">
        <f t="shared" si="178"/>
        <v>89.5</v>
      </c>
      <c r="P145" s="27">
        <f t="shared" si="179"/>
        <v>0</v>
      </c>
      <c r="Q145" s="27">
        <f t="shared" si="180"/>
        <v>1143.079</v>
      </c>
      <c r="R145" s="24">
        <f t="shared" si="181"/>
        <v>0</v>
      </c>
      <c r="S145" s="24">
        <f t="shared" si="182"/>
        <v>259.63</v>
      </c>
      <c r="T145" s="27">
        <f t="shared" si="183"/>
        <v>113.3</v>
      </c>
      <c r="U145" s="24">
        <f t="shared" si="184"/>
        <v>9.74</v>
      </c>
      <c r="V145" s="27">
        <f t="shared" si="185"/>
        <v>89.5</v>
      </c>
      <c r="W145" s="27">
        <f t="shared" si="186"/>
        <v>0</v>
      </c>
      <c r="X145" s="24">
        <f t="shared" si="187"/>
        <v>472.17</v>
      </c>
      <c r="Y145" s="24">
        <f t="shared" si="188"/>
        <v>1615.249</v>
      </c>
      <c r="Z145" s="39"/>
      <c r="AA145" s="4" t="s">
        <v>24</v>
      </c>
      <c r="AB145" s="3">
        <f t="shared" ref="AB145:AH145" si="205">K145+R145</f>
        <v>58.4172</v>
      </c>
      <c r="AC145" s="3">
        <f t="shared" si="205"/>
        <v>778.894</v>
      </c>
      <c r="AD145" s="3">
        <f t="shared" si="205"/>
        <v>566.48</v>
      </c>
      <c r="AE145" s="3">
        <f t="shared" si="205"/>
        <v>32.4578</v>
      </c>
      <c r="AF145" s="3">
        <f t="shared" si="205"/>
        <v>179</v>
      </c>
      <c r="AG145" s="3">
        <f t="shared" si="205"/>
        <v>0</v>
      </c>
      <c r="AH145" s="3">
        <f t="shared" si="205"/>
        <v>1615.249</v>
      </c>
      <c r="AI145" s="4" t="s">
        <v>1111</v>
      </c>
    </row>
    <row r="146" s="9" customFormat="1" ht="20" customHeight="1" spans="1:35">
      <c r="A146" s="23">
        <f t="shared" si="173"/>
        <v>143</v>
      </c>
      <c r="B146" s="24" t="s">
        <v>293</v>
      </c>
      <c r="C146" s="25" t="s">
        <v>417</v>
      </c>
      <c r="D146" s="24" t="s">
        <v>418</v>
      </c>
      <c r="E146" s="24">
        <v>3245.4</v>
      </c>
      <c r="F146" s="24">
        <f>VLOOKUP(C146,'[1]9月'!$B:$Q,16,0)</f>
        <v>3245.4</v>
      </c>
      <c r="G146" s="27">
        <v>5664.75</v>
      </c>
      <c r="H146" s="24">
        <v>3245.4</v>
      </c>
      <c r="I146" s="27">
        <v>1790</v>
      </c>
      <c r="J146" s="27"/>
      <c r="K146" s="34">
        <f t="shared" si="174"/>
        <v>58.4172</v>
      </c>
      <c r="L146" s="35">
        <f t="shared" si="175"/>
        <v>519.264</v>
      </c>
      <c r="M146" s="27">
        <f t="shared" si="176"/>
        <v>453.18</v>
      </c>
      <c r="N146" s="24">
        <f t="shared" si="177"/>
        <v>22.7178</v>
      </c>
      <c r="O146" s="27">
        <f t="shared" si="178"/>
        <v>89.5</v>
      </c>
      <c r="P146" s="27">
        <f t="shared" si="179"/>
        <v>0</v>
      </c>
      <c r="Q146" s="27">
        <f t="shared" si="180"/>
        <v>1143.079</v>
      </c>
      <c r="R146" s="24">
        <f t="shared" si="181"/>
        <v>0</v>
      </c>
      <c r="S146" s="24">
        <f t="shared" si="182"/>
        <v>259.63</v>
      </c>
      <c r="T146" s="27">
        <f t="shared" si="183"/>
        <v>113.3</v>
      </c>
      <c r="U146" s="24">
        <f t="shared" si="184"/>
        <v>9.74</v>
      </c>
      <c r="V146" s="27">
        <f t="shared" si="185"/>
        <v>89.5</v>
      </c>
      <c r="W146" s="27">
        <f t="shared" si="186"/>
        <v>0</v>
      </c>
      <c r="X146" s="24">
        <f t="shared" si="187"/>
        <v>472.17</v>
      </c>
      <c r="Y146" s="24">
        <f t="shared" si="188"/>
        <v>1615.249</v>
      </c>
      <c r="Z146" s="39"/>
      <c r="AA146" s="4" t="s">
        <v>20</v>
      </c>
      <c r="AB146" s="3">
        <f t="shared" ref="AB146:AH146" si="206">K146+R146</f>
        <v>58.4172</v>
      </c>
      <c r="AC146" s="3">
        <f t="shared" si="206"/>
        <v>778.894</v>
      </c>
      <c r="AD146" s="3">
        <f t="shared" si="206"/>
        <v>566.48</v>
      </c>
      <c r="AE146" s="3">
        <f t="shared" si="206"/>
        <v>32.4578</v>
      </c>
      <c r="AF146" s="3">
        <f t="shared" si="206"/>
        <v>179</v>
      </c>
      <c r="AG146" s="3">
        <f t="shared" si="206"/>
        <v>0</v>
      </c>
      <c r="AH146" s="3">
        <f t="shared" si="206"/>
        <v>1615.249</v>
      </c>
      <c r="AI146" s="4" t="s">
        <v>1111</v>
      </c>
    </row>
    <row r="147" s="9" customFormat="1" ht="20" customHeight="1" spans="1:35">
      <c r="A147" s="23">
        <f t="shared" si="173"/>
        <v>144</v>
      </c>
      <c r="B147" s="24" t="s">
        <v>416</v>
      </c>
      <c r="C147" s="25" t="s">
        <v>419</v>
      </c>
      <c r="D147" s="24" t="s">
        <v>420</v>
      </c>
      <c r="E147" s="24">
        <v>3245.4</v>
      </c>
      <c r="F147" s="24">
        <f>VLOOKUP(C147,'[1]9月'!$B:$Q,16,0)</f>
        <v>3245.4</v>
      </c>
      <c r="G147" s="27">
        <v>5664.75</v>
      </c>
      <c r="H147" s="24">
        <v>3245.4</v>
      </c>
      <c r="I147" s="27">
        <v>1790</v>
      </c>
      <c r="J147" s="27"/>
      <c r="K147" s="34">
        <f t="shared" si="174"/>
        <v>58.4172</v>
      </c>
      <c r="L147" s="35">
        <f t="shared" si="175"/>
        <v>519.264</v>
      </c>
      <c r="M147" s="27">
        <f t="shared" si="176"/>
        <v>453.18</v>
      </c>
      <c r="N147" s="24">
        <f t="shared" si="177"/>
        <v>22.7178</v>
      </c>
      <c r="O147" s="27">
        <f t="shared" si="178"/>
        <v>89.5</v>
      </c>
      <c r="P147" s="27">
        <f t="shared" si="179"/>
        <v>0</v>
      </c>
      <c r="Q147" s="27">
        <f t="shared" si="180"/>
        <v>1143.079</v>
      </c>
      <c r="R147" s="24">
        <f t="shared" si="181"/>
        <v>0</v>
      </c>
      <c r="S147" s="24">
        <f t="shared" si="182"/>
        <v>259.63</v>
      </c>
      <c r="T147" s="27">
        <f t="shared" si="183"/>
        <v>113.3</v>
      </c>
      <c r="U147" s="24">
        <f t="shared" si="184"/>
        <v>9.74</v>
      </c>
      <c r="V147" s="27">
        <f t="shared" si="185"/>
        <v>89.5</v>
      </c>
      <c r="W147" s="27">
        <f t="shared" si="186"/>
        <v>0</v>
      </c>
      <c r="X147" s="24">
        <f t="shared" si="187"/>
        <v>472.17</v>
      </c>
      <c r="Y147" s="24">
        <f t="shared" si="188"/>
        <v>1615.249</v>
      </c>
      <c r="Z147" s="39"/>
      <c r="AA147" s="4" t="s">
        <v>20</v>
      </c>
      <c r="AB147" s="3">
        <f t="shared" ref="AB147:AH147" si="207">K147+R147</f>
        <v>58.4172</v>
      </c>
      <c r="AC147" s="3">
        <f t="shared" si="207"/>
        <v>778.894</v>
      </c>
      <c r="AD147" s="3">
        <f t="shared" si="207"/>
        <v>566.48</v>
      </c>
      <c r="AE147" s="3">
        <f t="shared" si="207"/>
        <v>32.4578</v>
      </c>
      <c r="AF147" s="3">
        <f t="shared" si="207"/>
        <v>179</v>
      </c>
      <c r="AG147" s="3">
        <f t="shared" si="207"/>
        <v>0</v>
      </c>
      <c r="AH147" s="3">
        <f t="shared" si="207"/>
        <v>1615.249</v>
      </c>
      <c r="AI147" s="4" t="s">
        <v>1111</v>
      </c>
    </row>
    <row r="148" s="9" customFormat="1" ht="20" customHeight="1" spans="1:35">
      <c r="A148" s="23">
        <f t="shared" si="173"/>
        <v>145</v>
      </c>
      <c r="B148" s="24" t="s">
        <v>416</v>
      </c>
      <c r="C148" s="25" t="s">
        <v>421</v>
      </c>
      <c r="D148" s="24" t="s">
        <v>422</v>
      </c>
      <c r="E148" s="24">
        <v>3245.4</v>
      </c>
      <c r="F148" s="24">
        <f>VLOOKUP(C148,'[1]9月'!$B:$Q,16,0)</f>
        <v>3245.4</v>
      </c>
      <c r="G148" s="27">
        <v>5664.75</v>
      </c>
      <c r="H148" s="24">
        <v>3245.4</v>
      </c>
      <c r="I148" s="27">
        <v>1790</v>
      </c>
      <c r="J148" s="27"/>
      <c r="K148" s="34">
        <f t="shared" si="174"/>
        <v>58.4172</v>
      </c>
      <c r="L148" s="35">
        <f t="shared" si="175"/>
        <v>519.264</v>
      </c>
      <c r="M148" s="27">
        <f t="shared" si="176"/>
        <v>453.18</v>
      </c>
      <c r="N148" s="24">
        <f t="shared" si="177"/>
        <v>22.7178</v>
      </c>
      <c r="O148" s="27">
        <f t="shared" si="178"/>
        <v>89.5</v>
      </c>
      <c r="P148" s="27">
        <f t="shared" si="179"/>
        <v>0</v>
      </c>
      <c r="Q148" s="27">
        <f t="shared" si="180"/>
        <v>1143.079</v>
      </c>
      <c r="R148" s="24">
        <f t="shared" si="181"/>
        <v>0</v>
      </c>
      <c r="S148" s="24">
        <f t="shared" si="182"/>
        <v>259.63</v>
      </c>
      <c r="T148" s="27">
        <f t="shared" si="183"/>
        <v>113.3</v>
      </c>
      <c r="U148" s="24">
        <f t="shared" si="184"/>
        <v>9.74</v>
      </c>
      <c r="V148" s="27">
        <f t="shared" si="185"/>
        <v>89.5</v>
      </c>
      <c r="W148" s="27">
        <f t="shared" si="186"/>
        <v>0</v>
      </c>
      <c r="X148" s="24">
        <f t="shared" si="187"/>
        <v>472.17</v>
      </c>
      <c r="Y148" s="24">
        <f t="shared" si="188"/>
        <v>1615.249</v>
      </c>
      <c r="Z148" s="39"/>
      <c r="AA148" s="4" t="s">
        <v>20</v>
      </c>
      <c r="AB148" s="3">
        <f t="shared" ref="AB148:AH148" si="208">K148+R148</f>
        <v>58.4172</v>
      </c>
      <c r="AC148" s="3">
        <f t="shared" si="208"/>
        <v>778.894</v>
      </c>
      <c r="AD148" s="3">
        <f t="shared" si="208"/>
        <v>566.48</v>
      </c>
      <c r="AE148" s="3">
        <f t="shared" si="208"/>
        <v>32.4578</v>
      </c>
      <c r="AF148" s="3">
        <f t="shared" si="208"/>
        <v>179</v>
      </c>
      <c r="AG148" s="3">
        <f t="shared" si="208"/>
        <v>0</v>
      </c>
      <c r="AH148" s="3">
        <f t="shared" si="208"/>
        <v>1615.249</v>
      </c>
      <c r="AI148" s="4" t="s">
        <v>1111</v>
      </c>
    </row>
    <row r="149" s="9" customFormat="1" ht="20" customHeight="1" spans="1:35">
      <c r="A149" s="23">
        <f t="shared" si="173"/>
        <v>146</v>
      </c>
      <c r="B149" s="24" t="s">
        <v>416</v>
      </c>
      <c r="C149" s="25" t="s">
        <v>423</v>
      </c>
      <c r="D149" s="24" t="s">
        <v>424</v>
      </c>
      <c r="E149" s="24">
        <v>3245.4</v>
      </c>
      <c r="F149" s="24">
        <f>VLOOKUP(C149,'[1]9月'!$B:$Q,16,0)</f>
        <v>3245.4</v>
      </c>
      <c r="G149" s="27">
        <v>5664.75</v>
      </c>
      <c r="H149" s="24">
        <v>3245.4</v>
      </c>
      <c r="I149" s="27">
        <v>1790</v>
      </c>
      <c r="J149" s="27"/>
      <c r="K149" s="34">
        <f t="shared" si="174"/>
        <v>58.4172</v>
      </c>
      <c r="L149" s="35">
        <f t="shared" si="175"/>
        <v>519.264</v>
      </c>
      <c r="M149" s="27">
        <f t="shared" si="176"/>
        <v>453.18</v>
      </c>
      <c r="N149" s="24">
        <f t="shared" si="177"/>
        <v>22.7178</v>
      </c>
      <c r="O149" s="27">
        <f t="shared" si="178"/>
        <v>89.5</v>
      </c>
      <c r="P149" s="27">
        <f t="shared" si="179"/>
        <v>0</v>
      </c>
      <c r="Q149" s="27">
        <f t="shared" si="180"/>
        <v>1143.079</v>
      </c>
      <c r="R149" s="24">
        <f t="shared" si="181"/>
        <v>0</v>
      </c>
      <c r="S149" s="24">
        <f t="shared" si="182"/>
        <v>259.63</v>
      </c>
      <c r="T149" s="27">
        <f t="shared" si="183"/>
        <v>113.3</v>
      </c>
      <c r="U149" s="24">
        <f t="shared" si="184"/>
        <v>9.74</v>
      </c>
      <c r="V149" s="27">
        <f t="shared" si="185"/>
        <v>89.5</v>
      </c>
      <c r="W149" s="27">
        <f t="shared" si="186"/>
        <v>0</v>
      </c>
      <c r="X149" s="24">
        <f t="shared" si="187"/>
        <v>472.17</v>
      </c>
      <c r="Y149" s="24">
        <f t="shared" si="188"/>
        <v>1615.249</v>
      </c>
      <c r="Z149" s="39"/>
      <c r="AA149" s="4" t="s">
        <v>20</v>
      </c>
      <c r="AB149" s="3">
        <f t="shared" ref="AB149:AH149" si="209">K149+R149</f>
        <v>58.4172</v>
      </c>
      <c r="AC149" s="3">
        <f t="shared" si="209"/>
        <v>778.894</v>
      </c>
      <c r="AD149" s="3">
        <f t="shared" si="209"/>
        <v>566.48</v>
      </c>
      <c r="AE149" s="3">
        <f t="shared" si="209"/>
        <v>32.4578</v>
      </c>
      <c r="AF149" s="3">
        <f t="shared" si="209"/>
        <v>179</v>
      </c>
      <c r="AG149" s="3">
        <f t="shared" si="209"/>
        <v>0</v>
      </c>
      <c r="AH149" s="3">
        <f t="shared" si="209"/>
        <v>1615.249</v>
      </c>
      <c r="AI149" s="4" t="s">
        <v>1111</v>
      </c>
    </row>
    <row r="150" s="9" customFormat="1" ht="20" customHeight="1" spans="1:35">
      <c r="A150" s="23">
        <f t="shared" si="173"/>
        <v>147</v>
      </c>
      <c r="B150" s="24" t="s">
        <v>416</v>
      </c>
      <c r="C150" s="25" t="s">
        <v>425</v>
      </c>
      <c r="D150" s="24" t="s">
        <v>426</v>
      </c>
      <c r="E150" s="24">
        <v>3245.4</v>
      </c>
      <c r="F150" s="24">
        <f>VLOOKUP(C150,'[1]9月'!$B:$Q,16,0)</f>
        <v>3245.4</v>
      </c>
      <c r="G150" s="27">
        <v>5664.75</v>
      </c>
      <c r="H150" s="24">
        <v>3245.4</v>
      </c>
      <c r="I150" s="27">
        <v>1790</v>
      </c>
      <c r="J150" s="27"/>
      <c r="K150" s="34">
        <f t="shared" si="174"/>
        <v>58.4172</v>
      </c>
      <c r="L150" s="35">
        <f t="shared" si="175"/>
        <v>519.264</v>
      </c>
      <c r="M150" s="27">
        <f t="shared" si="176"/>
        <v>453.18</v>
      </c>
      <c r="N150" s="24">
        <f t="shared" si="177"/>
        <v>22.7178</v>
      </c>
      <c r="O150" s="27">
        <f t="shared" si="178"/>
        <v>89.5</v>
      </c>
      <c r="P150" s="27">
        <f t="shared" si="179"/>
        <v>0</v>
      </c>
      <c r="Q150" s="27">
        <f t="shared" si="180"/>
        <v>1143.079</v>
      </c>
      <c r="R150" s="24">
        <f t="shared" si="181"/>
        <v>0</v>
      </c>
      <c r="S150" s="24">
        <f t="shared" si="182"/>
        <v>259.63</v>
      </c>
      <c r="T150" s="27">
        <f t="shared" si="183"/>
        <v>113.3</v>
      </c>
      <c r="U150" s="24">
        <f t="shared" si="184"/>
        <v>9.74</v>
      </c>
      <c r="V150" s="27">
        <f t="shared" si="185"/>
        <v>89.5</v>
      </c>
      <c r="W150" s="27">
        <f t="shared" si="186"/>
        <v>0</v>
      </c>
      <c r="X150" s="24">
        <f t="shared" si="187"/>
        <v>472.17</v>
      </c>
      <c r="Y150" s="24">
        <f t="shared" si="188"/>
        <v>1615.249</v>
      </c>
      <c r="Z150" s="39"/>
      <c r="AA150" s="4" t="s">
        <v>20</v>
      </c>
      <c r="AB150" s="3">
        <f t="shared" ref="AB150:AH150" si="210">K150+R150</f>
        <v>58.4172</v>
      </c>
      <c r="AC150" s="3">
        <f t="shared" si="210"/>
        <v>778.894</v>
      </c>
      <c r="AD150" s="3">
        <f t="shared" si="210"/>
        <v>566.48</v>
      </c>
      <c r="AE150" s="3">
        <f t="shared" si="210"/>
        <v>32.4578</v>
      </c>
      <c r="AF150" s="3">
        <f t="shared" si="210"/>
        <v>179</v>
      </c>
      <c r="AG150" s="3">
        <f t="shared" si="210"/>
        <v>0</v>
      </c>
      <c r="AH150" s="3">
        <f t="shared" si="210"/>
        <v>1615.249</v>
      </c>
      <c r="AI150" s="4" t="s">
        <v>1111</v>
      </c>
    </row>
    <row r="151" s="9" customFormat="1" ht="20" customHeight="1" spans="1:35">
      <c r="A151" s="23">
        <f t="shared" si="173"/>
        <v>148</v>
      </c>
      <c r="B151" s="24" t="s">
        <v>416</v>
      </c>
      <c r="C151" s="25" t="s">
        <v>427</v>
      </c>
      <c r="D151" s="24" t="s">
        <v>428</v>
      </c>
      <c r="E151" s="24">
        <v>3245.4</v>
      </c>
      <c r="F151" s="24">
        <f>VLOOKUP(C151,'[1]9月'!$B:$Q,16,0)</f>
        <v>3245.4</v>
      </c>
      <c r="G151" s="27">
        <v>5664.75</v>
      </c>
      <c r="H151" s="24">
        <v>3245.4</v>
      </c>
      <c r="I151" s="27">
        <v>1790</v>
      </c>
      <c r="J151" s="27"/>
      <c r="K151" s="34">
        <f t="shared" si="174"/>
        <v>58.4172</v>
      </c>
      <c r="L151" s="35">
        <f t="shared" si="175"/>
        <v>519.264</v>
      </c>
      <c r="M151" s="27">
        <f t="shared" si="176"/>
        <v>453.18</v>
      </c>
      <c r="N151" s="24">
        <f t="shared" si="177"/>
        <v>22.7178</v>
      </c>
      <c r="O151" s="27">
        <f t="shared" si="178"/>
        <v>89.5</v>
      </c>
      <c r="P151" s="27">
        <f t="shared" si="179"/>
        <v>0</v>
      </c>
      <c r="Q151" s="27">
        <f t="shared" si="180"/>
        <v>1143.079</v>
      </c>
      <c r="R151" s="24">
        <f t="shared" si="181"/>
        <v>0</v>
      </c>
      <c r="S151" s="24">
        <f t="shared" si="182"/>
        <v>259.63</v>
      </c>
      <c r="T151" s="27">
        <f t="shared" si="183"/>
        <v>113.3</v>
      </c>
      <c r="U151" s="24">
        <f t="shared" si="184"/>
        <v>9.74</v>
      </c>
      <c r="V151" s="27">
        <f t="shared" si="185"/>
        <v>89.5</v>
      </c>
      <c r="W151" s="27">
        <f t="shared" si="186"/>
        <v>0</v>
      </c>
      <c r="X151" s="24">
        <f t="shared" si="187"/>
        <v>472.17</v>
      </c>
      <c r="Y151" s="24">
        <f t="shared" si="188"/>
        <v>1615.249</v>
      </c>
      <c r="Z151" s="39"/>
      <c r="AA151" s="4" t="s">
        <v>20</v>
      </c>
      <c r="AB151" s="3">
        <f t="shared" ref="AB151:AH151" si="211">K151+R151</f>
        <v>58.4172</v>
      </c>
      <c r="AC151" s="3">
        <f t="shared" si="211"/>
        <v>778.894</v>
      </c>
      <c r="AD151" s="3">
        <f t="shared" si="211"/>
        <v>566.48</v>
      </c>
      <c r="AE151" s="3">
        <f t="shared" si="211"/>
        <v>32.4578</v>
      </c>
      <c r="AF151" s="3">
        <f t="shared" si="211"/>
        <v>179</v>
      </c>
      <c r="AG151" s="3">
        <f t="shared" si="211"/>
        <v>0</v>
      </c>
      <c r="AH151" s="3">
        <f t="shared" si="211"/>
        <v>1615.249</v>
      </c>
      <c r="AI151" s="4" t="s">
        <v>1111</v>
      </c>
    </row>
    <row r="152" s="9" customFormat="1" ht="20" customHeight="1" spans="1:35">
      <c r="A152" s="23">
        <f t="shared" si="173"/>
        <v>149</v>
      </c>
      <c r="B152" s="24" t="s">
        <v>416</v>
      </c>
      <c r="C152" s="25" t="s">
        <v>429</v>
      </c>
      <c r="D152" s="24" t="s">
        <v>430</v>
      </c>
      <c r="E152" s="24">
        <v>3245.4</v>
      </c>
      <c r="F152" s="24">
        <f>VLOOKUP(C152,'[1]9月'!$B:$Q,16,0)</f>
        <v>3245.4</v>
      </c>
      <c r="G152" s="27">
        <v>5664.75</v>
      </c>
      <c r="H152" s="24">
        <v>3245.4</v>
      </c>
      <c r="I152" s="27">
        <v>1790</v>
      </c>
      <c r="J152" s="27"/>
      <c r="K152" s="34">
        <f t="shared" si="174"/>
        <v>58.4172</v>
      </c>
      <c r="L152" s="35">
        <f t="shared" si="175"/>
        <v>519.264</v>
      </c>
      <c r="M152" s="27">
        <f t="shared" si="176"/>
        <v>453.18</v>
      </c>
      <c r="N152" s="24">
        <f t="shared" si="177"/>
        <v>22.7178</v>
      </c>
      <c r="O152" s="27">
        <f t="shared" si="178"/>
        <v>89.5</v>
      </c>
      <c r="P152" s="27">
        <f t="shared" si="179"/>
        <v>0</v>
      </c>
      <c r="Q152" s="27">
        <f t="shared" si="180"/>
        <v>1143.079</v>
      </c>
      <c r="R152" s="24">
        <f t="shared" si="181"/>
        <v>0</v>
      </c>
      <c r="S152" s="24">
        <f t="shared" si="182"/>
        <v>259.63</v>
      </c>
      <c r="T152" s="27">
        <f t="shared" si="183"/>
        <v>113.3</v>
      </c>
      <c r="U152" s="24">
        <f t="shared" si="184"/>
        <v>9.74</v>
      </c>
      <c r="V152" s="27">
        <f t="shared" si="185"/>
        <v>89.5</v>
      </c>
      <c r="W152" s="27">
        <f t="shared" si="186"/>
        <v>0</v>
      </c>
      <c r="X152" s="24">
        <f t="shared" si="187"/>
        <v>472.17</v>
      </c>
      <c r="Y152" s="24">
        <f t="shared" si="188"/>
        <v>1615.249</v>
      </c>
      <c r="Z152" s="39"/>
      <c r="AA152" s="4" t="s">
        <v>20</v>
      </c>
      <c r="AB152" s="3">
        <f t="shared" ref="AB152:AH152" si="212">K152+R152</f>
        <v>58.4172</v>
      </c>
      <c r="AC152" s="3">
        <f t="shared" si="212"/>
        <v>778.894</v>
      </c>
      <c r="AD152" s="3">
        <f t="shared" si="212"/>
        <v>566.48</v>
      </c>
      <c r="AE152" s="3">
        <f t="shared" si="212"/>
        <v>32.4578</v>
      </c>
      <c r="AF152" s="3">
        <f t="shared" si="212"/>
        <v>179</v>
      </c>
      <c r="AG152" s="3">
        <f t="shared" si="212"/>
        <v>0</v>
      </c>
      <c r="AH152" s="3">
        <f t="shared" si="212"/>
        <v>1615.249</v>
      </c>
      <c r="AI152" s="4" t="s">
        <v>1111</v>
      </c>
    </row>
    <row r="153" s="9" customFormat="1" ht="20" customHeight="1" spans="1:35">
      <c r="A153" s="23">
        <f t="shared" si="173"/>
        <v>150</v>
      </c>
      <c r="B153" s="24" t="s">
        <v>416</v>
      </c>
      <c r="C153" s="25" t="s">
        <v>431</v>
      </c>
      <c r="D153" s="24" t="s">
        <v>432</v>
      </c>
      <c r="E153" s="24">
        <v>3245.4</v>
      </c>
      <c r="F153" s="24">
        <f>VLOOKUP(C153,'[1]9月'!$B:$Q,16,0)</f>
        <v>3245.4</v>
      </c>
      <c r="G153" s="27">
        <v>5664.75</v>
      </c>
      <c r="H153" s="24">
        <v>3245.4</v>
      </c>
      <c r="I153" s="27">
        <v>1790</v>
      </c>
      <c r="J153" s="27"/>
      <c r="K153" s="34">
        <f t="shared" si="174"/>
        <v>58.4172</v>
      </c>
      <c r="L153" s="35">
        <f t="shared" si="175"/>
        <v>519.264</v>
      </c>
      <c r="M153" s="27">
        <f t="shared" si="176"/>
        <v>453.18</v>
      </c>
      <c r="N153" s="24">
        <f t="shared" si="177"/>
        <v>22.7178</v>
      </c>
      <c r="O153" s="27">
        <f t="shared" si="178"/>
        <v>89.5</v>
      </c>
      <c r="P153" s="27">
        <f t="shared" si="179"/>
        <v>0</v>
      </c>
      <c r="Q153" s="27">
        <f t="shared" si="180"/>
        <v>1143.079</v>
      </c>
      <c r="R153" s="24">
        <f t="shared" si="181"/>
        <v>0</v>
      </c>
      <c r="S153" s="24">
        <f t="shared" si="182"/>
        <v>259.63</v>
      </c>
      <c r="T153" s="27">
        <f t="shared" si="183"/>
        <v>113.3</v>
      </c>
      <c r="U153" s="24">
        <f t="shared" si="184"/>
        <v>9.74</v>
      </c>
      <c r="V153" s="27">
        <f t="shared" si="185"/>
        <v>89.5</v>
      </c>
      <c r="W153" s="27">
        <f t="shared" si="186"/>
        <v>0</v>
      </c>
      <c r="X153" s="24">
        <f t="shared" si="187"/>
        <v>472.17</v>
      </c>
      <c r="Y153" s="24">
        <f t="shared" si="188"/>
        <v>1615.249</v>
      </c>
      <c r="Z153" s="39"/>
      <c r="AA153" s="4" t="s">
        <v>20</v>
      </c>
      <c r="AB153" s="3">
        <f t="shared" ref="AB153:AH153" si="213">K153+R153</f>
        <v>58.4172</v>
      </c>
      <c r="AC153" s="3">
        <f t="shared" si="213"/>
        <v>778.894</v>
      </c>
      <c r="AD153" s="3">
        <f t="shared" si="213"/>
        <v>566.48</v>
      </c>
      <c r="AE153" s="3">
        <f t="shared" si="213"/>
        <v>32.4578</v>
      </c>
      <c r="AF153" s="3">
        <f t="shared" si="213"/>
        <v>179</v>
      </c>
      <c r="AG153" s="3">
        <f t="shared" si="213"/>
        <v>0</v>
      </c>
      <c r="AH153" s="3">
        <f t="shared" si="213"/>
        <v>1615.249</v>
      </c>
      <c r="AI153" s="4" t="s">
        <v>1111</v>
      </c>
    </row>
    <row r="154" s="9" customFormat="1" ht="20" customHeight="1" spans="1:35">
      <c r="A154" s="23">
        <f t="shared" si="173"/>
        <v>151</v>
      </c>
      <c r="B154" s="24" t="s">
        <v>416</v>
      </c>
      <c r="C154" s="25" t="s">
        <v>433</v>
      </c>
      <c r="D154" s="24" t="s">
        <v>434</v>
      </c>
      <c r="E154" s="24">
        <v>3245.4</v>
      </c>
      <c r="F154" s="24">
        <f>VLOOKUP(C154,'[1]9月'!$B:$Q,16,0)</f>
        <v>3245.4</v>
      </c>
      <c r="G154" s="27">
        <v>5664.75</v>
      </c>
      <c r="H154" s="24">
        <v>3245.4</v>
      </c>
      <c r="I154" s="27">
        <v>1790</v>
      </c>
      <c r="J154" s="27"/>
      <c r="K154" s="34">
        <f t="shared" si="174"/>
        <v>58.4172</v>
      </c>
      <c r="L154" s="35">
        <f t="shared" si="175"/>
        <v>519.264</v>
      </c>
      <c r="M154" s="27">
        <f t="shared" si="176"/>
        <v>453.18</v>
      </c>
      <c r="N154" s="24">
        <f t="shared" si="177"/>
        <v>22.7178</v>
      </c>
      <c r="O154" s="27">
        <f t="shared" si="178"/>
        <v>89.5</v>
      </c>
      <c r="P154" s="27">
        <f t="shared" si="179"/>
        <v>0</v>
      </c>
      <c r="Q154" s="27">
        <f t="shared" si="180"/>
        <v>1143.079</v>
      </c>
      <c r="R154" s="24">
        <f t="shared" si="181"/>
        <v>0</v>
      </c>
      <c r="S154" s="24">
        <f t="shared" si="182"/>
        <v>259.63</v>
      </c>
      <c r="T154" s="27">
        <f t="shared" si="183"/>
        <v>113.3</v>
      </c>
      <c r="U154" s="24">
        <f t="shared" si="184"/>
        <v>9.74</v>
      </c>
      <c r="V154" s="27">
        <f t="shared" si="185"/>
        <v>89.5</v>
      </c>
      <c r="W154" s="27">
        <f t="shared" si="186"/>
        <v>0</v>
      </c>
      <c r="X154" s="24">
        <f t="shared" si="187"/>
        <v>472.17</v>
      </c>
      <c r="Y154" s="24">
        <f t="shared" si="188"/>
        <v>1615.249</v>
      </c>
      <c r="Z154" s="39"/>
      <c r="AA154" s="4" t="s">
        <v>20</v>
      </c>
      <c r="AB154" s="3">
        <f t="shared" ref="AB154:AH154" si="214">K154+R154</f>
        <v>58.4172</v>
      </c>
      <c r="AC154" s="3">
        <f t="shared" si="214"/>
        <v>778.894</v>
      </c>
      <c r="AD154" s="3">
        <f t="shared" si="214"/>
        <v>566.48</v>
      </c>
      <c r="AE154" s="3">
        <f t="shared" si="214"/>
        <v>32.4578</v>
      </c>
      <c r="AF154" s="3">
        <f t="shared" si="214"/>
        <v>179</v>
      </c>
      <c r="AG154" s="3">
        <f t="shared" si="214"/>
        <v>0</v>
      </c>
      <c r="AH154" s="3">
        <f t="shared" si="214"/>
        <v>1615.249</v>
      </c>
      <c r="AI154" s="4" t="s">
        <v>1111</v>
      </c>
    </row>
    <row r="155" s="9" customFormat="1" ht="20" customHeight="1" spans="1:35">
      <c r="A155" s="23">
        <f t="shared" si="173"/>
        <v>152</v>
      </c>
      <c r="B155" s="24" t="s">
        <v>416</v>
      </c>
      <c r="C155" s="25" t="s">
        <v>435</v>
      </c>
      <c r="D155" s="24" t="s">
        <v>436</v>
      </c>
      <c r="E155" s="24">
        <v>3245.4</v>
      </c>
      <c r="F155" s="24">
        <f>VLOOKUP(C155,'[1]9月'!$B:$Q,16,0)</f>
        <v>3245.4</v>
      </c>
      <c r="G155" s="27">
        <v>5664.75</v>
      </c>
      <c r="H155" s="24">
        <v>3245.4</v>
      </c>
      <c r="I155" s="27">
        <v>1790</v>
      </c>
      <c r="J155" s="27"/>
      <c r="K155" s="34">
        <f t="shared" si="174"/>
        <v>58.4172</v>
      </c>
      <c r="L155" s="35">
        <f t="shared" si="175"/>
        <v>519.264</v>
      </c>
      <c r="M155" s="27">
        <f t="shared" si="176"/>
        <v>453.18</v>
      </c>
      <c r="N155" s="24">
        <f t="shared" si="177"/>
        <v>22.7178</v>
      </c>
      <c r="O155" s="27">
        <f t="shared" si="178"/>
        <v>89.5</v>
      </c>
      <c r="P155" s="27">
        <f t="shared" si="179"/>
        <v>0</v>
      </c>
      <c r="Q155" s="27">
        <f t="shared" si="180"/>
        <v>1143.079</v>
      </c>
      <c r="R155" s="24">
        <f t="shared" si="181"/>
        <v>0</v>
      </c>
      <c r="S155" s="24">
        <f t="shared" si="182"/>
        <v>259.63</v>
      </c>
      <c r="T155" s="27">
        <f t="shared" si="183"/>
        <v>113.3</v>
      </c>
      <c r="U155" s="24">
        <f t="shared" si="184"/>
        <v>9.74</v>
      </c>
      <c r="V155" s="27">
        <f t="shared" si="185"/>
        <v>89.5</v>
      </c>
      <c r="W155" s="27">
        <f t="shared" si="186"/>
        <v>0</v>
      </c>
      <c r="X155" s="24">
        <f t="shared" si="187"/>
        <v>472.17</v>
      </c>
      <c r="Y155" s="24">
        <f t="shared" si="188"/>
        <v>1615.249</v>
      </c>
      <c r="Z155" s="39"/>
      <c r="AA155" s="4" t="s">
        <v>20</v>
      </c>
      <c r="AB155" s="3">
        <f t="shared" ref="AB155:AH155" si="215">K155+R155</f>
        <v>58.4172</v>
      </c>
      <c r="AC155" s="3">
        <f t="shared" si="215"/>
        <v>778.894</v>
      </c>
      <c r="AD155" s="3">
        <f t="shared" si="215"/>
        <v>566.48</v>
      </c>
      <c r="AE155" s="3">
        <f t="shared" si="215"/>
        <v>32.4578</v>
      </c>
      <c r="AF155" s="3">
        <f t="shared" si="215"/>
        <v>179</v>
      </c>
      <c r="AG155" s="3">
        <f t="shared" si="215"/>
        <v>0</v>
      </c>
      <c r="AH155" s="3">
        <f t="shared" si="215"/>
        <v>1615.249</v>
      </c>
      <c r="AI155" s="4" t="s">
        <v>1111</v>
      </c>
    </row>
    <row r="156" s="9" customFormat="1" ht="20" customHeight="1" spans="1:35">
      <c r="A156" s="23">
        <f t="shared" si="173"/>
        <v>153</v>
      </c>
      <c r="B156" s="24" t="s">
        <v>416</v>
      </c>
      <c r="C156" s="25" t="s">
        <v>439</v>
      </c>
      <c r="D156" s="24" t="s">
        <v>440</v>
      </c>
      <c r="E156" s="24">
        <v>3245.4</v>
      </c>
      <c r="F156" s="24">
        <f>VLOOKUP(C156,'[1]9月'!$B:$Q,16,0)</f>
        <v>3245.4</v>
      </c>
      <c r="G156" s="27">
        <v>5664.75</v>
      </c>
      <c r="H156" s="24">
        <v>3245.4</v>
      </c>
      <c r="I156" s="27">
        <v>1790</v>
      </c>
      <c r="J156" s="27"/>
      <c r="K156" s="34">
        <f t="shared" si="174"/>
        <v>58.4172</v>
      </c>
      <c r="L156" s="35">
        <f t="shared" si="175"/>
        <v>519.264</v>
      </c>
      <c r="M156" s="27">
        <f t="shared" si="176"/>
        <v>453.18</v>
      </c>
      <c r="N156" s="24">
        <f t="shared" si="177"/>
        <v>22.7178</v>
      </c>
      <c r="O156" s="27">
        <f t="shared" si="178"/>
        <v>89.5</v>
      </c>
      <c r="P156" s="27">
        <f t="shared" si="179"/>
        <v>0</v>
      </c>
      <c r="Q156" s="27">
        <f t="shared" si="180"/>
        <v>1143.079</v>
      </c>
      <c r="R156" s="24">
        <f t="shared" si="181"/>
        <v>0</v>
      </c>
      <c r="S156" s="24">
        <f t="shared" si="182"/>
        <v>259.63</v>
      </c>
      <c r="T156" s="27">
        <f t="shared" si="183"/>
        <v>113.3</v>
      </c>
      <c r="U156" s="24">
        <f t="shared" si="184"/>
        <v>9.74</v>
      </c>
      <c r="V156" s="27">
        <f t="shared" si="185"/>
        <v>89.5</v>
      </c>
      <c r="W156" s="27">
        <f t="shared" si="186"/>
        <v>0</v>
      </c>
      <c r="X156" s="24">
        <f t="shared" si="187"/>
        <v>472.17</v>
      </c>
      <c r="Y156" s="24">
        <f t="shared" si="188"/>
        <v>1615.249</v>
      </c>
      <c r="Z156" s="39"/>
      <c r="AA156" s="4" t="s">
        <v>20</v>
      </c>
      <c r="AB156" s="3">
        <f t="shared" ref="AB156:AH156" si="216">K156+R156</f>
        <v>58.4172</v>
      </c>
      <c r="AC156" s="3">
        <f t="shared" si="216"/>
        <v>778.894</v>
      </c>
      <c r="AD156" s="3">
        <f t="shared" si="216"/>
        <v>566.48</v>
      </c>
      <c r="AE156" s="3">
        <f t="shared" si="216"/>
        <v>32.4578</v>
      </c>
      <c r="AF156" s="3">
        <f t="shared" si="216"/>
        <v>179</v>
      </c>
      <c r="AG156" s="3">
        <f t="shared" si="216"/>
        <v>0</v>
      </c>
      <c r="AH156" s="3">
        <f t="shared" si="216"/>
        <v>1615.249</v>
      </c>
      <c r="AI156" s="4" t="s">
        <v>1111</v>
      </c>
    </row>
    <row r="157" s="9" customFormat="1" ht="20" customHeight="1" spans="1:35">
      <c r="A157" s="23">
        <f t="shared" si="173"/>
        <v>154</v>
      </c>
      <c r="B157" s="24" t="s">
        <v>416</v>
      </c>
      <c r="C157" s="25" t="s">
        <v>441</v>
      </c>
      <c r="D157" s="275" t="s">
        <v>442</v>
      </c>
      <c r="E157" s="24">
        <v>3245.4</v>
      </c>
      <c r="F157" s="24">
        <f>VLOOKUP(C157,'[1]9月'!$B:$Q,16,0)</f>
        <v>3245.4</v>
      </c>
      <c r="G157" s="27">
        <v>5664.75</v>
      </c>
      <c r="H157" s="24">
        <v>3245.4</v>
      </c>
      <c r="I157" s="27">
        <v>1790</v>
      </c>
      <c r="J157" s="27"/>
      <c r="K157" s="34">
        <f t="shared" si="174"/>
        <v>58.4172</v>
      </c>
      <c r="L157" s="35">
        <f t="shared" si="175"/>
        <v>519.264</v>
      </c>
      <c r="M157" s="27">
        <f t="shared" si="176"/>
        <v>453.18</v>
      </c>
      <c r="N157" s="24">
        <f t="shared" si="177"/>
        <v>22.7178</v>
      </c>
      <c r="O157" s="27">
        <f t="shared" si="178"/>
        <v>89.5</v>
      </c>
      <c r="P157" s="27">
        <f t="shared" si="179"/>
        <v>0</v>
      </c>
      <c r="Q157" s="27">
        <f t="shared" si="180"/>
        <v>1143.079</v>
      </c>
      <c r="R157" s="24">
        <f t="shared" si="181"/>
        <v>0</v>
      </c>
      <c r="S157" s="24">
        <f t="shared" si="182"/>
        <v>259.63</v>
      </c>
      <c r="T157" s="27">
        <f t="shared" si="183"/>
        <v>113.3</v>
      </c>
      <c r="U157" s="24">
        <f t="shared" si="184"/>
        <v>9.74</v>
      </c>
      <c r="V157" s="27">
        <f t="shared" si="185"/>
        <v>89.5</v>
      </c>
      <c r="W157" s="27">
        <f t="shared" si="186"/>
        <v>0</v>
      </c>
      <c r="X157" s="24">
        <f t="shared" si="187"/>
        <v>472.17</v>
      </c>
      <c r="Y157" s="24">
        <f t="shared" si="188"/>
        <v>1615.249</v>
      </c>
      <c r="Z157" s="39"/>
      <c r="AA157" s="4" t="s">
        <v>20</v>
      </c>
      <c r="AB157" s="3">
        <f t="shared" ref="AB157:AH157" si="217">K157+R157</f>
        <v>58.4172</v>
      </c>
      <c r="AC157" s="3">
        <f t="shared" si="217"/>
        <v>778.894</v>
      </c>
      <c r="AD157" s="3">
        <f t="shared" si="217"/>
        <v>566.48</v>
      </c>
      <c r="AE157" s="3">
        <f t="shared" si="217"/>
        <v>32.4578</v>
      </c>
      <c r="AF157" s="3">
        <f t="shared" si="217"/>
        <v>179</v>
      </c>
      <c r="AG157" s="3">
        <f t="shared" si="217"/>
        <v>0</v>
      </c>
      <c r="AH157" s="3">
        <f t="shared" si="217"/>
        <v>1615.249</v>
      </c>
      <c r="AI157" s="4" t="s">
        <v>1111</v>
      </c>
    </row>
    <row r="158" s="9" customFormat="1" ht="20" customHeight="1" spans="1:35">
      <c r="A158" s="23">
        <f t="shared" si="173"/>
        <v>155</v>
      </c>
      <c r="B158" s="24" t="s">
        <v>443</v>
      </c>
      <c r="C158" s="29" t="s">
        <v>444</v>
      </c>
      <c r="D158" s="47" t="s">
        <v>445</v>
      </c>
      <c r="E158" s="24">
        <v>3245.4</v>
      </c>
      <c r="F158" s="24">
        <v>3245.4</v>
      </c>
      <c r="G158" s="27">
        <v>5664.75</v>
      </c>
      <c r="H158" s="24">
        <v>3245.4</v>
      </c>
      <c r="I158" s="27">
        <v>1790</v>
      </c>
      <c r="J158" s="27"/>
      <c r="K158" s="34">
        <f t="shared" si="174"/>
        <v>58.4172</v>
      </c>
      <c r="L158" s="35">
        <f t="shared" si="175"/>
        <v>519.264</v>
      </c>
      <c r="M158" s="27">
        <f t="shared" si="176"/>
        <v>453.18</v>
      </c>
      <c r="N158" s="24">
        <f t="shared" si="177"/>
        <v>22.7178</v>
      </c>
      <c r="O158" s="27">
        <f t="shared" si="178"/>
        <v>89.5</v>
      </c>
      <c r="P158" s="27">
        <f t="shared" si="179"/>
        <v>0</v>
      </c>
      <c r="Q158" s="27">
        <f t="shared" si="180"/>
        <v>1143.079</v>
      </c>
      <c r="R158" s="24">
        <f t="shared" si="181"/>
        <v>0</v>
      </c>
      <c r="S158" s="24">
        <f t="shared" si="182"/>
        <v>259.63</v>
      </c>
      <c r="T158" s="27">
        <f t="shared" si="183"/>
        <v>113.3</v>
      </c>
      <c r="U158" s="24">
        <f t="shared" si="184"/>
        <v>9.74</v>
      </c>
      <c r="V158" s="27">
        <f t="shared" si="185"/>
        <v>89.5</v>
      </c>
      <c r="W158" s="27">
        <f t="shared" si="186"/>
        <v>0</v>
      </c>
      <c r="X158" s="24">
        <f t="shared" si="187"/>
        <v>472.17</v>
      </c>
      <c r="Y158" s="24">
        <f t="shared" si="188"/>
        <v>1615.249</v>
      </c>
      <c r="Z158" s="52"/>
      <c r="AA158" s="4" t="s">
        <v>21</v>
      </c>
      <c r="AB158" s="3">
        <f t="shared" ref="AB158:AH158" si="218">K158+R158</f>
        <v>58.4172</v>
      </c>
      <c r="AC158" s="3">
        <f t="shared" si="218"/>
        <v>778.894</v>
      </c>
      <c r="AD158" s="3">
        <f t="shared" si="218"/>
        <v>566.48</v>
      </c>
      <c r="AE158" s="3">
        <f t="shared" si="218"/>
        <v>32.4578</v>
      </c>
      <c r="AF158" s="3">
        <f t="shared" si="218"/>
        <v>179</v>
      </c>
      <c r="AG158" s="3">
        <f t="shared" si="218"/>
        <v>0</v>
      </c>
      <c r="AH158" s="3">
        <f t="shared" si="218"/>
        <v>1615.249</v>
      </c>
      <c r="AI158" s="4" t="s">
        <v>1111</v>
      </c>
    </row>
    <row r="159" s="9" customFormat="1" ht="20" customHeight="1" spans="1:35">
      <c r="A159" s="23">
        <f t="shared" si="173"/>
        <v>156</v>
      </c>
      <c r="B159" s="24" t="s">
        <v>416</v>
      </c>
      <c r="C159" s="29" t="s">
        <v>448</v>
      </c>
      <c r="D159" s="277" t="s">
        <v>449</v>
      </c>
      <c r="E159" s="24">
        <v>3245.4</v>
      </c>
      <c r="F159" s="24">
        <v>3245.4</v>
      </c>
      <c r="G159" s="27">
        <v>5664.75</v>
      </c>
      <c r="H159" s="24">
        <v>3245.4</v>
      </c>
      <c r="I159" s="27">
        <v>1790</v>
      </c>
      <c r="J159" s="50"/>
      <c r="K159" s="34">
        <f t="shared" si="174"/>
        <v>58.4172</v>
      </c>
      <c r="L159" s="35">
        <f t="shared" si="175"/>
        <v>519.264</v>
      </c>
      <c r="M159" s="27">
        <f t="shared" si="176"/>
        <v>453.18</v>
      </c>
      <c r="N159" s="24">
        <f t="shared" si="177"/>
        <v>22.7178</v>
      </c>
      <c r="O159" s="27">
        <f t="shared" si="178"/>
        <v>89.5</v>
      </c>
      <c r="P159" s="27">
        <f t="shared" si="179"/>
        <v>0</v>
      </c>
      <c r="Q159" s="27">
        <f t="shared" si="180"/>
        <v>1143.079</v>
      </c>
      <c r="R159" s="24">
        <f t="shared" si="181"/>
        <v>0</v>
      </c>
      <c r="S159" s="24">
        <f t="shared" si="182"/>
        <v>259.63</v>
      </c>
      <c r="T159" s="27">
        <f t="shared" si="183"/>
        <v>113.3</v>
      </c>
      <c r="U159" s="24">
        <f t="shared" si="184"/>
        <v>9.74</v>
      </c>
      <c r="V159" s="27">
        <f t="shared" si="185"/>
        <v>89.5</v>
      </c>
      <c r="W159" s="27">
        <f t="shared" si="186"/>
        <v>0</v>
      </c>
      <c r="X159" s="24">
        <f t="shared" si="187"/>
        <v>472.17</v>
      </c>
      <c r="Y159" s="24">
        <f t="shared" si="188"/>
        <v>1615.249</v>
      </c>
      <c r="Z159" s="52"/>
      <c r="AA159" s="4" t="s">
        <v>20</v>
      </c>
      <c r="AB159" s="3">
        <f t="shared" ref="AB159:AH159" si="219">K159+R159</f>
        <v>58.4172</v>
      </c>
      <c r="AC159" s="3">
        <f t="shared" si="219"/>
        <v>778.894</v>
      </c>
      <c r="AD159" s="3">
        <f t="shared" si="219"/>
        <v>566.48</v>
      </c>
      <c r="AE159" s="3">
        <f t="shared" si="219"/>
        <v>32.4578</v>
      </c>
      <c r="AF159" s="3">
        <f t="shared" si="219"/>
        <v>179</v>
      </c>
      <c r="AG159" s="3">
        <f t="shared" si="219"/>
        <v>0</v>
      </c>
      <c r="AH159" s="3">
        <f t="shared" si="219"/>
        <v>1615.249</v>
      </c>
      <c r="AI159" s="4" t="s">
        <v>1111</v>
      </c>
    </row>
    <row r="160" s="9" customFormat="1" ht="20" customHeight="1" spans="1:35">
      <c r="A160" s="23">
        <f t="shared" si="173"/>
        <v>157</v>
      </c>
      <c r="B160" s="24" t="s">
        <v>416</v>
      </c>
      <c r="C160" s="29" t="s">
        <v>450</v>
      </c>
      <c r="D160" s="28" t="s">
        <v>451</v>
      </c>
      <c r="E160" s="24">
        <v>3245.4</v>
      </c>
      <c r="F160" s="24">
        <v>3245.4</v>
      </c>
      <c r="G160" s="27">
        <v>5664.75</v>
      </c>
      <c r="H160" s="24">
        <v>3245.4</v>
      </c>
      <c r="I160" s="27">
        <v>0</v>
      </c>
      <c r="J160" s="27"/>
      <c r="K160" s="34">
        <f t="shared" si="174"/>
        <v>58.4172</v>
      </c>
      <c r="L160" s="35">
        <f t="shared" si="175"/>
        <v>519.264</v>
      </c>
      <c r="M160" s="27">
        <f t="shared" si="176"/>
        <v>453.18</v>
      </c>
      <c r="N160" s="24">
        <f t="shared" si="177"/>
        <v>22.7178</v>
      </c>
      <c r="O160" s="27">
        <f t="shared" si="178"/>
        <v>0</v>
      </c>
      <c r="P160" s="27">
        <f t="shared" si="179"/>
        <v>0</v>
      </c>
      <c r="Q160" s="27">
        <f t="shared" si="180"/>
        <v>1053.579</v>
      </c>
      <c r="R160" s="24">
        <f t="shared" si="181"/>
        <v>0</v>
      </c>
      <c r="S160" s="24">
        <f t="shared" si="182"/>
        <v>259.63</v>
      </c>
      <c r="T160" s="27">
        <f t="shared" si="183"/>
        <v>113.3</v>
      </c>
      <c r="U160" s="24">
        <f t="shared" si="184"/>
        <v>9.74</v>
      </c>
      <c r="V160" s="27">
        <f t="shared" si="185"/>
        <v>0</v>
      </c>
      <c r="W160" s="27">
        <f t="shared" si="186"/>
        <v>0</v>
      </c>
      <c r="X160" s="24">
        <f t="shared" si="187"/>
        <v>382.67</v>
      </c>
      <c r="Y160" s="24">
        <f t="shared" si="188"/>
        <v>1436.249</v>
      </c>
      <c r="Z160" s="52"/>
      <c r="AA160" s="4" t="s">
        <v>20</v>
      </c>
      <c r="AB160" s="3">
        <f t="shared" ref="AB160:AH160" si="220">K160+R160</f>
        <v>58.4172</v>
      </c>
      <c r="AC160" s="3">
        <f t="shared" si="220"/>
        <v>778.894</v>
      </c>
      <c r="AD160" s="3">
        <f t="shared" si="220"/>
        <v>566.48</v>
      </c>
      <c r="AE160" s="3">
        <f t="shared" si="220"/>
        <v>32.4578</v>
      </c>
      <c r="AF160" s="3">
        <f t="shared" si="220"/>
        <v>0</v>
      </c>
      <c r="AG160" s="3">
        <f t="shared" si="220"/>
        <v>0</v>
      </c>
      <c r="AH160" s="3">
        <f t="shared" si="220"/>
        <v>1436.249</v>
      </c>
      <c r="AI160" s="4" t="s">
        <v>1111</v>
      </c>
    </row>
    <row r="161" s="9" customFormat="1" ht="20" customHeight="1" spans="1:35">
      <c r="A161" s="23">
        <f t="shared" si="173"/>
        <v>158</v>
      </c>
      <c r="B161" s="24" t="s">
        <v>416</v>
      </c>
      <c r="C161" s="29" t="s">
        <v>452</v>
      </c>
      <c r="D161" s="28" t="s">
        <v>453</v>
      </c>
      <c r="E161" s="24">
        <v>3245.4</v>
      </c>
      <c r="F161" s="24">
        <v>3245.4</v>
      </c>
      <c r="G161" s="27">
        <v>5664.75</v>
      </c>
      <c r="H161" s="24">
        <v>3245.4</v>
      </c>
      <c r="I161" s="27">
        <v>1790</v>
      </c>
      <c r="J161" s="27"/>
      <c r="K161" s="34">
        <f t="shared" si="174"/>
        <v>58.4172</v>
      </c>
      <c r="L161" s="35">
        <f t="shared" si="175"/>
        <v>519.264</v>
      </c>
      <c r="M161" s="27">
        <f t="shared" si="176"/>
        <v>453.18</v>
      </c>
      <c r="N161" s="24">
        <f t="shared" si="177"/>
        <v>22.7178</v>
      </c>
      <c r="O161" s="27">
        <f t="shared" si="178"/>
        <v>89.5</v>
      </c>
      <c r="P161" s="27">
        <f t="shared" si="179"/>
        <v>0</v>
      </c>
      <c r="Q161" s="27">
        <f t="shared" si="180"/>
        <v>1143.079</v>
      </c>
      <c r="R161" s="24">
        <f t="shared" si="181"/>
        <v>0</v>
      </c>
      <c r="S161" s="24">
        <f t="shared" si="182"/>
        <v>259.63</v>
      </c>
      <c r="T161" s="27">
        <f t="shared" si="183"/>
        <v>113.3</v>
      </c>
      <c r="U161" s="24">
        <f t="shared" si="184"/>
        <v>9.74</v>
      </c>
      <c r="V161" s="27">
        <f t="shared" si="185"/>
        <v>89.5</v>
      </c>
      <c r="W161" s="27">
        <f t="shared" si="186"/>
        <v>0</v>
      </c>
      <c r="X161" s="24">
        <f t="shared" si="187"/>
        <v>472.17</v>
      </c>
      <c r="Y161" s="24">
        <f t="shared" si="188"/>
        <v>1615.249</v>
      </c>
      <c r="Z161" s="52"/>
      <c r="AA161" s="4" t="s">
        <v>20</v>
      </c>
      <c r="AB161" s="3">
        <f t="shared" ref="AB161:AH161" si="221">K161+R161</f>
        <v>58.4172</v>
      </c>
      <c r="AC161" s="3">
        <f t="shared" si="221"/>
        <v>778.894</v>
      </c>
      <c r="AD161" s="3">
        <f t="shared" si="221"/>
        <v>566.48</v>
      </c>
      <c r="AE161" s="3">
        <f t="shared" si="221"/>
        <v>32.4578</v>
      </c>
      <c r="AF161" s="3">
        <f t="shared" si="221"/>
        <v>179</v>
      </c>
      <c r="AG161" s="3">
        <f t="shared" si="221"/>
        <v>0</v>
      </c>
      <c r="AH161" s="3">
        <f t="shared" si="221"/>
        <v>1615.249</v>
      </c>
      <c r="AI161" s="4" t="s">
        <v>1111</v>
      </c>
    </row>
    <row r="162" s="9" customFormat="1" ht="20" customHeight="1" spans="1:35">
      <c r="A162" s="23">
        <f t="shared" si="173"/>
        <v>159</v>
      </c>
      <c r="B162" s="24" t="s">
        <v>443</v>
      </c>
      <c r="C162" s="25" t="s">
        <v>454</v>
      </c>
      <c r="D162" s="24" t="s">
        <v>455</v>
      </c>
      <c r="E162" s="24">
        <v>3245.4</v>
      </c>
      <c r="F162" s="24">
        <f>VLOOKUP(C162,'[1]9月'!$B:$Q,16,0)</f>
        <v>3245.4</v>
      </c>
      <c r="G162" s="27">
        <v>5664.75</v>
      </c>
      <c r="H162" s="24">
        <v>3245.4</v>
      </c>
      <c r="I162" s="27">
        <v>1790</v>
      </c>
      <c r="J162" s="27"/>
      <c r="K162" s="34">
        <f t="shared" si="174"/>
        <v>58.4172</v>
      </c>
      <c r="L162" s="35">
        <f t="shared" si="175"/>
        <v>519.264</v>
      </c>
      <c r="M162" s="27">
        <f t="shared" si="176"/>
        <v>453.18</v>
      </c>
      <c r="N162" s="24">
        <f t="shared" si="177"/>
        <v>22.7178</v>
      </c>
      <c r="O162" s="27">
        <f t="shared" si="178"/>
        <v>89.5</v>
      </c>
      <c r="P162" s="27">
        <f t="shared" si="179"/>
        <v>0</v>
      </c>
      <c r="Q162" s="27">
        <f t="shared" si="180"/>
        <v>1143.079</v>
      </c>
      <c r="R162" s="24">
        <f t="shared" si="181"/>
        <v>0</v>
      </c>
      <c r="S162" s="24">
        <f t="shared" si="182"/>
        <v>259.63</v>
      </c>
      <c r="T162" s="27">
        <f t="shared" si="183"/>
        <v>113.3</v>
      </c>
      <c r="U162" s="24">
        <f t="shared" si="184"/>
        <v>9.74</v>
      </c>
      <c r="V162" s="27">
        <f t="shared" si="185"/>
        <v>89.5</v>
      </c>
      <c r="W162" s="27">
        <f t="shared" si="186"/>
        <v>0</v>
      </c>
      <c r="X162" s="24">
        <f t="shared" si="187"/>
        <v>472.17</v>
      </c>
      <c r="Y162" s="24">
        <f t="shared" si="188"/>
        <v>1615.249</v>
      </c>
      <c r="Z162" s="39"/>
      <c r="AA162" s="4" t="s">
        <v>21</v>
      </c>
      <c r="AB162" s="3">
        <f t="shared" ref="AB162:AH162" si="222">K162+R162</f>
        <v>58.4172</v>
      </c>
      <c r="AC162" s="3">
        <f t="shared" si="222"/>
        <v>778.894</v>
      </c>
      <c r="AD162" s="3">
        <f t="shared" si="222"/>
        <v>566.48</v>
      </c>
      <c r="AE162" s="3">
        <f t="shared" si="222"/>
        <v>32.4578</v>
      </c>
      <c r="AF162" s="3">
        <f t="shared" si="222"/>
        <v>179</v>
      </c>
      <c r="AG162" s="3">
        <f t="shared" si="222"/>
        <v>0</v>
      </c>
      <c r="AH162" s="3">
        <f t="shared" si="222"/>
        <v>1615.249</v>
      </c>
      <c r="AI162" s="4" t="s">
        <v>1111</v>
      </c>
    </row>
    <row r="163" s="9" customFormat="1" ht="20" customHeight="1" spans="1:35">
      <c r="A163" s="23">
        <f t="shared" si="173"/>
        <v>160</v>
      </c>
      <c r="B163" s="24" t="s">
        <v>443</v>
      </c>
      <c r="C163" s="25" t="s">
        <v>456</v>
      </c>
      <c r="D163" s="24" t="s">
        <v>457</v>
      </c>
      <c r="E163" s="24">
        <v>3245.4</v>
      </c>
      <c r="F163" s="24">
        <f>VLOOKUP(C163,'[1]9月'!$B:$Q,16,0)</f>
        <v>3245.4</v>
      </c>
      <c r="G163" s="27">
        <v>5664.75</v>
      </c>
      <c r="H163" s="24">
        <v>3245.4</v>
      </c>
      <c r="I163" s="27">
        <v>1790</v>
      </c>
      <c r="J163" s="27"/>
      <c r="K163" s="34">
        <f t="shared" si="174"/>
        <v>58.4172</v>
      </c>
      <c r="L163" s="35">
        <f t="shared" si="175"/>
        <v>519.264</v>
      </c>
      <c r="M163" s="27">
        <f t="shared" si="176"/>
        <v>453.18</v>
      </c>
      <c r="N163" s="24">
        <f t="shared" si="177"/>
        <v>22.7178</v>
      </c>
      <c r="O163" s="27">
        <f t="shared" si="178"/>
        <v>89.5</v>
      </c>
      <c r="P163" s="27">
        <f t="shared" si="179"/>
        <v>0</v>
      </c>
      <c r="Q163" s="27">
        <f t="shared" si="180"/>
        <v>1143.079</v>
      </c>
      <c r="R163" s="24">
        <f t="shared" si="181"/>
        <v>0</v>
      </c>
      <c r="S163" s="24">
        <f t="shared" si="182"/>
        <v>259.63</v>
      </c>
      <c r="T163" s="27">
        <f t="shared" si="183"/>
        <v>113.3</v>
      </c>
      <c r="U163" s="24">
        <f t="shared" si="184"/>
        <v>9.74</v>
      </c>
      <c r="V163" s="27">
        <f t="shared" si="185"/>
        <v>89.5</v>
      </c>
      <c r="W163" s="27">
        <f t="shared" si="186"/>
        <v>0</v>
      </c>
      <c r="X163" s="24">
        <f t="shared" si="187"/>
        <v>472.17</v>
      </c>
      <c r="Y163" s="24">
        <f t="shared" si="188"/>
        <v>1615.249</v>
      </c>
      <c r="Z163" s="39"/>
      <c r="AA163" s="4" t="s">
        <v>21</v>
      </c>
      <c r="AB163" s="3">
        <f t="shared" ref="AB163:AH163" si="223">K163+R163</f>
        <v>58.4172</v>
      </c>
      <c r="AC163" s="3">
        <f t="shared" si="223"/>
        <v>778.894</v>
      </c>
      <c r="AD163" s="3">
        <f t="shared" si="223"/>
        <v>566.48</v>
      </c>
      <c r="AE163" s="3">
        <f t="shared" si="223"/>
        <v>32.4578</v>
      </c>
      <c r="AF163" s="3">
        <f t="shared" si="223"/>
        <v>179</v>
      </c>
      <c r="AG163" s="3">
        <f t="shared" si="223"/>
        <v>0</v>
      </c>
      <c r="AH163" s="3">
        <f t="shared" si="223"/>
        <v>1615.249</v>
      </c>
      <c r="AI163" s="4" t="s">
        <v>1111</v>
      </c>
    </row>
    <row r="164" s="9" customFormat="1" ht="20" customHeight="1" spans="1:35">
      <c r="A164" s="23">
        <f t="shared" si="173"/>
        <v>161</v>
      </c>
      <c r="B164" s="24" t="s">
        <v>443</v>
      </c>
      <c r="C164" s="25" t="s">
        <v>458</v>
      </c>
      <c r="D164" s="24" t="s">
        <v>459</v>
      </c>
      <c r="E164" s="24">
        <v>3245.4</v>
      </c>
      <c r="F164" s="24">
        <f>VLOOKUP(C164,'[1]9月'!$B:$Q,16,0)</f>
        <v>3245.4</v>
      </c>
      <c r="G164" s="27">
        <v>5664.75</v>
      </c>
      <c r="H164" s="24">
        <v>3245.4</v>
      </c>
      <c r="I164" s="27">
        <v>1790</v>
      </c>
      <c r="J164" s="27"/>
      <c r="K164" s="34">
        <f t="shared" si="174"/>
        <v>58.4172</v>
      </c>
      <c r="L164" s="35">
        <f t="shared" si="175"/>
        <v>519.264</v>
      </c>
      <c r="M164" s="27">
        <f t="shared" si="176"/>
        <v>453.18</v>
      </c>
      <c r="N164" s="24">
        <f t="shared" si="177"/>
        <v>22.7178</v>
      </c>
      <c r="O164" s="27">
        <f t="shared" si="178"/>
        <v>89.5</v>
      </c>
      <c r="P164" s="27">
        <f t="shared" si="179"/>
        <v>0</v>
      </c>
      <c r="Q164" s="27">
        <f t="shared" si="180"/>
        <v>1143.079</v>
      </c>
      <c r="R164" s="24">
        <f t="shared" si="181"/>
        <v>0</v>
      </c>
      <c r="S164" s="24">
        <f t="shared" si="182"/>
        <v>259.63</v>
      </c>
      <c r="T164" s="27">
        <f t="shared" si="183"/>
        <v>113.3</v>
      </c>
      <c r="U164" s="24">
        <f t="shared" si="184"/>
        <v>9.74</v>
      </c>
      <c r="V164" s="27">
        <f t="shared" si="185"/>
        <v>89.5</v>
      </c>
      <c r="W164" s="27">
        <f t="shared" si="186"/>
        <v>0</v>
      </c>
      <c r="X164" s="24">
        <f t="shared" si="187"/>
        <v>472.17</v>
      </c>
      <c r="Y164" s="24">
        <f t="shared" si="188"/>
        <v>1615.249</v>
      </c>
      <c r="Z164" s="39"/>
      <c r="AA164" s="4" t="s">
        <v>21</v>
      </c>
      <c r="AB164" s="3">
        <f t="shared" ref="AB164:AH164" si="224">K164+R164</f>
        <v>58.4172</v>
      </c>
      <c r="AC164" s="3">
        <f t="shared" si="224"/>
        <v>778.894</v>
      </c>
      <c r="AD164" s="3">
        <f t="shared" si="224"/>
        <v>566.48</v>
      </c>
      <c r="AE164" s="3">
        <f t="shared" si="224"/>
        <v>32.4578</v>
      </c>
      <c r="AF164" s="3">
        <f t="shared" si="224"/>
        <v>179</v>
      </c>
      <c r="AG164" s="3">
        <f t="shared" si="224"/>
        <v>0</v>
      </c>
      <c r="AH164" s="3">
        <f t="shared" si="224"/>
        <v>1615.249</v>
      </c>
      <c r="AI164" s="4" t="s">
        <v>1111</v>
      </c>
    </row>
    <row r="165" s="9" customFormat="1" ht="20" customHeight="1" spans="1:35">
      <c r="A165" s="23">
        <f t="shared" si="173"/>
        <v>162</v>
      </c>
      <c r="B165" s="24" t="s">
        <v>443</v>
      </c>
      <c r="C165" s="25" t="s">
        <v>460</v>
      </c>
      <c r="D165" s="24" t="s">
        <v>461</v>
      </c>
      <c r="E165" s="24">
        <v>3245.4</v>
      </c>
      <c r="F165" s="24">
        <f>VLOOKUP(C165,'[1]9月'!$B:$Q,16,0)</f>
        <v>3245.4</v>
      </c>
      <c r="G165" s="27">
        <v>5664.75</v>
      </c>
      <c r="H165" s="24">
        <v>3245.4</v>
      </c>
      <c r="I165" s="27">
        <v>1790</v>
      </c>
      <c r="J165" s="27"/>
      <c r="K165" s="34">
        <f t="shared" si="174"/>
        <v>58.4172</v>
      </c>
      <c r="L165" s="35">
        <f t="shared" si="175"/>
        <v>519.264</v>
      </c>
      <c r="M165" s="27">
        <f t="shared" si="176"/>
        <v>453.18</v>
      </c>
      <c r="N165" s="24">
        <f t="shared" si="177"/>
        <v>22.7178</v>
      </c>
      <c r="O165" s="27">
        <f t="shared" si="178"/>
        <v>89.5</v>
      </c>
      <c r="P165" s="27">
        <f t="shared" si="179"/>
        <v>0</v>
      </c>
      <c r="Q165" s="27">
        <f t="shared" si="180"/>
        <v>1143.079</v>
      </c>
      <c r="R165" s="24">
        <f t="shared" si="181"/>
        <v>0</v>
      </c>
      <c r="S165" s="24">
        <f t="shared" si="182"/>
        <v>259.63</v>
      </c>
      <c r="T165" s="27">
        <f t="shared" si="183"/>
        <v>113.3</v>
      </c>
      <c r="U165" s="24">
        <f t="shared" si="184"/>
        <v>9.74</v>
      </c>
      <c r="V165" s="27">
        <f t="shared" si="185"/>
        <v>89.5</v>
      </c>
      <c r="W165" s="27">
        <f t="shared" si="186"/>
        <v>0</v>
      </c>
      <c r="X165" s="24">
        <f t="shared" si="187"/>
        <v>472.17</v>
      </c>
      <c r="Y165" s="24">
        <f t="shared" si="188"/>
        <v>1615.249</v>
      </c>
      <c r="Z165" s="39"/>
      <c r="AA165" s="4" t="s">
        <v>21</v>
      </c>
      <c r="AB165" s="3">
        <f t="shared" ref="AB165:AH165" si="225">K165+R165</f>
        <v>58.4172</v>
      </c>
      <c r="AC165" s="3">
        <f t="shared" si="225"/>
        <v>778.894</v>
      </c>
      <c r="AD165" s="3">
        <f t="shared" si="225"/>
        <v>566.48</v>
      </c>
      <c r="AE165" s="3">
        <f t="shared" si="225"/>
        <v>32.4578</v>
      </c>
      <c r="AF165" s="3">
        <f t="shared" si="225"/>
        <v>179</v>
      </c>
      <c r="AG165" s="3">
        <f t="shared" si="225"/>
        <v>0</v>
      </c>
      <c r="AH165" s="3">
        <f t="shared" si="225"/>
        <v>1615.249</v>
      </c>
      <c r="AI165" s="4" t="s">
        <v>1111</v>
      </c>
    </row>
    <row r="166" s="9" customFormat="1" ht="20" customHeight="1" spans="1:35">
      <c r="A166" s="23">
        <f t="shared" si="173"/>
        <v>163</v>
      </c>
      <c r="B166" s="24" t="s">
        <v>211</v>
      </c>
      <c r="C166" s="25" t="s">
        <v>462</v>
      </c>
      <c r="D166" s="24" t="s">
        <v>463</v>
      </c>
      <c r="E166" s="24">
        <v>3245.4</v>
      </c>
      <c r="F166" s="24">
        <f>VLOOKUP(C166,'[1]9月'!$B:$Q,16,0)</f>
        <v>3245.4</v>
      </c>
      <c r="G166" s="27">
        <v>5664.75</v>
      </c>
      <c r="H166" s="24">
        <v>3245.4</v>
      </c>
      <c r="I166" s="27">
        <v>1790</v>
      </c>
      <c r="J166" s="27"/>
      <c r="K166" s="34">
        <f t="shared" si="174"/>
        <v>58.4172</v>
      </c>
      <c r="L166" s="35">
        <f t="shared" si="175"/>
        <v>519.264</v>
      </c>
      <c r="M166" s="27">
        <f t="shared" si="176"/>
        <v>453.18</v>
      </c>
      <c r="N166" s="24">
        <f t="shared" si="177"/>
        <v>22.7178</v>
      </c>
      <c r="O166" s="27">
        <f t="shared" si="178"/>
        <v>89.5</v>
      </c>
      <c r="P166" s="27">
        <f t="shared" si="179"/>
        <v>0</v>
      </c>
      <c r="Q166" s="27">
        <f t="shared" si="180"/>
        <v>1143.079</v>
      </c>
      <c r="R166" s="24">
        <f t="shared" si="181"/>
        <v>0</v>
      </c>
      <c r="S166" s="24">
        <f t="shared" si="182"/>
        <v>259.63</v>
      </c>
      <c r="T166" s="27">
        <f t="shared" si="183"/>
        <v>113.3</v>
      </c>
      <c r="U166" s="24">
        <f t="shared" si="184"/>
        <v>9.74</v>
      </c>
      <c r="V166" s="27">
        <f t="shared" si="185"/>
        <v>89.5</v>
      </c>
      <c r="W166" s="27">
        <f t="shared" si="186"/>
        <v>0</v>
      </c>
      <c r="X166" s="24">
        <f t="shared" si="187"/>
        <v>472.17</v>
      </c>
      <c r="Y166" s="24">
        <f t="shared" si="188"/>
        <v>1615.249</v>
      </c>
      <c r="Z166" s="39"/>
      <c r="AA166" s="4" t="s">
        <v>22</v>
      </c>
      <c r="AB166" s="3">
        <f t="shared" ref="AB166:AH166" si="226">K166+R166</f>
        <v>58.4172</v>
      </c>
      <c r="AC166" s="3">
        <f t="shared" si="226"/>
        <v>778.894</v>
      </c>
      <c r="AD166" s="3">
        <f t="shared" si="226"/>
        <v>566.48</v>
      </c>
      <c r="AE166" s="3">
        <f t="shared" si="226"/>
        <v>32.4578</v>
      </c>
      <c r="AF166" s="3">
        <f t="shared" si="226"/>
        <v>179</v>
      </c>
      <c r="AG166" s="3">
        <f t="shared" si="226"/>
        <v>0</v>
      </c>
      <c r="AH166" s="3">
        <f t="shared" si="226"/>
        <v>1615.249</v>
      </c>
      <c r="AI166" s="4" t="s">
        <v>1111</v>
      </c>
    </row>
    <row r="167" s="9" customFormat="1" ht="20" customHeight="1" spans="1:35">
      <c r="A167" s="23">
        <f t="shared" si="173"/>
        <v>164</v>
      </c>
      <c r="B167" s="24" t="s">
        <v>211</v>
      </c>
      <c r="C167" s="25" t="s">
        <v>464</v>
      </c>
      <c r="D167" s="24" t="s">
        <v>465</v>
      </c>
      <c r="E167" s="24">
        <v>3245.4</v>
      </c>
      <c r="F167" s="24">
        <f>VLOOKUP(C167,'[1]9月'!$B:$Q,16,0)</f>
        <v>3245.4</v>
      </c>
      <c r="G167" s="27">
        <v>5664.75</v>
      </c>
      <c r="H167" s="24">
        <v>3245.4</v>
      </c>
      <c r="I167" s="27">
        <v>1790</v>
      </c>
      <c r="J167" s="27"/>
      <c r="K167" s="34">
        <f t="shared" si="174"/>
        <v>58.4172</v>
      </c>
      <c r="L167" s="35">
        <f t="shared" si="175"/>
        <v>519.264</v>
      </c>
      <c r="M167" s="27">
        <f t="shared" si="176"/>
        <v>453.18</v>
      </c>
      <c r="N167" s="24">
        <f t="shared" si="177"/>
        <v>22.7178</v>
      </c>
      <c r="O167" s="27">
        <f t="shared" si="178"/>
        <v>89.5</v>
      </c>
      <c r="P167" s="27">
        <f t="shared" si="179"/>
        <v>0</v>
      </c>
      <c r="Q167" s="27">
        <f t="shared" si="180"/>
        <v>1143.079</v>
      </c>
      <c r="R167" s="24">
        <f t="shared" si="181"/>
        <v>0</v>
      </c>
      <c r="S167" s="24">
        <f t="shared" si="182"/>
        <v>259.63</v>
      </c>
      <c r="T167" s="27">
        <f t="shared" si="183"/>
        <v>113.3</v>
      </c>
      <c r="U167" s="24">
        <f t="shared" si="184"/>
        <v>9.74</v>
      </c>
      <c r="V167" s="27">
        <f t="shared" si="185"/>
        <v>89.5</v>
      </c>
      <c r="W167" s="27">
        <f t="shared" si="186"/>
        <v>0</v>
      </c>
      <c r="X167" s="24">
        <f t="shared" si="187"/>
        <v>472.17</v>
      </c>
      <c r="Y167" s="24">
        <f t="shared" si="188"/>
        <v>1615.249</v>
      </c>
      <c r="Z167" s="39"/>
      <c r="AA167" s="4" t="s">
        <v>22</v>
      </c>
      <c r="AB167" s="3">
        <f t="shared" ref="AB167:AH167" si="227">K167+R167</f>
        <v>58.4172</v>
      </c>
      <c r="AC167" s="3">
        <f t="shared" si="227"/>
        <v>778.894</v>
      </c>
      <c r="AD167" s="3">
        <f t="shared" si="227"/>
        <v>566.48</v>
      </c>
      <c r="AE167" s="3">
        <f t="shared" si="227"/>
        <v>32.4578</v>
      </c>
      <c r="AF167" s="3">
        <f t="shared" si="227"/>
        <v>179</v>
      </c>
      <c r="AG167" s="3">
        <f t="shared" si="227"/>
        <v>0</v>
      </c>
      <c r="AH167" s="3">
        <f t="shared" si="227"/>
        <v>1615.249</v>
      </c>
      <c r="AI167" s="4" t="s">
        <v>1111</v>
      </c>
    </row>
    <row r="168" s="9" customFormat="1" ht="20" customHeight="1" spans="1:35">
      <c r="A168" s="23">
        <f t="shared" si="173"/>
        <v>165</v>
      </c>
      <c r="B168" s="24" t="s">
        <v>211</v>
      </c>
      <c r="C168" s="25" t="s">
        <v>466</v>
      </c>
      <c r="D168" s="24" t="s">
        <v>467</v>
      </c>
      <c r="E168" s="24">
        <v>3245.4</v>
      </c>
      <c r="F168" s="24">
        <f>VLOOKUP(C168,'[1]9月'!$B:$Q,16,0)</f>
        <v>3245.4</v>
      </c>
      <c r="G168" s="27">
        <v>5664.75</v>
      </c>
      <c r="H168" s="24">
        <v>3245.4</v>
      </c>
      <c r="I168" s="27">
        <v>1790</v>
      </c>
      <c r="J168" s="27"/>
      <c r="K168" s="34">
        <f t="shared" si="174"/>
        <v>58.4172</v>
      </c>
      <c r="L168" s="35">
        <f t="shared" si="175"/>
        <v>519.264</v>
      </c>
      <c r="M168" s="27">
        <f t="shared" si="176"/>
        <v>453.18</v>
      </c>
      <c r="N168" s="24">
        <f t="shared" si="177"/>
        <v>22.7178</v>
      </c>
      <c r="O168" s="27">
        <f t="shared" si="178"/>
        <v>89.5</v>
      </c>
      <c r="P168" s="27">
        <f t="shared" si="179"/>
        <v>0</v>
      </c>
      <c r="Q168" s="27">
        <f t="shared" si="180"/>
        <v>1143.079</v>
      </c>
      <c r="R168" s="24">
        <f t="shared" si="181"/>
        <v>0</v>
      </c>
      <c r="S168" s="24">
        <f t="shared" si="182"/>
        <v>259.63</v>
      </c>
      <c r="T168" s="27">
        <f t="shared" si="183"/>
        <v>113.3</v>
      </c>
      <c r="U168" s="24">
        <f t="shared" si="184"/>
        <v>9.74</v>
      </c>
      <c r="V168" s="27">
        <f t="shared" si="185"/>
        <v>89.5</v>
      </c>
      <c r="W168" s="27">
        <f t="shared" si="186"/>
        <v>0</v>
      </c>
      <c r="X168" s="24">
        <f t="shared" si="187"/>
        <v>472.17</v>
      </c>
      <c r="Y168" s="24">
        <f t="shared" si="188"/>
        <v>1615.249</v>
      </c>
      <c r="Z168" s="39"/>
      <c r="AA168" s="4" t="s">
        <v>22</v>
      </c>
      <c r="AB168" s="3">
        <f t="shared" ref="AB168:AH168" si="228">K168+R168</f>
        <v>58.4172</v>
      </c>
      <c r="AC168" s="3">
        <f t="shared" si="228"/>
        <v>778.894</v>
      </c>
      <c r="AD168" s="3">
        <f t="shared" si="228"/>
        <v>566.48</v>
      </c>
      <c r="AE168" s="3">
        <f t="shared" si="228"/>
        <v>32.4578</v>
      </c>
      <c r="AF168" s="3">
        <f t="shared" si="228"/>
        <v>179</v>
      </c>
      <c r="AG168" s="3">
        <f t="shared" si="228"/>
        <v>0</v>
      </c>
      <c r="AH168" s="3">
        <f t="shared" si="228"/>
        <v>1615.249</v>
      </c>
      <c r="AI168" s="4" t="s">
        <v>1111</v>
      </c>
    </row>
    <row r="169" s="9" customFormat="1" ht="20" customHeight="1" spans="1:35">
      <c r="A169" s="23">
        <f t="shared" si="173"/>
        <v>166</v>
      </c>
      <c r="B169" s="24" t="s">
        <v>211</v>
      </c>
      <c r="C169" s="25" t="s">
        <v>468</v>
      </c>
      <c r="D169" s="24" t="s">
        <v>469</v>
      </c>
      <c r="E169" s="24">
        <v>3245.4</v>
      </c>
      <c r="F169" s="24">
        <f>VLOOKUP(C169,'[1]9月'!$B:$Q,16,0)</f>
        <v>3245.4</v>
      </c>
      <c r="G169" s="27">
        <v>5664.75</v>
      </c>
      <c r="H169" s="24">
        <v>3245.4</v>
      </c>
      <c r="I169" s="27">
        <v>1790</v>
      </c>
      <c r="J169" s="27"/>
      <c r="K169" s="34">
        <f t="shared" si="174"/>
        <v>58.4172</v>
      </c>
      <c r="L169" s="35">
        <f t="shared" si="175"/>
        <v>519.264</v>
      </c>
      <c r="M169" s="27">
        <f t="shared" si="176"/>
        <v>453.18</v>
      </c>
      <c r="N169" s="24">
        <f t="shared" si="177"/>
        <v>22.7178</v>
      </c>
      <c r="O169" s="27">
        <f t="shared" si="178"/>
        <v>89.5</v>
      </c>
      <c r="P169" s="27">
        <f t="shared" si="179"/>
        <v>0</v>
      </c>
      <c r="Q169" s="27">
        <f t="shared" si="180"/>
        <v>1143.079</v>
      </c>
      <c r="R169" s="24">
        <f t="shared" si="181"/>
        <v>0</v>
      </c>
      <c r="S169" s="24">
        <f t="shared" si="182"/>
        <v>259.63</v>
      </c>
      <c r="T169" s="27">
        <f t="shared" si="183"/>
        <v>113.3</v>
      </c>
      <c r="U169" s="24">
        <f t="shared" si="184"/>
        <v>9.74</v>
      </c>
      <c r="V169" s="27">
        <f t="shared" si="185"/>
        <v>89.5</v>
      </c>
      <c r="W169" s="27">
        <f t="shared" si="186"/>
        <v>0</v>
      </c>
      <c r="X169" s="24">
        <f t="shared" si="187"/>
        <v>472.17</v>
      </c>
      <c r="Y169" s="24">
        <f t="shared" si="188"/>
        <v>1615.249</v>
      </c>
      <c r="Z169" s="39"/>
      <c r="AA169" s="4" t="s">
        <v>22</v>
      </c>
      <c r="AB169" s="3">
        <f t="shared" ref="AB169:AH169" si="229">K169+R169</f>
        <v>58.4172</v>
      </c>
      <c r="AC169" s="3">
        <f t="shared" si="229"/>
        <v>778.894</v>
      </c>
      <c r="AD169" s="3">
        <f t="shared" si="229"/>
        <v>566.48</v>
      </c>
      <c r="AE169" s="3">
        <f t="shared" si="229"/>
        <v>32.4578</v>
      </c>
      <c r="AF169" s="3">
        <f t="shared" si="229"/>
        <v>179</v>
      </c>
      <c r="AG169" s="3">
        <f t="shared" si="229"/>
        <v>0</v>
      </c>
      <c r="AH169" s="3">
        <f t="shared" si="229"/>
        <v>1615.249</v>
      </c>
      <c r="AI169" s="4" t="s">
        <v>1111</v>
      </c>
    </row>
    <row r="170" s="9" customFormat="1" ht="20" customHeight="1" spans="1:35">
      <c r="A170" s="23">
        <f t="shared" si="173"/>
        <v>167</v>
      </c>
      <c r="B170" s="24" t="s">
        <v>211</v>
      </c>
      <c r="C170" s="29" t="s">
        <v>472</v>
      </c>
      <c r="D170" s="30" t="s">
        <v>473</v>
      </c>
      <c r="E170" s="24">
        <v>3245.4</v>
      </c>
      <c r="F170" s="24">
        <f>VLOOKUP(C170,'[1]9月'!$B:$Q,16,0)</f>
        <v>3245.4</v>
      </c>
      <c r="G170" s="27">
        <v>5664.75</v>
      </c>
      <c r="H170" s="24">
        <v>3245.4</v>
      </c>
      <c r="I170" s="27">
        <v>1790</v>
      </c>
      <c r="J170" s="27"/>
      <c r="K170" s="34">
        <f t="shared" si="174"/>
        <v>58.4172</v>
      </c>
      <c r="L170" s="35">
        <f t="shared" si="175"/>
        <v>519.264</v>
      </c>
      <c r="M170" s="27">
        <f t="shared" si="176"/>
        <v>453.18</v>
      </c>
      <c r="N170" s="24">
        <f t="shared" si="177"/>
        <v>22.7178</v>
      </c>
      <c r="O170" s="27">
        <f t="shared" si="178"/>
        <v>89.5</v>
      </c>
      <c r="P170" s="27">
        <f t="shared" si="179"/>
        <v>0</v>
      </c>
      <c r="Q170" s="27">
        <f t="shared" si="180"/>
        <v>1143.079</v>
      </c>
      <c r="R170" s="24">
        <f t="shared" si="181"/>
        <v>0</v>
      </c>
      <c r="S170" s="24">
        <f t="shared" si="182"/>
        <v>259.63</v>
      </c>
      <c r="T170" s="27">
        <f t="shared" si="183"/>
        <v>113.3</v>
      </c>
      <c r="U170" s="24">
        <f t="shared" si="184"/>
        <v>9.74</v>
      </c>
      <c r="V170" s="27">
        <f t="shared" si="185"/>
        <v>89.5</v>
      </c>
      <c r="W170" s="27">
        <f t="shared" si="186"/>
        <v>0</v>
      </c>
      <c r="X170" s="24">
        <f t="shared" si="187"/>
        <v>472.17</v>
      </c>
      <c r="Y170" s="24">
        <f t="shared" si="188"/>
        <v>1615.249</v>
      </c>
      <c r="Z170" s="52"/>
      <c r="AA170" s="4" t="s">
        <v>22</v>
      </c>
      <c r="AB170" s="3">
        <f t="shared" ref="AB170:AH170" si="230">K170+R170</f>
        <v>58.4172</v>
      </c>
      <c r="AC170" s="3">
        <f t="shared" si="230"/>
        <v>778.894</v>
      </c>
      <c r="AD170" s="3">
        <f t="shared" si="230"/>
        <v>566.48</v>
      </c>
      <c r="AE170" s="3">
        <f t="shared" si="230"/>
        <v>32.4578</v>
      </c>
      <c r="AF170" s="3">
        <f t="shared" si="230"/>
        <v>179</v>
      </c>
      <c r="AG170" s="3">
        <f t="shared" si="230"/>
        <v>0</v>
      </c>
      <c r="AH170" s="3">
        <f t="shared" si="230"/>
        <v>1615.249</v>
      </c>
      <c r="AI170" s="4" t="s">
        <v>1111</v>
      </c>
    </row>
    <row r="171" s="9" customFormat="1" ht="20" customHeight="1" spans="1:35">
      <c r="A171" s="23">
        <f t="shared" si="173"/>
        <v>168</v>
      </c>
      <c r="B171" s="24" t="s">
        <v>476</v>
      </c>
      <c r="C171" s="25" t="s">
        <v>477</v>
      </c>
      <c r="D171" s="24" t="s">
        <v>478</v>
      </c>
      <c r="E171" s="24">
        <v>3245.4</v>
      </c>
      <c r="F171" s="24">
        <f>VLOOKUP(C171,'[1]9月'!$B:$Q,16,0)</f>
        <v>3245.4</v>
      </c>
      <c r="G171" s="27">
        <v>5664.75</v>
      </c>
      <c r="H171" s="24">
        <v>3245.4</v>
      </c>
      <c r="I171" s="27">
        <v>1790</v>
      </c>
      <c r="J171" s="27"/>
      <c r="K171" s="34">
        <f t="shared" si="174"/>
        <v>58.4172</v>
      </c>
      <c r="L171" s="35">
        <f t="shared" si="175"/>
        <v>519.264</v>
      </c>
      <c r="M171" s="27">
        <f t="shared" si="176"/>
        <v>453.18</v>
      </c>
      <c r="N171" s="24">
        <f t="shared" si="177"/>
        <v>22.7178</v>
      </c>
      <c r="O171" s="27">
        <f t="shared" si="178"/>
        <v>89.5</v>
      </c>
      <c r="P171" s="27">
        <f t="shared" si="179"/>
        <v>0</v>
      </c>
      <c r="Q171" s="27">
        <f t="shared" si="180"/>
        <v>1143.079</v>
      </c>
      <c r="R171" s="24">
        <f t="shared" si="181"/>
        <v>0</v>
      </c>
      <c r="S171" s="24">
        <f t="shared" si="182"/>
        <v>259.63</v>
      </c>
      <c r="T171" s="27">
        <f t="shared" si="183"/>
        <v>113.3</v>
      </c>
      <c r="U171" s="24">
        <f t="shared" si="184"/>
        <v>9.74</v>
      </c>
      <c r="V171" s="27">
        <f t="shared" si="185"/>
        <v>89.5</v>
      </c>
      <c r="W171" s="27">
        <f t="shared" si="186"/>
        <v>0</v>
      </c>
      <c r="X171" s="24">
        <f t="shared" si="187"/>
        <v>472.17</v>
      </c>
      <c r="Y171" s="24">
        <f t="shared" si="188"/>
        <v>1615.249</v>
      </c>
      <c r="Z171" s="39"/>
      <c r="AA171" s="4" t="s">
        <v>23</v>
      </c>
      <c r="AB171" s="3">
        <f t="shared" ref="AB171:AH171" si="231">K171+R171</f>
        <v>58.4172</v>
      </c>
      <c r="AC171" s="3">
        <f t="shared" si="231"/>
        <v>778.894</v>
      </c>
      <c r="AD171" s="3">
        <f t="shared" si="231"/>
        <v>566.48</v>
      </c>
      <c r="AE171" s="3">
        <f t="shared" si="231"/>
        <v>32.4578</v>
      </c>
      <c r="AF171" s="3">
        <f t="shared" si="231"/>
        <v>179</v>
      </c>
      <c r="AG171" s="3">
        <f t="shared" si="231"/>
        <v>0</v>
      </c>
      <c r="AH171" s="3">
        <f t="shared" si="231"/>
        <v>1615.249</v>
      </c>
      <c r="AI171" s="4" t="s">
        <v>1111</v>
      </c>
    </row>
    <row r="172" s="9" customFormat="1" ht="20" customHeight="1" spans="1:35">
      <c r="A172" s="23">
        <f t="shared" si="173"/>
        <v>169</v>
      </c>
      <c r="B172" s="24" t="s">
        <v>476</v>
      </c>
      <c r="C172" s="25" t="s">
        <v>479</v>
      </c>
      <c r="D172" s="24" t="s">
        <v>480</v>
      </c>
      <c r="E172" s="24">
        <v>3245.4</v>
      </c>
      <c r="F172" s="24">
        <f>VLOOKUP(C172,'[1]9月'!$B:$Q,16,0)</f>
        <v>3245.4</v>
      </c>
      <c r="G172" s="27">
        <v>5664.75</v>
      </c>
      <c r="H172" s="24">
        <v>3245.4</v>
      </c>
      <c r="I172" s="27">
        <v>1790</v>
      </c>
      <c r="J172" s="27"/>
      <c r="K172" s="34">
        <f t="shared" si="174"/>
        <v>58.4172</v>
      </c>
      <c r="L172" s="35">
        <f t="shared" si="175"/>
        <v>519.264</v>
      </c>
      <c r="M172" s="27">
        <f t="shared" si="176"/>
        <v>453.18</v>
      </c>
      <c r="N172" s="24">
        <f t="shared" si="177"/>
        <v>22.7178</v>
      </c>
      <c r="O172" s="27">
        <f t="shared" si="178"/>
        <v>89.5</v>
      </c>
      <c r="P172" s="27">
        <f t="shared" si="179"/>
        <v>0</v>
      </c>
      <c r="Q172" s="27">
        <f t="shared" si="180"/>
        <v>1143.079</v>
      </c>
      <c r="R172" s="24">
        <f t="shared" si="181"/>
        <v>0</v>
      </c>
      <c r="S172" s="24">
        <f t="shared" si="182"/>
        <v>259.63</v>
      </c>
      <c r="T172" s="27">
        <f t="shared" si="183"/>
        <v>113.3</v>
      </c>
      <c r="U172" s="24">
        <f t="shared" si="184"/>
        <v>9.74</v>
      </c>
      <c r="V172" s="27">
        <f t="shared" si="185"/>
        <v>89.5</v>
      </c>
      <c r="W172" s="27">
        <f t="shared" si="186"/>
        <v>0</v>
      </c>
      <c r="X172" s="24">
        <f t="shared" si="187"/>
        <v>472.17</v>
      </c>
      <c r="Y172" s="24">
        <f t="shared" si="188"/>
        <v>1615.249</v>
      </c>
      <c r="Z172" s="39"/>
      <c r="AA172" s="4" t="s">
        <v>23</v>
      </c>
      <c r="AB172" s="3">
        <f t="shared" ref="AB172:AH172" si="232">K172+R172</f>
        <v>58.4172</v>
      </c>
      <c r="AC172" s="3">
        <f t="shared" si="232"/>
        <v>778.894</v>
      </c>
      <c r="AD172" s="3">
        <f t="shared" si="232"/>
        <v>566.48</v>
      </c>
      <c r="AE172" s="3">
        <f t="shared" si="232"/>
        <v>32.4578</v>
      </c>
      <c r="AF172" s="3">
        <f t="shared" si="232"/>
        <v>179</v>
      </c>
      <c r="AG172" s="3">
        <f t="shared" si="232"/>
        <v>0</v>
      </c>
      <c r="AH172" s="3">
        <f t="shared" si="232"/>
        <v>1615.249</v>
      </c>
      <c r="AI172" s="4" t="s">
        <v>1111</v>
      </c>
    </row>
    <row r="173" s="9" customFormat="1" ht="18" customHeight="1" spans="1:35">
      <c r="A173" s="23">
        <f t="shared" si="173"/>
        <v>170</v>
      </c>
      <c r="B173" s="24" t="s">
        <v>476</v>
      </c>
      <c r="C173" s="25" t="s">
        <v>481</v>
      </c>
      <c r="D173" s="24" t="s">
        <v>482</v>
      </c>
      <c r="E173" s="24">
        <v>3245.4</v>
      </c>
      <c r="F173" s="24">
        <f>VLOOKUP(C173,'[1]9月'!$B:$Q,16,0)</f>
        <v>3245.4</v>
      </c>
      <c r="G173" s="27">
        <v>5664.75</v>
      </c>
      <c r="H173" s="24">
        <v>3245.4</v>
      </c>
      <c r="I173" s="27">
        <v>1790</v>
      </c>
      <c r="J173" s="27"/>
      <c r="K173" s="34">
        <f t="shared" si="174"/>
        <v>58.4172</v>
      </c>
      <c r="L173" s="35">
        <f t="shared" si="175"/>
        <v>519.264</v>
      </c>
      <c r="M173" s="27">
        <f t="shared" si="176"/>
        <v>453.18</v>
      </c>
      <c r="N173" s="24">
        <f t="shared" si="177"/>
        <v>22.7178</v>
      </c>
      <c r="O173" s="27">
        <f t="shared" si="178"/>
        <v>89.5</v>
      </c>
      <c r="P173" s="27">
        <f t="shared" si="179"/>
        <v>0</v>
      </c>
      <c r="Q173" s="27">
        <f t="shared" si="180"/>
        <v>1143.079</v>
      </c>
      <c r="R173" s="24">
        <f t="shared" si="181"/>
        <v>0</v>
      </c>
      <c r="S173" s="24">
        <f t="shared" si="182"/>
        <v>259.63</v>
      </c>
      <c r="T173" s="27">
        <f t="shared" si="183"/>
        <v>113.3</v>
      </c>
      <c r="U173" s="24">
        <f t="shared" si="184"/>
        <v>9.74</v>
      </c>
      <c r="V173" s="27">
        <f t="shared" si="185"/>
        <v>89.5</v>
      </c>
      <c r="W173" s="27">
        <f t="shared" si="186"/>
        <v>0</v>
      </c>
      <c r="X173" s="24">
        <f t="shared" si="187"/>
        <v>472.17</v>
      </c>
      <c r="Y173" s="24">
        <f t="shared" si="188"/>
        <v>1615.249</v>
      </c>
      <c r="Z173" s="39"/>
      <c r="AA173" s="4" t="s">
        <v>23</v>
      </c>
      <c r="AB173" s="3">
        <f t="shared" ref="AB173:AH173" si="233">K173+R173</f>
        <v>58.4172</v>
      </c>
      <c r="AC173" s="3">
        <f t="shared" si="233"/>
        <v>778.894</v>
      </c>
      <c r="AD173" s="3">
        <f t="shared" si="233"/>
        <v>566.48</v>
      </c>
      <c r="AE173" s="3">
        <f t="shared" si="233"/>
        <v>32.4578</v>
      </c>
      <c r="AF173" s="3">
        <f t="shared" si="233"/>
        <v>179</v>
      </c>
      <c r="AG173" s="3">
        <f t="shared" si="233"/>
        <v>0</v>
      </c>
      <c r="AH173" s="3">
        <f t="shared" si="233"/>
        <v>1615.249</v>
      </c>
      <c r="AI173" s="4" t="s">
        <v>1111</v>
      </c>
    </row>
    <row r="174" s="9" customFormat="1" ht="18" customHeight="1" spans="1:35">
      <c r="A174" s="23">
        <f t="shared" si="173"/>
        <v>171</v>
      </c>
      <c r="B174" s="24" t="s">
        <v>476</v>
      </c>
      <c r="C174" s="25" t="s">
        <v>483</v>
      </c>
      <c r="D174" s="24" t="s">
        <v>484</v>
      </c>
      <c r="E174" s="24">
        <v>3245.4</v>
      </c>
      <c r="F174" s="24">
        <f>VLOOKUP(C174,'[1]9月'!$B:$Q,16,0)</f>
        <v>3245.4</v>
      </c>
      <c r="G174" s="27">
        <v>5664.75</v>
      </c>
      <c r="H174" s="24">
        <v>3245.4</v>
      </c>
      <c r="I174" s="27">
        <v>1790</v>
      </c>
      <c r="J174" s="27"/>
      <c r="K174" s="34">
        <f t="shared" si="174"/>
        <v>58.4172</v>
      </c>
      <c r="L174" s="35">
        <f t="shared" si="175"/>
        <v>519.264</v>
      </c>
      <c r="M174" s="27">
        <f t="shared" si="176"/>
        <v>453.18</v>
      </c>
      <c r="N174" s="24">
        <f t="shared" si="177"/>
        <v>22.7178</v>
      </c>
      <c r="O174" s="27">
        <f t="shared" si="178"/>
        <v>89.5</v>
      </c>
      <c r="P174" s="27">
        <f t="shared" si="179"/>
        <v>0</v>
      </c>
      <c r="Q174" s="27">
        <f t="shared" si="180"/>
        <v>1143.079</v>
      </c>
      <c r="R174" s="24">
        <f t="shared" si="181"/>
        <v>0</v>
      </c>
      <c r="S174" s="24">
        <f t="shared" si="182"/>
        <v>259.63</v>
      </c>
      <c r="T174" s="27">
        <f t="shared" si="183"/>
        <v>113.3</v>
      </c>
      <c r="U174" s="24">
        <f t="shared" si="184"/>
        <v>9.74</v>
      </c>
      <c r="V174" s="27">
        <f t="shared" si="185"/>
        <v>89.5</v>
      </c>
      <c r="W174" s="27">
        <f t="shared" si="186"/>
        <v>0</v>
      </c>
      <c r="X174" s="24">
        <f t="shared" si="187"/>
        <v>472.17</v>
      </c>
      <c r="Y174" s="24">
        <f t="shared" si="188"/>
        <v>1615.249</v>
      </c>
      <c r="Z174" s="39"/>
      <c r="AA174" s="4" t="s">
        <v>23</v>
      </c>
      <c r="AB174" s="3">
        <f t="shared" ref="AB174:AH174" si="234">K174+R174</f>
        <v>58.4172</v>
      </c>
      <c r="AC174" s="3">
        <f t="shared" si="234"/>
        <v>778.894</v>
      </c>
      <c r="AD174" s="3">
        <f t="shared" si="234"/>
        <v>566.48</v>
      </c>
      <c r="AE174" s="3">
        <f t="shared" si="234"/>
        <v>32.4578</v>
      </c>
      <c r="AF174" s="3">
        <f t="shared" si="234"/>
        <v>179</v>
      </c>
      <c r="AG174" s="3">
        <f t="shared" si="234"/>
        <v>0</v>
      </c>
      <c r="AH174" s="3">
        <f t="shared" si="234"/>
        <v>1615.249</v>
      </c>
      <c r="AI174" s="4" t="s">
        <v>1111</v>
      </c>
    </row>
    <row r="175" s="9" customFormat="1" ht="18" customHeight="1" spans="1:35">
      <c r="A175" s="23">
        <f t="shared" si="173"/>
        <v>172</v>
      </c>
      <c r="B175" s="24" t="s">
        <v>476</v>
      </c>
      <c r="C175" s="25" t="s">
        <v>485</v>
      </c>
      <c r="D175" s="24" t="s">
        <v>486</v>
      </c>
      <c r="E175" s="24">
        <v>3245.4</v>
      </c>
      <c r="F175" s="24">
        <f>VLOOKUP(C175,'[1]9月'!$B:$Q,16,0)</f>
        <v>3245.4</v>
      </c>
      <c r="G175" s="27">
        <v>5664.75</v>
      </c>
      <c r="H175" s="24">
        <v>3245.4</v>
      </c>
      <c r="I175" s="27">
        <v>1790</v>
      </c>
      <c r="J175" s="27"/>
      <c r="K175" s="34">
        <f t="shared" si="174"/>
        <v>58.4172</v>
      </c>
      <c r="L175" s="35">
        <f t="shared" si="175"/>
        <v>519.264</v>
      </c>
      <c r="M175" s="27">
        <f t="shared" si="176"/>
        <v>453.18</v>
      </c>
      <c r="N175" s="24">
        <f t="shared" si="177"/>
        <v>22.7178</v>
      </c>
      <c r="O175" s="27">
        <f t="shared" si="178"/>
        <v>89.5</v>
      </c>
      <c r="P175" s="27">
        <f t="shared" si="179"/>
        <v>0</v>
      </c>
      <c r="Q175" s="27">
        <f t="shared" si="180"/>
        <v>1143.079</v>
      </c>
      <c r="R175" s="24">
        <f t="shared" si="181"/>
        <v>0</v>
      </c>
      <c r="S175" s="24">
        <f t="shared" si="182"/>
        <v>259.63</v>
      </c>
      <c r="T175" s="27">
        <f t="shared" si="183"/>
        <v>113.3</v>
      </c>
      <c r="U175" s="24">
        <f t="shared" si="184"/>
        <v>9.74</v>
      </c>
      <c r="V175" s="27">
        <f t="shared" si="185"/>
        <v>89.5</v>
      </c>
      <c r="W175" s="27">
        <f t="shared" si="186"/>
        <v>0</v>
      </c>
      <c r="X175" s="24">
        <f t="shared" si="187"/>
        <v>472.17</v>
      </c>
      <c r="Y175" s="24">
        <f t="shared" si="188"/>
        <v>1615.249</v>
      </c>
      <c r="Z175" s="39"/>
      <c r="AA175" s="4" t="s">
        <v>23</v>
      </c>
      <c r="AB175" s="3">
        <f t="shared" ref="AB175:AH175" si="235">K175+R175</f>
        <v>58.4172</v>
      </c>
      <c r="AC175" s="3">
        <f t="shared" si="235"/>
        <v>778.894</v>
      </c>
      <c r="AD175" s="3">
        <f t="shared" si="235"/>
        <v>566.48</v>
      </c>
      <c r="AE175" s="3">
        <f t="shared" si="235"/>
        <v>32.4578</v>
      </c>
      <c r="AF175" s="3">
        <f t="shared" si="235"/>
        <v>179</v>
      </c>
      <c r="AG175" s="3">
        <f t="shared" si="235"/>
        <v>0</v>
      </c>
      <c r="AH175" s="3">
        <f t="shared" si="235"/>
        <v>1615.249</v>
      </c>
      <c r="AI175" s="4" t="s">
        <v>1111</v>
      </c>
    </row>
    <row r="176" s="9" customFormat="1" ht="20" customHeight="1" spans="1:35">
      <c r="A176" s="23">
        <f t="shared" si="173"/>
        <v>173</v>
      </c>
      <c r="B176" s="24" t="s">
        <v>476</v>
      </c>
      <c r="C176" s="25" t="s">
        <v>487</v>
      </c>
      <c r="D176" s="24" t="s">
        <v>488</v>
      </c>
      <c r="E176" s="24">
        <v>3245.4</v>
      </c>
      <c r="F176" s="24">
        <f>VLOOKUP(C176,'[1]9月'!$B:$Q,16,0)</f>
        <v>3245.4</v>
      </c>
      <c r="G176" s="27">
        <v>5664.75</v>
      </c>
      <c r="H176" s="24">
        <v>3245.4</v>
      </c>
      <c r="I176" s="27">
        <v>1790</v>
      </c>
      <c r="J176" s="27"/>
      <c r="K176" s="34">
        <f t="shared" si="174"/>
        <v>58.4172</v>
      </c>
      <c r="L176" s="35">
        <f t="shared" si="175"/>
        <v>519.264</v>
      </c>
      <c r="M176" s="27">
        <f t="shared" si="176"/>
        <v>453.18</v>
      </c>
      <c r="N176" s="24">
        <f t="shared" si="177"/>
        <v>22.7178</v>
      </c>
      <c r="O176" s="27">
        <f t="shared" si="178"/>
        <v>89.5</v>
      </c>
      <c r="P176" s="27">
        <f t="shared" si="179"/>
        <v>0</v>
      </c>
      <c r="Q176" s="27">
        <f t="shared" si="180"/>
        <v>1143.079</v>
      </c>
      <c r="R176" s="24">
        <f t="shared" si="181"/>
        <v>0</v>
      </c>
      <c r="S176" s="24">
        <f t="shared" si="182"/>
        <v>259.63</v>
      </c>
      <c r="T176" s="27">
        <f t="shared" si="183"/>
        <v>113.3</v>
      </c>
      <c r="U176" s="24">
        <f t="shared" si="184"/>
        <v>9.74</v>
      </c>
      <c r="V176" s="27">
        <f t="shared" si="185"/>
        <v>89.5</v>
      </c>
      <c r="W176" s="27">
        <f t="shared" si="186"/>
        <v>0</v>
      </c>
      <c r="X176" s="24">
        <f t="shared" si="187"/>
        <v>472.17</v>
      </c>
      <c r="Y176" s="24">
        <f t="shared" si="188"/>
        <v>1615.249</v>
      </c>
      <c r="Z176" s="39"/>
      <c r="AA176" s="4" t="s">
        <v>23</v>
      </c>
      <c r="AB176" s="3">
        <f t="shared" ref="AB176:AH176" si="236">K176+R176</f>
        <v>58.4172</v>
      </c>
      <c r="AC176" s="3">
        <f t="shared" si="236"/>
        <v>778.894</v>
      </c>
      <c r="AD176" s="3">
        <f t="shared" si="236"/>
        <v>566.48</v>
      </c>
      <c r="AE176" s="3">
        <f t="shared" si="236"/>
        <v>32.4578</v>
      </c>
      <c r="AF176" s="3">
        <f t="shared" si="236"/>
        <v>179</v>
      </c>
      <c r="AG176" s="3">
        <f t="shared" si="236"/>
        <v>0</v>
      </c>
      <c r="AH176" s="3">
        <f t="shared" si="236"/>
        <v>1615.249</v>
      </c>
      <c r="AI176" s="4" t="s">
        <v>1111</v>
      </c>
    </row>
    <row r="177" s="9" customFormat="1" ht="20" customHeight="1" spans="1:35">
      <c r="A177" s="23">
        <f t="shared" si="173"/>
        <v>174</v>
      </c>
      <c r="B177" s="24" t="s">
        <v>476</v>
      </c>
      <c r="C177" s="25" t="s">
        <v>489</v>
      </c>
      <c r="D177" s="24" t="s">
        <v>490</v>
      </c>
      <c r="E177" s="24">
        <v>3245.4</v>
      </c>
      <c r="F177" s="24">
        <f>VLOOKUP(C177,'[1]9月'!$B:$Q,16,0)</f>
        <v>3245.4</v>
      </c>
      <c r="G177" s="27">
        <v>5664.75</v>
      </c>
      <c r="H177" s="24">
        <v>3245.4</v>
      </c>
      <c r="I177" s="27">
        <v>1790</v>
      </c>
      <c r="J177" s="27"/>
      <c r="K177" s="34">
        <f t="shared" si="174"/>
        <v>58.4172</v>
      </c>
      <c r="L177" s="35">
        <f t="shared" si="175"/>
        <v>519.264</v>
      </c>
      <c r="M177" s="27">
        <f t="shared" si="176"/>
        <v>453.18</v>
      </c>
      <c r="N177" s="24">
        <f t="shared" si="177"/>
        <v>22.7178</v>
      </c>
      <c r="O177" s="27">
        <f t="shared" si="178"/>
        <v>89.5</v>
      </c>
      <c r="P177" s="27">
        <f t="shared" si="179"/>
        <v>0</v>
      </c>
      <c r="Q177" s="27">
        <f t="shared" si="180"/>
        <v>1143.079</v>
      </c>
      <c r="R177" s="24">
        <f t="shared" si="181"/>
        <v>0</v>
      </c>
      <c r="S177" s="24">
        <f t="shared" si="182"/>
        <v>259.63</v>
      </c>
      <c r="T177" s="27">
        <f t="shared" si="183"/>
        <v>113.3</v>
      </c>
      <c r="U177" s="24">
        <f t="shared" si="184"/>
        <v>9.74</v>
      </c>
      <c r="V177" s="27">
        <f t="shared" si="185"/>
        <v>89.5</v>
      </c>
      <c r="W177" s="27">
        <f t="shared" si="186"/>
        <v>0</v>
      </c>
      <c r="X177" s="24">
        <f t="shared" si="187"/>
        <v>472.17</v>
      </c>
      <c r="Y177" s="24">
        <f t="shared" si="188"/>
        <v>1615.249</v>
      </c>
      <c r="Z177" s="39"/>
      <c r="AA177" s="4" t="s">
        <v>23</v>
      </c>
      <c r="AB177" s="3">
        <f t="shared" ref="AB177:AH177" si="237">K177+R177</f>
        <v>58.4172</v>
      </c>
      <c r="AC177" s="3">
        <f t="shared" si="237"/>
        <v>778.894</v>
      </c>
      <c r="AD177" s="3">
        <f t="shared" si="237"/>
        <v>566.48</v>
      </c>
      <c r="AE177" s="3">
        <f t="shared" si="237"/>
        <v>32.4578</v>
      </c>
      <c r="AF177" s="3">
        <f t="shared" si="237"/>
        <v>179</v>
      </c>
      <c r="AG177" s="3">
        <f t="shared" si="237"/>
        <v>0</v>
      </c>
      <c r="AH177" s="3">
        <f t="shared" si="237"/>
        <v>1615.249</v>
      </c>
      <c r="AI177" s="4" t="s">
        <v>1111</v>
      </c>
    </row>
    <row r="178" s="9" customFormat="1" ht="20" customHeight="1" spans="1:35">
      <c r="A178" s="23">
        <f t="shared" si="173"/>
        <v>175</v>
      </c>
      <c r="B178" s="24" t="s">
        <v>476</v>
      </c>
      <c r="C178" s="25" t="s">
        <v>491</v>
      </c>
      <c r="D178" s="24" t="s">
        <v>492</v>
      </c>
      <c r="E178" s="24">
        <v>3245.4</v>
      </c>
      <c r="F178" s="24">
        <f>VLOOKUP(C178,'[1]9月'!$B:$Q,16,0)</f>
        <v>3245.4</v>
      </c>
      <c r="G178" s="27">
        <v>5664.75</v>
      </c>
      <c r="H178" s="24">
        <v>3245.4</v>
      </c>
      <c r="I178" s="27">
        <v>1790</v>
      </c>
      <c r="J178" s="27"/>
      <c r="K178" s="34">
        <f t="shared" si="174"/>
        <v>58.4172</v>
      </c>
      <c r="L178" s="35">
        <f t="shared" si="175"/>
        <v>519.264</v>
      </c>
      <c r="M178" s="27">
        <f t="shared" si="176"/>
        <v>453.18</v>
      </c>
      <c r="N178" s="24">
        <f t="shared" si="177"/>
        <v>22.7178</v>
      </c>
      <c r="O178" s="27">
        <f t="shared" si="178"/>
        <v>89.5</v>
      </c>
      <c r="P178" s="27">
        <f t="shared" si="179"/>
        <v>0</v>
      </c>
      <c r="Q178" s="27">
        <f t="shared" si="180"/>
        <v>1143.079</v>
      </c>
      <c r="R178" s="24">
        <f t="shared" si="181"/>
        <v>0</v>
      </c>
      <c r="S178" s="24">
        <f t="shared" si="182"/>
        <v>259.63</v>
      </c>
      <c r="T178" s="27">
        <f t="shared" si="183"/>
        <v>113.3</v>
      </c>
      <c r="U178" s="24">
        <f t="shared" si="184"/>
        <v>9.74</v>
      </c>
      <c r="V178" s="27">
        <f t="shared" si="185"/>
        <v>89.5</v>
      </c>
      <c r="W178" s="27">
        <f t="shared" si="186"/>
        <v>0</v>
      </c>
      <c r="X178" s="24">
        <f t="shared" si="187"/>
        <v>472.17</v>
      </c>
      <c r="Y178" s="24">
        <f t="shared" si="188"/>
        <v>1615.249</v>
      </c>
      <c r="Z178" s="39"/>
      <c r="AA178" s="4" t="s">
        <v>23</v>
      </c>
      <c r="AB178" s="3">
        <f t="shared" ref="AB178:AH178" si="238">K178+R178</f>
        <v>58.4172</v>
      </c>
      <c r="AC178" s="3">
        <f t="shared" si="238"/>
        <v>778.894</v>
      </c>
      <c r="AD178" s="3">
        <f t="shared" si="238"/>
        <v>566.48</v>
      </c>
      <c r="AE178" s="3">
        <f t="shared" si="238"/>
        <v>32.4578</v>
      </c>
      <c r="AF178" s="3">
        <f t="shared" si="238"/>
        <v>179</v>
      </c>
      <c r="AG178" s="3">
        <f t="shared" si="238"/>
        <v>0</v>
      </c>
      <c r="AH178" s="3">
        <f t="shared" si="238"/>
        <v>1615.249</v>
      </c>
      <c r="AI178" s="4" t="s">
        <v>1111</v>
      </c>
    </row>
    <row r="179" s="9" customFormat="1" ht="20" customHeight="1" spans="1:35">
      <c r="A179" s="23">
        <f t="shared" si="173"/>
        <v>176</v>
      </c>
      <c r="B179" s="24" t="s">
        <v>476</v>
      </c>
      <c r="C179" s="25" t="s">
        <v>493</v>
      </c>
      <c r="D179" s="24" t="s">
        <v>494</v>
      </c>
      <c r="E179" s="24">
        <v>3245.4</v>
      </c>
      <c r="F179" s="24">
        <f>VLOOKUP(C179,'[1]9月'!$B:$Q,16,0)</f>
        <v>3245.4</v>
      </c>
      <c r="G179" s="27">
        <v>5664.75</v>
      </c>
      <c r="H179" s="24">
        <v>3245.4</v>
      </c>
      <c r="I179" s="27">
        <v>1790</v>
      </c>
      <c r="J179" s="27"/>
      <c r="K179" s="34">
        <f t="shared" si="174"/>
        <v>58.4172</v>
      </c>
      <c r="L179" s="35">
        <f t="shared" si="175"/>
        <v>519.264</v>
      </c>
      <c r="M179" s="27">
        <f t="shared" si="176"/>
        <v>453.18</v>
      </c>
      <c r="N179" s="24">
        <f t="shared" si="177"/>
        <v>22.7178</v>
      </c>
      <c r="O179" s="27">
        <f t="shared" si="178"/>
        <v>89.5</v>
      </c>
      <c r="P179" s="27">
        <f t="shared" si="179"/>
        <v>0</v>
      </c>
      <c r="Q179" s="27">
        <f t="shared" si="180"/>
        <v>1143.079</v>
      </c>
      <c r="R179" s="24">
        <f t="shared" si="181"/>
        <v>0</v>
      </c>
      <c r="S179" s="24">
        <f t="shared" si="182"/>
        <v>259.63</v>
      </c>
      <c r="T179" s="27">
        <f t="shared" si="183"/>
        <v>113.3</v>
      </c>
      <c r="U179" s="24">
        <f t="shared" si="184"/>
        <v>9.74</v>
      </c>
      <c r="V179" s="27">
        <f t="shared" si="185"/>
        <v>89.5</v>
      </c>
      <c r="W179" s="27">
        <f t="shared" si="186"/>
        <v>0</v>
      </c>
      <c r="X179" s="24">
        <f t="shared" si="187"/>
        <v>472.17</v>
      </c>
      <c r="Y179" s="24">
        <f t="shared" si="188"/>
        <v>1615.249</v>
      </c>
      <c r="Z179" s="39"/>
      <c r="AA179" s="4" t="s">
        <v>23</v>
      </c>
      <c r="AB179" s="3">
        <f t="shared" ref="AB179:AH179" si="239">K179+R179</f>
        <v>58.4172</v>
      </c>
      <c r="AC179" s="3">
        <f t="shared" si="239"/>
        <v>778.894</v>
      </c>
      <c r="AD179" s="3">
        <f t="shared" si="239"/>
        <v>566.48</v>
      </c>
      <c r="AE179" s="3">
        <f t="shared" si="239"/>
        <v>32.4578</v>
      </c>
      <c r="AF179" s="3">
        <f t="shared" si="239"/>
        <v>179</v>
      </c>
      <c r="AG179" s="3">
        <f t="shared" si="239"/>
        <v>0</v>
      </c>
      <c r="AH179" s="3">
        <f t="shared" si="239"/>
        <v>1615.249</v>
      </c>
      <c r="AI179" s="4" t="s">
        <v>1111</v>
      </c>
    </row>
    <row r="180" s="9" customFormat="1" ht="20" customHeight="1" spans="1:35">
      <c r="A180" s="23">
        <f t="shared" si="173"/>
        <v>177</v>
      </c>
      <c r="B180" s="24" t="s">
        <v>476</v>
      </c>
      <c r="C180" s="25" t="s">
        <v>495</v>
      </c>
      <c r="D180" s="24" t="s">
        <v>496</v>
      </c>
      <c r="E180" s="24">
        <v>3245.4</v>
      </c>
      <c r="F180" s="24">
        <f>VLOOKUP(C180,'[1]9月'!$B:$Q,16,0)</f>
        <v>3245.4</v>
      </c>
      <c r="G180" s="27">
        <v>5664.75</v>
      </c>
      <c r="H180" s="24">
        <v>3245.4</v>
      </c>
      <c r="I180" s="27">
        <v>1790</v>
      </c>
      <c r="J180" s="27"/>
      <c r="K180" s="34">
        <f t="shared" si="174"/>
        <v>58.4172</v>
      </c>
      <c r="L180" s="35">
        <f t="shared" si="175"/>
        <v>519.264</v>
      </c>
      <c r="M180" s="27">
        <f t="shared" si="176"/>
        <v>453.18</v>
      </c>
      <c r="N180" s="24">
        <f t="shared" si="177"/>
        <v>22.7178</v>
      </c>
      <c r="O180" s="27">
        <f t="shared" si="178"/>
        <v>89.5</v>
      </c>
      <c r="P180" s="27">
        <f t="shared" si="179"/>
        <v>0</v>
      </c>
      <c r="Q180" s="27">
        <f t="shared" si="180"/>
        <v>1143.079</v>
      </c>
      <c r="R180" s="24">
        <f t="shared" si="181"/>
        <v>0</v>
      </c>
      <c r="S180" s="24">
        <f t="shared" si="182"/>
        <v>259.63</v>
      </c>
      <c r="T180" s="27">
        <f t="shared" si="183"/>
        <v>113.3</v>
      </c>
      <c r="U180" s="24">
        <f t="shared" si="184"/>
        <v>9.74</v>
      </c>
      <c r="V180" s="27">
        <f t="shared" si="185"/>
        <v>89.5</v>
      </c>
      <c r="W180" s="27">
        <f t="shared" si="186"/>
        <v>0</v>
      </c>
      <c r="X180" s="24">
        <f t="shared" si="187"/>
        <v>472.17</v>
      </c>
      <c r="Y180" s="24">
        <f t="shared" si="188"/>
        <v>1615.249</v>
      </c>
      <c r="Z180" s="39"/>
      <c r="AA180" s="4" t="s">
        <v>23</v>
      </c>
      <c r="AB180" s="3">
        <f t="shared" ref="AB180:AH180" si="240">K180+R180</f>
        <v>58.4172</v>
      </c>
      <c r="AC180" s="3">
        <f t="shared" si="240"/>
        <v>778.894</v>
      </c>
      <c r="AD180" s="3">
        <f t="shared" si="240"/>
        <v>566.48</v>
      </c>
      <c r="AE180" s="3">
        <f t="shared" si="240"/>
        <v>32.4578</v>
      </c>
      <c r="AF180" s="3">
        <f t="shared" si="240"/>
        <v>179</v>
      </c>
      <c r="AG180" s="3">
        <f t="shared" si="240"/>
        <v>0</v>
      </c>
      <c r="AH180" s="3">
        <f t="shared" si="240"/>
        <v>1615.249</v>
      </c>
      <c r="AI180" s="4" t="s">
        <v>1111</v>
      </c>
    </row>
    <row r="181" s="9" customFormat="1" ht="20" customHeight="1" spans="1:35">
      <c r="A181" s="23">
        <f t="shared" si="173"/>
        <v>178</v>
      </c>
      <c r="B181" s="24" t="s">
        <v>476</v>
      </c>
      <c r="C181" s="25" t="s">
        <v>497</v>
      </c>
      <c r="D181" s="24" t="s">
        <v>498</v>
      </c>
      <c r="E181" s="24">
        <v>3245.4</v>
      </c>
      <c r="F181" s="24">
        <f>VLOOKUP(C181,'[1]9月'!$B:$Q,16,0)</f>
        <v>3245.4</v>
      </c>
      <c r="G181" s="27">
        <v>5664.75</v>
      </c>
      <c r="H181" s="24">
        <v>3245.4</v>
      </c>
      <c r="I181" s="27">
        <v>1790</v>
      </c>
      <c r="J181" s="27"/>
      <c r="K181" s="34">
        <f t="shared" si="174"/>
        <v>58.4172</v>
      </c>
      <c r="L181" s="35">
        <f t="shared" si="175"/>
        <v>519.264</v>
      </c>
      <c r="M181" s="27">
        <f t="shared" si="176"/>
        <v>453.18</v>
      </c>
      <c r="N181" s="24">
        <f t="shared" si="177"/>
        <v>22.7178</v>
      </c>
      <c r="O181" s="27">
        <f t="shared" si="178"/>
        <v>89.5</v>
      </c>
      <c r="P181" s="27">
        <f t="shared" si="179"/>
        <v>0</v>
      </c>
      <c r="Q181" s="27">
        <f t="shared" si="180"/>
        <v>1143.079</v>
      </c>
      <c r="R181" s="24">
        <f t="shared" si="181"/>
        <v>0</v>
      </c>
      <c r="S181" s="24">
        <f t="shared" si="182"/>
        <v>259.63</v>
      </c>
      <c r="T181" s="27">
        <f t="shared" si="183"/>
        <v>113.3</v>
      </c>
      <c r="U181" s="24">
        <f t="shared" si="184"/>
        <v>9.74</v>
      </c>
      <c r="V181" s="27">
        <f t="shared" si="185"/>
        <v>89.5</v>
      </c>
      <c r="W181" s="27">
        <f t="shared" si="186"/>
        <v>0</v>
      </c>
      <c r="X181" s="24">
        <f t="shared" si="187"/>
        <v>472.17</v>
      </c>
      <c r="Y181" s="24">
        <f t="shared" si="188"/>
        <v>1615.249</v>
      </c>
      <c r="Z181" s="39"/>
      <c r="AA181" s="4" t="s">
        <v>23</v>
      </c>
      <c r="AB181" s="3">
        <f t="shared" ref="AB181:AH181" si="241">K181+R181</f>
        <v>58.4172</v>
      </c>
      <c r="AC181" s="3">
        <f t="shared" si="241"/>
        <v>778.894</v>
      </c>
      <c r="AD181" s="3">
        <f t="shared" si="241"/>
        <v>566.48</v>
      </c>
      <c r="AE181" s="3">
        <f t="shared" si="241"/>
        <v>32.4578</v>
      </c>
      <c r="AF181" s="3">
        <f t="shared" si="241"/>
        <v>179</v>
      </c>
      <c r="AG181" s="3">
        <f t="shared" si="241"/>
        <v>0</v>
      </c>
      <c r="AH181" s="3">
        <f t="shared" si="241"/>
        <v>1615.249</v>
      </c>
      <c r="AI181" s="4" t="s">
        <v>1111</v>
      </c>
    </row>
    <row r="182" s="9" customFormat="1" ht="20" customHeight="1" spans="1:35">
      <c r="A182" s="23">
        <f t="shared" si="173"/>
        <v>179</v>
      </c>
      <c r="B182" s="24" t="s">
        <v>476</v>
      </c>
      <c r="C182" s="25" t="s">
        <v>499</v>
      </c>
      <c r="D182" s="24" t="s">
        <v>500</v>
      </c>
      <c r="E182" s="24">
        <v>3245.4</v>
      </c>
      <c r="F182" s="24">
        <f>VLOOKUP(C182,'[1]9月'!$B:$Q,16,0)</f>
        <v>3245.4</v>
      </c>
      <c r="G182" s="27">
        <v>5664.75</v>
      </c>
      <c r="H182" s="24">
        <v>3245.4</v>
      </c>
      <c r="I182" s="27">
        <v>1790</v>
      </c>
      <c r="J182" s="27"/>
      <c r="K182" s="34">
        <f t="shared" si="174"/>
        <v>58.4172</v>
      </c>
      <c r="L182" s="35">
        <f t="shared" si="175"/>
        <v>519.264</v>
      </c>
      <c r="M182" s="27">
        <f t="shared" si="176"/>
        <v>453.18</v>
      </c>
      <c r="N182" s="24">
        <f t="shared" si="177"/>
        <v>22.7178</v>
      </c>
      <c r="O182" s="27">
        <f t="shared" si="178"/>
        <v>89.5</v>
      </c>
      <c r="P182" s="27">
        <f t="shared" si="179"/>
        <v>0</v>
      </c>
      <c r="Q182" s="27">
        <f t="shared" si="180"/>
        <v>1143.079</v>
      </c>
      <c r="R182" s="24">
        <f t="shared" si="181"/>
        <v>0</v>
      </c>
      <c r="S182" s="24">
        <f t="shared" si="182"/>
        <v>259.63</v>
      </c>
      <c r="T182" s="27">
        <f t="shared" si="183"/>
        <v>113.3</v>
      </c>
      <c r="U182" s="24">
        <f t="shared" si="184"/>
        <v>9.74</v>
      </c>
      <c r="V182" s="27">
        <f t="shared" si="185"/>
        <v>89.5</v>
      </c>
      <c r="W182" s="27">
        <f t="shared" si="186"/>
        <v>0</v>
      </c>
      <c r="X182" s="24">
        <f t="shared" si="187"/>
        <v>472.17</v>
      </c>
      <c r="Y182" s="24">
        <f t="shared" si="188"/>
        <v>1615.249</v>
      </c>
      <c r="Z182" s="39"/>
      <c r="AA182" s="4" t="s">
        <v>23</v>
      </c>
      <c r="AB182" s="3">
        <f t="shared" ref="AB182:AH182" si="242">K182+R182</f>
        <v>58.4172</v>
      </c>
      <c r="AC182" s="3">
        <f t="shared" si="242"/>
        <v>778.894</v>
      </c>
      <c r="AD182" s="3">
        <f t="shared" si="242"/>
        <v>566.48</v>
      </c>
      <c r="AE182" s="3">
        <f t="shared" si="242"/>
        <v>32.4578</v>
      </c>
      <c r="AF182" s="3">
        <f t="shared" si="242"/>
        <v>179</v>
      </c>
      <c r="AG182" s="3">
        <f t="shared" si="242"/>
        <v>0</v>
      </c>
      <c r="AH182" s="3">
        <f t="shared" si="242"/>
        <v>1615.249</v>
      </c>
      <c r="AI182" s="4" t="s">
        <v>1111</v>
      </c>
    </row>
    <row r="183" s="9" customFormat="1" ht="20" customHeight="1" spans="1:35">
      <c r="A183" s="23">
        <f t="shared" si="173"/>
        <v>180</v>
      </c>
      <c r="B183" s="24" t="s">
        <v>476</v>
      </c>
      <c r="C183" s="25" t="s">
        <v>501</v>
      </c>
      <c r="D183" s="24" t="s">
        <v>502</v>
      </c>
      <c r="E183" s="24">
        <v>3245.4</v>
      </c>
      <c r="F183" s="24">
        <f>VLOOKUP(C183,'[1]9月'!$B:$Q,16,0)</f>
        <v>3245.4</v>
      </c>
      <c r="G183" s="27">
        <v>5664.75</v>
      </c>
      <c r="H183" s="24">
        <v>3245.4</v>
      </c>
      <c r="I183" s="27">
        <v>1790</v>
      </c>
      <c r="J183" s="27"/>
      <c r="K183" s="34">
        <f t="shared" si="174"/>
        <v>58.4172</v>
      </c>
      <c r="L183" s="35">
        <f t="shared" si="175"/>
        <v>519.264</v>
      </c>
      <c r="M183" s="27">
        <f t="shared" si="176"/>
        <v>453.18</v>
      </c>
      <c r="N183" s="24">
        <f t="shared" si="177"/>
        <v>22.7178</v>
      </c>
      <c r="O183" s="27">
        <f t="shared" si="178"/>
        <v>89.5</v>
      </c>
      <c r="P183" s="27">
        <f t="shared" si="179"/>
        <v>0</v>
      </c>
      <c r="Q183" s="27">
        <f t="shared" si="180"/>
        <v>1143.079</v>
      </c>
      <c r="R183" s="24">
        <f t="shared" si="181"/>
        <v>0</v>
      </c>
      <c r="S183" s="24">
        <f t="shared" si="182"/>
        <v>259.63</v>
      </c>
      <c r="T183" s="27">
        <f t="shared" si="183"/>
        <v>113.3</v>
      </c>
      <c r="U183" s="24">
        <f t="shared" si="184"/>
        <v>9.74</v>
      </c>
      <c r="V183" s="27">
        <f t="shared" si="185"/>
        <v>89.5</v>
      </c>
      <c r="W183" s="27">
        <f t="shared" si="186"/>
        <v>0</v>
      </c>
      <c r="X183" s="24">
        <f t="shared" si="187"/>
        <v>472.17</v>
      </c>
      <c r="Y183" s="24">
        <f t="shared" si="188"/>
        <v>1615.249</v>
      </c>
      <c r="Z183" s="39"/>
      <c r="AA183" s="4" t="s">
        <v>23</v>
      </c>
      <c r="AB183" s="3">
        <f t="shared" ref="AB183:AH183" si="243">K183+R183</f>
        <v>58.4172</v>
      </c>
      <c r="AC183" s="3">
        <f t="shared" si="243"/>
        <v>778.894</v>
      </c>
      <c r="AD183" s="3">
        <f t="shared" si="243"/>
        <v>566.48</v>
      </c>
      <c r="AE183" s="3">
        <f t="shared" si="243"/>
        <v>32.4578</v>
      </c>
      <c r="AF183" s="3">
        <f t="shared" si="243"/>
        <v>179</v>
      </c>
      <c r="AG183" s="3">
        <f t="shared" si="243"/>
        <v>0</v>
      </c>
      <c r="AH183" s="3">
        <f t="shared" si="243"/>
        <v>1615.249</v>
      </c>
      <c r="AI183" s="4" t="s">
        <v>1111</v>
      </c>
    </row>
    <row r="184" s="9" customFormat="1" ht="20" customHeight="1" spans="1:35">
      <c r="A184" s="23">
        <f t="shared" si="173"/>
        <v>181</v>
      </c>
      <c r="B184" s="24" t="s">
        <v>476</v>
      </c>
      <c r="C184" s="25" t="s">
        <v>503</v>
      </c>
      <c r="D184" s="24" t="s">
        <v>504</v>
      </c>
      <c r="E184" s="24">
        <v>3245.4</v>
      </c>
      <c r="F184" s="24">
        <f>VLOOKUP(C184,'[1]9月'!$B:$Q,16,0)</f>
        <v>3245.4</v>
      </c>
      <c r="G184" s="27">
        <v>5664.75</v>
      </c>
      <c r="H184" s="24">
        <v>3245.4</v>
      </c>
      <c r="I184" s="27">
        <v>1790</v>
      </c>
      <c r="J184" s="27"/>
      <c r="K184" s="34">
        <f t="shared" si="174"/>
        <v>58.4172</v>
      </c>
      <c r="L184" s="35">
        <f t="shared" si="175"/>
        <v>519.264</v>
      </c>
      <c r="M184" s="27">
        <f t="shared" si="176"/>
        <v>453.18</v>
      </c>
      <c r="N184" s="24">
        <f t="shared" si="177"/>
        <v>22.7178</v>
      </c>
      <c r="O184" s="27">
        <f t="shared" si="178"/>
        <v>89.5</v>
      </c>
      <c r="P184" s="27">
        <f t="shared" si="179"/>
        <v>0</v>
      </c>
      <c r="Q184" s="27">
        <f t="shared" si="180"/>
        <v>1143.079</v>
      </c>
      <c r="R184" s="24">
        <f t="shared" si="181"/>
        <v>0</v>
      </c>
      <c r="S184" s="24">
        <f t="shared" si="182"/>
        <v>259.63</v>
      </c>
      <c r="T184" s="27">
        <f t="shared" si="183"/>
        <v>113.3</v>
      </c>
      <c r="U184" s="24">
        <f t="shared" si="184"/>
        <v>9.74</v>
      </c>
      <c r="V184" s="27">
        <f t="shared" si="185"/>
        <v>89.5</v>
      </c>
      <c r="W184" s="27">
        <f t="shared" si="186"/>
        <v>0</v>
      </c>
      <c r="X184" s="24">
        <f t="shared" si="187"/>
        <v>472.17</v>
      </c>
      <c r="Y184" s="24">
        <f t="shared" si="188"/>
        <v>1615.249</v>
      </c>
      <c r="Z184" s="39"/>
      <c r="AA184" s="4" t="s">
        <v>23</v>
      </c>
      <c r="AB184" s="3">
        <f t="shared" ref="AB184:AH184" si="244">K184+R184</f>
        <v>58.4172</v>
      </c>
      <c r="AC184" s="3">
        <f t="shared" si="244"/>
        <v>778.894</v>
      </c>
      <c r="AD184" s="3">
        <f t="shared" si="244"/>
        <v>566.48</v>
      </c>
      <c r="AE184" s="3">
        <f t="shared" si="244"/>
        <v>32.4578</v>
      </c>
      <c r="AF184" s="3">
        <f t="shared" si="244"/>
        <v>179</v>
      </c>
      <c r="AG184" s="3">
        <f t="shared" si="244"/>
        <v>0</v>
      </c>
      <c r="AH184" s="3">
        <f t="shared" si="244"/>
        <v>1615.249</v>
      </c>
      <c r="AI184" s="4" t="s">
        <v>1111</v>
      </c>
    </row>
    <row r="185" s="9" customFormat="1" ht="20" customHeight="1" spans="1:35">
      <c r="A185" s="23">
        <f t="shared" si="173"/>
        <v>182</v>
      </c>
      <c r="B185" s="24" t="s">
        <v>476</v>
      </c>
      <c r="C185" s="25" t="s">
        <v>505</v>
      </c>
      <c r="D185" s="24" t="s">
        <v>506</v>
      </c>
      <c r="E185" s="24">
        <v>3245.4</v>
      </c>
      <c r="F185" s="24">
        <f>VLOOKUP(C185,'[1]9月'!$B:$Q,16,0)</f>
        <v>3245.4</v>
      </c>
      <c r="G185" s="27">
        <v>5664.75</v>
      </c>
      <c r="H185" s="24">
        <v>3245.4</v>
      </c>
      <c r="I185" s="27">
        <v>1790</v>
      </c>
      <c r="J185" s="27"/>
      <c r="K185" s="34">
        <f t="shared" si="174"/>
        <v>58.4172</v>
      </c>
      <c r="L185" s="35">
        <f t="shared" si="175"/>
        <v>519.264</v>
      </c>
      <c r="M185" s="27">
        <f t="shared" si="176"/>
        <v>453.18</v>
      </c>
      <c r="N185" s="24">
        <f t="shared" si="177"/>
        <v>22.7178</v>
      </c>
      <c r="O185" s="27">
        <f t="shared" si="178"/>
        <v>89.5</v>
      </c>
      <c r="P185" s="27">
        <f t="shared" si="179"/>
        <v>0</v>
      </c>
      <c r="Q185" s="27">
        <f t="shared" si="180"/>
        <v>1143.079</v>
      </c>
      <c r="R185" s="24">
        <f t="shared" si="181"/>
        <v>0</v>
      </c>
      <c r="S185" s="24">
        <f t="shared" si="182"/>
        <v>259.63</v>
      </c>
      <c r="T185" s="27">
        <f t="shared" si="183"/>
        <v>113.3</v>
      </c>
      <c r="U185" s="24">
        <f t="shared" si="184"/>
        <v>9.74</v>
      </c>
      <c r="V185" s="27">
        <f t="shared" si="185"/>
        <v>89.5</v>
      </c>
      <c r="W185" s="27">
        <f t="shared" si="186"/>
        <v>0</v>
      </c>
      <c r="X185" s="24">
        <f t="shared" si="187"/>
        <v>472.17</v>
      </c>
      <c r="Y185" s="24">
        <f t="shared" si="188"/>
        <v>1615.249</v>
      </c>
      <c r="Z185" s="39"/>
      <c r="AA185" s="4" t="s">
        <v>23</v>
      </c>
      <c r="AB185" s="3">
        <f t="shared" ref="AB185:AH185" si="245">K185+R185</f>
        <v>58.4172</v>
      </c>
      <c r="AC185" s="3">
        <f t="shared" si="245"/>
        <v>778.894</v>
      </c>
      <c r="AD185" s="3">
        <f t="shared" si="245"/>
        <v>566.48</v>
      </c>
      <c r="AE185" s="3">
        <f t="shared" si="245"/>
        <v>32.4578</v>
      </c>
      <c r="AF185" s="3">
        <f t="shared" si="245"/>
        <v>179</v>
      </c>
      <c r="AG185" s="3">
        <f t="shared" si="245"/>
        <v>0</v>
      </c>
      <c r="AH185" s="3">
        <f t="shared" si="245"/>
        <v>1615.249</v>
      </c>
      <c r="AI185" s="4" t="s">
        <v>1111</v>
      </c>
    </row>
    <row r="186" s="9" customFormat="1" ht="20" customHeight="1" spans="1:35">
      <c r="A186" s="23">
        <f t="shared" si="173"/>
        <v>183</v>
      </c>
      <c r="B186" s="24" t="s">
        <v>476</v>
      </c>
      <c r="C186" s="25" t="s">
        <v>507</v>
      </c>
      <c r="D186" s="24" t="s">
        <v>508</v>
      </c>
      <c r="E186" s="24">
        <v>3245.4</v>
      </c>
      <c r="F186" s="24">
        <f>VLOOKUP(C186,'[1]9月'!$B:$Q,16,0)</f>
        <v>3245.4</v>
      </c>
      <c r="G186" s="27">
        <v>5664.75</v>
      </c>
      <c r="H186" s="24">
        <v>3245.4</v>
      </c>
      <c r="I186" s="27">
        <v>1790</v>
      </c>
      <c r="J186" s="27"/>
      <c r="K186" s="34">
        <f t="shared" si="174"/>
        <v>58.4172</v>
      </c>
      <c r="L186" s="35">
        <f t="shared" si="175"/>
        <v>519.264</v>
      </c>
      <c r="M186" s="27">
        <f t="shared" si="176"/>
        <v>453.18</v>
      </c>
      <c r="N186" s="24">
        <f t="shared" si="177"/>
        <v>22.7178</v>
      </c>
      <c r="O186" s="27">
        <f t="shared" si="178"/>
        <v>89.5</v>
      </c>
      <c r="P186" s="27">
        <f t="shared" si="179"/>
        <v>0</v>
      </c>
      <c r="Q186" s="27">
        <f t="shared" si="180"/>
        <v>1143.079</v>
      </c>
      <c r="R186" s="24">
        <f t="shared" si="181"/>
        <v>0</v>
      </c>
      <c r="S186" s="24">
        <f t="shared" si="182"/>
        <v>259.63</v>
      </c>
      <c r="T186" s="27">
        <f t="shared" si="183"/>
        <v>113.3</v>
      </c>
      <c r="U186" s="24">
        <f t="shared" si="184"/>
        <v>9.74</v>
      </c>
      <c r="V186" s="27">
        <f t="shared" si="185"/>
        <v>89.5</v>
      </c>
      <c r="W186" s="27">
        <f t="shared" si="186"/>
        <v>0</v>
      </c>
      <c r="X186" s="24">
        <f t="shared" si="187"/>
        <v>472.17</v>
      </c>
      <c r="Y186" s="24">
        <f t="shared" si="188"/>
        <v>1615.249</v>
      </c>
      <c r="Z186" s="39"/>
      <c r="AA186" s="4" t="s">
        <v>23</v>
      </c>
      <c r="AB186" s="3">
        <f t="shared" ref="AB186:AH186" si="246">K186+R186</f>
        <v>58.4172</v>
      </c>
      <c r="AC186" s="3">
        <f t="shared" si="246"/>
        <v>778.894</v>
      </c>
      <c r="AD186" s="3">
        <f t="shared" si="246"/>
        <v>566.48</v>
      </c>
      <c r="AE186" s="3">
        <f t="shared" si="246"/>
        <v>32.4578</v>
      </c>
      <c r="AF186" s="3">
        <f t="shared" si="246"/>
        <v>179</v>
      </c>
      <c r="AG186" s="3">
        <f t="shared" si="246"/>
        <v>0</v>
      </c>
      <c r="AH186" s="3">
        <f t="shared" si="246"/>
        <v>1615.249</v>
      </c>
      <c r="AI186" s="4" t="s">
        <v>1111</v>
      </c>
    </row>
    <row r="187" s="9" customFormat="1" ht="20" customHeight="1" spans="1:35">
      <c r="A187" s="23">
        <f t="shared" si="173"/>
        <v>184</v>
      </c>
      <c r="B187" s="24" t="s">
        <v>476</v>
      </c>
      <c r="C187" s="25" t="s">
        <v>509</v>
      </c>
      <c r="D187" s="24" t="s">
        <v>510</v>
      </c>
      <c r="E187" s="24">
        <v>3245.4</v>
      </c>
      <c r="F187" s="24">
        <f>VLOOKUP(C187,'[1]9月'!$B:$Q,16,0)</f>
        <v>3245.4</v>
      </c>
      <c r="G187" s="27">
        <v>5664.75</v>
      </c>
      <c r="H187" s="24">
        <v>3245.4</v>
      </c>
      <c r="I187" s="27">
        <v>1790</v>
      </c>
      <c r="J187" s="27"/>
      <c r="K187" s="34">
        <f t="shared" si="174"/>
        <v>58.4172</v>
      </c>
      <c r="L187" s="35">
        <f t="shared" si="175"/>
        <v>519.264</v>
      </c>
      <c r="M187" s="27">
        <f t="shared" si="176"/>
        <v>453.18</v>
      </c>
      <c r="N187" s="24">
        <f t="shared" si="177"/>
        <v>22.7178</v>
      </c>
      <c r="O187" s="27">
        <f t="shared" si="178"/>
        <v>89.5</v>
      </c>
      <c r="P187" s="27">
        <f t="shared" si="179"/>
        <v>0</v>
      </c>
      <c r="Q187" s="27">
        <f t="shared" si="180"/>
        <v>1143.079</v>
      </c>
      <c r="R187" s="24">
        <f t="shared" si="181"/>
        <v>0</v>
      </c>
      <c r="S187" s="24">
        <f t="shared" si="182"/>
        <v>259.63</v>
      </c>
      <c r="T187" s="27">
        <f t="shared" si="183"/>
        <v>113.3</v>
      </c>
      <c r="U187" s="24">
        <f t="shared" si="184"/>
        <v>9.74</v>
      </c>
      <c r="V187" s="27">
        <f t="shared" si="185"/>
        <v>89.5</v>
      </c>
      <c r="W187" s="27">
        <f t="shared" si="186"/>
        <v>0</v>
      </c>
      <c r="X187" s="24">
        <f t="shared" si="187"/>
        <v>472.17</v>
      </c>
      <c r="Y187" s="24">
        <f t="shared" si="188"/>
        <v>1615.249</v>
      </c>
      <c r="Z187" s="39"/>
      <c r="AA187" s="4" t="s">
        <v>23</v>
      </c>
      <c r="AB187" s="3">
        <f t="shared" ref="AB187:AH187" si="247">K187+R187</f>
        <v>58.4172</v>
      </c>
      <c r="AC187" s="3">
        <f t="shared" si="247"/>
        <v>778.894</v>
      </c>
      <c r="AD187" s="3">
        <f t="shared" si="247"/>
        <v>566.48</v>
      </c>
      <c r="AE187" s="3">
        <f t="shared" si="247"/>
        <v>32.4578</v>
      </c>
      <c r="AF187" s="3">
        <f t="shared" si="247"/>
        <v>179</v>
      </c>
      <c r="AG187" s="3">
        <f t="shared" si="247"/>
        <v>0</v>
      </c>
      <c r="AH187" s="3">
        <f t="shared" si="247"/>
        <v>1615.249</v>
      </c>
      <c r="AI187" s="4" t="s">
        <v>1111</v>
      </c>
    </row>
    <row r="188" s="9" customFormat="1" ht="20" customHeight="1" spans="1:35">
      <c r="A188" s="23">
        <f t="shared" si="173"/>
        <v>185</v>
      </c>
      <c r="B188" s="24" t="s">
        <v>476</v>
      </c>
      <c r="C188" s="25" t="s">
        <v>511</v>
      </c>
      <c r="D188" s="24" t="s">
        <v>512</v>
      </c>
      <c r="E188" s="24">
        <v>3245.4</v>
      </c>
      <c r="F188" s="24">
        <f>VLOOKUP(C188,'[1]9月'!$B:$Q,16,0)</f>
        <v>3245.4</v>
      </c>
      <c r="G188" s="27">
        <v>5664.75</v>
      </c>
      <c r="H188" s="24">
        <v>3245.4</v>
      </c>
      <c r="I188" s="27">
        <v>1790</v>
      </c>
      <c r="J188" s="27"/>
      <c r="K188" s="34">
        <f t="shared" si="174"/>
        <v>58.4172</v>
      </c>
      <c r="L188" s="35">
        <f t="shared" si="175"/>
        <v>519.264</v>
      </c>
      <c r="M188" s="27">
        <f t="shared" si="176"/>
        <v>453.18</v>
      </c>
      <c r="N188" s="24">
        <f t="shared" si="177"/>
        <v>22.7178</v>
      </c>
      <c r="O188" s="27">
        <f t="shared" si="178"/>
        <v>89.5</v>
      </c>
      <c r="P188" s="27">
        <f t="shared" si="179"/>
        <v>0</v>
      </c>
      <c r="Q188" s="27">
        <f t="shared" si="180"/>
        <v>1143.079</v>
      </c>
      <c r="R188" s="24">
        <f t="shared" si="181"/>
        <v>0</v>
      </c>
      <c r="S188" s="24">
        <f t="shared" si="182"/>
        <v>259.63</v>
      </c>
      <c r="T188" s="27">
        <f t="shared" si="183"/>
        <v>113.3</v>
      </c>
      <c r="U188" s="24">
        <f t="shared" si="184"/>
        <v>9.74</v>
      </c>
      <c r="V188" s="27">
        <f t="shared" si="185"/>
        <v>89.5</v>
      </c>
      <c r="W188" s="27">
        <f t="shared" si="186"/>
        <v>0</v>
      </c>
      <c r="X188" s="24">
        <f t="shared" si="187"/>
        <v>472.17</v>
      </c>
      <c r="Y188" s="24">
        <f t="shared" si="188"/>
        <v>1615.249</v>
      </c>
      <c r="Z188" s="39"/>
      <c r="AA188" s="4" t="s">
        <v>23</v>
      </c>
      <c r="AB188" s="3">
        <f t="shared" ref="AB188:AH188" si="248">K188+R188</f>
        <v>58.4172</v>
      </c>
      <c r="AC188" s="3">
        <f t="shared" si="248"/>
        <v>778.894</v>
      </c>
      <c r="AD188" s="3">
        <f t="shared" si="248"/>
        <v>566.48</v>
      </c>
      <c r="AE188" s="3">
        <f t="shared" si="248"/>
        <v>32.4578</v>
      </c>
      <c r="AF188" s="3">
        <f t="shared" si="248"/>
        <v>179</v>
      </c>
      <c r="AG188" s="3">
        <f t="shared" si="248"/>
        <v>0</v>
      </c>
      <c r="AH188" s="3">
        <f t="shared" si="248"/>
        <v>1615.249</v>
      </c>
      <c r="AI188" s="4" t="s">
        <v>1111</v>
      </c>
    </row>
    <row r="189" s="9" customFormat="1" ht="20" customHeight="1" spans="1:35">
      <c r="A189" s="23">
        <f t="shared" si="173"/>
        <v>186</v>
      </c>
      <c r="B189" s="24" t="s">
        <v>476</v>
      </c>
      <c r="C189" s="25" t="s">
        <v>513</v>
      </c>
      <c r="D189" s="24" t="s">
        <v>514</v>
      </c>
      <c r="E189" s="24">
        <v>3245.4</v>
      </c>
      <c r="F189" s="24">
        <f>VLOOKUP(C189,'[1]9月'!$B:$Q,16,0)</f>
        <v>3245.4</v>
      </c>
      <c r="G189" s="27">
        <v>5664.75</v>
      </c>
      <c r="H189" s="24">
        <v>3245.4</v>
      </c>
      <c r="I189" s="27">
        <v>1790</v>
      </c>
      <c r="J189" s="27"/>
      <c r="K189" s="34">
        <f t="shared" si="174"/>
        <v>58.4172</v>
      </c>
      <c r="L189" s="35">
        <f t="shared" si="175"/>
        <v>519.264</v>
      </c>
      <c r="M189" s="27">
        <f t="shared" si="176"/>
        <v>453.18</v>
      </c>
      <c r="N189" s="24">
        <f t="shared" si="177"/>
        <v>22.7178</v>
      </c>
      <c r="O189" s="27">
        <f t="shared" si="178"/>
        <v>89.5</v>
      </c>
      <c r="P189" s="27">
        <f t="shared" si="179"/>
        <v>0</v>
      </c>
      <c r="Q189" s="27">
        <f t="shared" si="180"/>
        <v>1143.079</v>
      </c>
      <c r="R189" s="24">
        <f t="shared" si="181"/>
        <v>0</v>
      </c>
      <c r="S189" s="24">
        <f t="shared" si="182"/>
        <v>259.63</v>
      </c>
      <c r="T189" s="27">
        <f t="shared" si="183"/>
        <v>113.3</v>
      </c>
      <c r="U189" s="24">
        <f t="shared" si="184"/>
        <v>9.74</v>
      </c>
      <c r="V189" s="27">
        <f t="shared" si="185"/>
        <v>89.5</v>
      </c>
      <c r="W189" s="27">
        <f t="shared" si="186"/>
        <v>0</v>
      </c>
      <c r="X189" s="24">
        <f t="shared" si="187"/>
        <v>472.17</v>
      </c>
      <c r="Y189" s="24">
        <f t="shared" si="188"/>
        <v>1615.249</v>
      </c>
      <c r="Z189" s="39"/>
      <c r="AA189" s="4" t="s">
        <v>23</v>
      </c>
      <c r="AB189" s="3">
        <f t="shared" ref="AB189:AH189" si="249">K189+R189</f>
        <v>58.4172</v>
      </c>
      <c r="AC189" s="3">
        <f t="shared" si="249"/>
        <v>778.894</v>
      </c>
      <c r="AD189" s="3">
        <f t="shared" si="249"/>
        <v>566.48</v>
      </c>
      <c r="AE189" s="3">
        <f t="shared" si="249"/>
        <v>32.4578</v>
      </c>
      <c r="AF189" s="3">
        <f t="shared" si="249"/>
        <v>179</v>
      </c>
      <c r="AG189" s="3">
        <f t="shared" si="249"/>
        <v>0</v>
      </c>
      <c r="AH189" s="3">
        <f t="shared" si="249"/>
        <v>1615.249</v>
      </c>
      <c r="AI189" s="4" t="s">
        <v>1111</v>
      </c>
    </row>
    <row r="190" s="9" customFormat="1" ht="20" customHeight="1" spans="1:35">
      <c r="A190" s="23">
        <f t="shared" si="173"/>
        <v>187</v>
      </c>
      <c r="B190" s="24" t="s">
        <v>476</v>
      </c>
      <c r="C190" s="25" t="s">
        <v>515</v>
      </c>
      <c r="D190" s="24" t="s">
        <v>516</v>
      </c>
      <c r="E190" s="24">
        <v>3245.4</v>
      </c>
      <c r="F190" s="24">
        <f>VLOOKUP(C190,'[1]9月'!$B:$Q,16,0)</f>
        <v>3245.4</v>
      </c>
      <c r="G190" s="27">
        <v>5664.75</v>
      </c>
      <c r="H190" s="24">
        <v>3245.4</v>
      </c>
      <c r="I190" s="27">
        <v>1790</v>
      </c>
      <c r="J190" s="27"/>
      <c r="K190" s="34">
        <f t="shared" si="174"/>
        <v>58.4172</v>
      </c>
      <c r="L190" s="35">
        <f t="shared" si="175"/>
        <v>519.264</v>
      </c>
      <c r="M190" s="27">
        <f t="shared" si="176"/>
        <v>453.18</v>
      </c>
      <c r="N190" s="24">
        <f t="shared" si="177"/>
        <v>22.7178</v>
      </c>
      <c r="O190" s="27">
        <f t="shared" si="178"/>
        <v>89.5</v>
      </c>
      <c r="P190" s="27">
        <f t="shared" si="179"/>
        <v>0</v>
      </c>
      <c r="Q190" s="27">
        <f t="shared" si="180"/>
        <v>1143.079</v>
      </c>
      <c r="R190" s="24">
        <f t="shared" si="181"/>
        <v>0</v>
      </c>
      <c r="S190" s="24">
        <f t="shared" si="182"/>
        <v>259.63</v>
      </c>
      <c r="T190" s="27">
        <f t="shared" si="183"/>
        <v>113.3</v>
      </c>
      <c r="U190" s="24">
        <f t="shared" si="184"/>
        <v>9.74</v>
      </c>
      <c r="V190" s="27">
        <f t="shared" si="185"/>
        <v>89.5</v>
      </c>
      <c r="W190" s="27">
        <f t="shared" si="186"/>
        <v>0</v>
      </c>
      <c r="X190" s="24">
        <f t="shared" si="187"/>
        <v>472.17</v>
      </c>
      <c r="Y190" s="24">
        <f t="shared" si="188"/>
        <v>1615.249</v>
      </c>
      <c r="Z190" s="39"/>
      <c r="AA190" s="4" t="s">
        <v>23</v>
      </c>
      <c r="AB190" s="3">
        <f t="shared" ref="AB190:AH190" si="250">K190+R190</f>
        <v>58.4172</v>
      </c>
      <c r="AC190" s="3">
        <f t="shared" si="250"/>
        <v>778.894</v>
      </c>
      <c r="AD190" s="3">
        <f t="shared" si="250"/>
        <v>566.48</v>
      </c>
      <c r="AE190" s="3">
        <f t="shared" si="250"/>
        <v>32.4578</v>
      </c>
      <c r="AF190" s="3">
        <f t="shared" si="250"/>
        <v>179</v>
      </c>
      <c r="AG190" s="3">
        <f t="shared" si="250"/>
        <v>0</v>
      </c>
      <c r="AH190" s="3">
        <f t="shared" si="250"/>
        <v>1615.249</v>
      </c>
      <c r="AI190" s="4" t="s">
        <v>1111</v>
      </c>
    </row>
    <row r="191" s="9" customFormat="1" ht="20" customHeight="1" spans="1:35">
      <c r="A191" s="23">
        <f t="shared" si="173"/>
        <v>188</v>
      </c>
      <c r="B191" s="24" t="s">
        <v>476</v>
      </c>
      <c r="C191" s="25" t="s">
        <v>517</v>
      </c>
      <c r="D191" s="24" t="s">
        <v>518</v>
      </c>
      <c r="E191" s="24">
        <v>3245.4</v>
      </c>
      <c r="F191" s="24">
        <f>VLOOKUP(C191,'[1]9月'!$B:$Q,16,0)</f>
        <v>3245.4</v>
      </c>
      <c r="G191" s="27">
        <v>5664.75</v>
      </c>
      <c r="H191" s="24">
        <v>3245.4</v>
      </c>
      <c r="I191" s="27">
        <v>1790</v>
      </c>
      <c r="J191" s="27"/>
      <c r="K191" s="34">
        <f t="shared" si="174"/>
        <v>58.4172</v>
      </c>
      <c r="L191" s="35">
        <f t="shared" si="175"/>
        <v>519.264</v>
      </c>
      <c r="M191" s="27">
        <f t="shared" si="176"/>
        <v>453.18</v>
      </c>
      <c r="N191" s="24">
        <f t="shared" si="177"/>
        <v>22.7178</v>
      </c>
      <c r="O191" s="27">
        <f t="shared" si="178"/>
        <v>89.5</v>
      </c>
      <c r="P191" s="27">
        <f t="shared" si="179"/>
        <v>0</v>
      </c>
      <c r="Q191" s="27">
        <f t="shared" si="180"/>
        <v>1143.079</v>
      </c>
      <c r="R191" s="24">
        <f t="shared" si="181"/>
        <v>0</v>
      </c>
      <c r="S191" s="24">
        <f t="shared" si="182"/>
        <v>259.63</v>
      </c>
      <c r="T191" s="27">
        <f t="shared" si="183"/>
        <v>113.3</v>
      </c>
      <c r="U191" s="24">
        <f t="shared" si="184"/>
        <v>9.74</v>
      </c>
      <c r="V191" s="27">
        <f t="shared" si="185"/>
        <v>89.5</v>
      </c>
      <c r="W191" s="27">
        <f t="shared" si="186"/>
        <v>0</v>
      </c>
      <c r="X191" s="24">
        <f t="shared" si="187"/>
        <v>472.17</v>
      </c>
      <c r="Y191" s="24">
        <f t="shared" si="188"/>
        <v>1615.249</v>
      </c>
      <c r="Z191" s="39"/>
      <c r="AA191" s="4" t="s">
        <v>23</v>
      </c>
      <c r="AB191" s="3">
        <f t="shared" ref="AB191:AH191" si="251">K191+R191</f>
        <v>58.4172</v>
      </c>
      <c r="AC191" s="3">
        <f t="shared" si="251"/>
        <v>778.894</v>
      </c>
      <c r="AD191" s="3">
        <f t="shared" si="251"/>
        <v>566.48</v>
      </c>
      <c r="AE191" s="3">
        <f t="shared" si="251"/>
        <v>32.4578</v>
      </c>
      <c r="AF191" s="3">
        <f t="shared" si="251"/>
        <v>179</v>
      </c>
      <c r="AG191" s="3">
        <f t="shared" si="251"/>
        <v>0</v>
      </c>
      <c r="AH191" s="3">
        <f t="shared" si="251"/>
        <v>1615.249</v>
      </c>
      <c r="AI191" s="4" t="s">
        <v>1111</v>
      </c>
    </row>
    <row r="192" s="9" customFormat="1" ht="20" customHeight="1" spans="1:35">
      <c r="A192" s="23">
        <f t="shared" ref="A192:A255" si="252">ROW()-3</f>
        <v>189</v>
      </c>
      <c r="B192" s="24" t="s">
        <v>476</v>
      </c>
      <c r="C192" s="25" t="s">
        <v>519</v>
      </c>
      <c r="D192" s="24" t="s">
        <v>520</v>
      </c>
      <c r="E192" s="24">
        <v>3245.4</v>
      </c>
      <c r="F192" s="24">
        <f>VLOOKUP(C192,'[1]9月'!$B:$Q,16,0)</f>
        <v>3245.4</v>
      </c>
      <c r="G192" s="27">
        <v>5664.75</v>
      </c>
      <c r="H192" s="24">
        <v>3245.4</v>
      </c>
      <c r="I192" s="27">
        <v>1790</v>
      </c>
      <c r="J192" s="27"/>
      <c r="K192" s="34">
        <f t="shared" ref="K192:K255" si="253">E192*0.018</f>
        <v>58.4172</v>
      </c>
      <c r="L192" s="35">
        <f t="shared" ref="L192:L255" si="254">F192*0.16</f>
        <v>519.264</v>
      </c>
      <c r="M192" s="27">
        <f t="shared" ref="M192:M255" si="255">ROUND(G192*0.08,2)</f>
        <v>453.18</v>
      </c>
      <c r="N192" s="24">
        <f t="shared" ref="N192:N255" si="256">H192*0.007</f>
        <v>22.7178</v>
      </c>
      <c r="O192" s="27">
        <f t="shared" ref="O192:O255" si="257">I192*5%</f>
        <v>89.5</v>
      </c>
      <c r="P192" s="27">
        <f t="shared" ref="P192:P255" si="258">J192*50%</f>
        <v>0</v>
      </c>
      <c r="Q192" s="27">
        <f t="shared" ref="Q192:Q255" si="259">SUM(K192:P192)</f>
        <v>1143.079</v>
      </c>
      <c r="R192" s="24">
        <f t="shared" ref="R192:R255" si="260">E192*0</f>
        <v>0</v>
      </c>
      <c r="S192" s="24">
        <f t="shared" ref="S192:S255" si="261">ROUND(F192*0.08,2)</f>
        <v>259.63</v>
      </c>
      <c r="T192" s="27">
        <f t="shared" ref="T192:T255" si="262">ROUND(G192*0.02,2)</f>
        <v>113.3</v>
      </c>
      <c r="U192" s="24">
        <f t="shared" ref="U192:U255" si="263">ROUND(H192*0.003,2)</f>
        <v>9.74</v>
      </c>
      <c r="V192" s="27">
        <f t="shared" ref="V192:V255" si="264">I192*5%</f>
        <v>89.5</v>
      </c>
      <c r="W192" s="27">
        <f t="shared" ref="W192:W255" si="265">J192*50%</f>
        <v>0</v>
      </c>
      <c r="X192" s="24">
        <f t="shared" ref="X192:X255" si="266">SUM(R192:W192)</f>
        <v>472.17</v>
      </c>
      <c r="Y192" s="24">
        <f t="shared" ref="Y192:Y255" si="267">Q192+X192</f>
        <v>1615.249</v>
      </c>
      <c r="Z192" s="39"/>
      <c r="AA192" s="4" t="s">
        <v>23</v>
      </c>
      <c r="AB192" s="3">
        <f t="shared" ref="AB192:AH192" si="268">K192+R192</f>
        <v>58.4172</v>
      </c>
      <c r="AC192" s="3">
        <f t="shared" si="268"/>
        <v>778.894</v>
      </c>
      <c r="AD192" s="3">
        <f t="shared" si="268"/>
        <v>566.48</v>
      </c>
      <c r="AE192" s="3">
        <f t="shared" si="268"/>
        <v>32.4578</v>
      </c>
      <c r="AF192" s="3">
        <f t="shared" si="268"/>
        <v>179</v>
      </c>
      <c r="AG192" s="3">
        <f t="shared" si="268"/>
        <v>0</v>
      </c>
      <c r="AH192" s="3">
        <f t="shared" si="268"/>
        <v>1615.249</v>
      </c>
      <c r="AI192" s="4" t="s">
        <v>1111</v>
      </c>
    </row>
    <row r="193" s="9" customFormat="1" ht="20" customHeight="1" spans="1:35">
      <c r="A193" s="23">
        <f t="shared" si="252"/>
        <v>190</v>
      </c>
      <c r="B193" s="24" t="s">
        <v>476</v>
      </c>
      <c r="C193" s="25" t="s">
        <v>523</v>
      </c>
      <c r="D193" s="24" t="s">
        <v>524</v>
      </c>
      <c r="E193" s="24">
        <v>3245.4</v>
      </c>
      <c r="F193" s="24">
        <f>VLOOKUP(C193,'[1]9月'!$B:$Q,16,0)</f>
        <v>3245.4</v>
      </c>
      <c r="G193" s="27">
        <v>5664.75</v>
      </c>
      <c r="H193" s="24">
        <v>3245.4</v>
      </c>
      <c r="I193" s="27">
        <v>1790</v>
      </c>
      <c r="J193" s="27"/>
      <c r="K193" s="34">
        <f t="shared" si="253"/>
        <v>58.4172</v>
      </c>
      <c r="L193" s="35">
        <f t="shared" si="254"/>
        <v>519.264</v>
      </c>
      <c r="M193" s="27">
        <f t="shared" si="255"/>
        <v>453.18</v>
      </c>
      <c r="N193" s="24">
        <f t="shared" si="256"/>
        <v>22.7178</v>
      </c>
      <c r="O193" s="27">
        <f t="shared" si="257"/>
        <v>89.5</v>
      </c>
      <c r="P193" s="27">
        <f t="shared" si="258"/>
        <v>0</v>
      </c>
      <c r="Q193" s="27">
        <f t="shared" si="259"/>
        <v>1143.079</v>
      </c>
      <c r="R193" s="24">
        <f t="shared" si="260"/>
        <v>0</v>
      </c>
      <c r="S193" s="24">
        <f t="shared" si="261"/>
        <v>259.63</v>
      </c>
      <c r="T193" s="27">
        <f t="shared" si="262"/>
        <v>113.3</v>
      </c>
      <c r="U193" s="24">
        <f t="shared" si="263"/>
        <v>9.74</v>
      </c>
      <c r="V193" s="27">
        <f t="shared" si="264"/>
        <v>89.5</v>
      </c>
      <c r="W193" s="27">
        <f t="shared" si="265"/>
        <v>0</v>
      </c>
      <c r="X193" s="24">
        <f t="shared" si="266"/>
        <v>472.17</v>
      </c>
      <c r="Y193" s="24">
        <f t="shared" si="267"/>
        <v>1615.249</v>
      </c>
      <c r="Z193" s="39"/>
      <c r="AA193" s="4" t="s">
        <v>23</v>
      </c>
      <c r="AB193" s="3">
        <f t="shared" ref="AB193:AH193" si="269">K193+R193</f>
        <v>58.4172</v>
      </c>
      <c r="AC193" s="3">
        <f t="shared" si="269"/>
        <v>778.894</v>
      </c>
      <c r="AD193" s="3">
        <f t="shared" si="269"/>
        <v>566.48</v>
      </c>
      <c r="AE193" s="3">
        <f t="shared" si="269"/>
        <v>32.4578</v>
      </c>
      <c r="AF193" s="3">
        <f t="shared" si="269"/>
        <v>179</v>
      </c>
      <c r="AG193" s="3">
        <f t="shared" si="269"/>
        <v>0</v>
      </c>
      <c r="AH193" s="3">
        <f t="shared" si="269"/>
        <v>1615.249</v>
      </c>
      <c r="AI193" s="4" t="s">
        <v>1111</v>
      </c>
    </row>
    <row r="194" s="9" customFormat="1" ht="20" customHeight="1" spans="1:35">
      <c r="A194" s="23">
        <f t="shared" si="252"/>
        <v>191</v>
      </c>
      <c r="B194" s="24" t="s">
        <v>476</v>
      </c>
      <c r="C194" s="29" t="s">
        <v>525</v>
      </c>
      <c r="D194" s="28" t="s">
        <v>526</v>
      </c>
      <c r="E194" s="24">
        <v>3245.4</v>
      </c>
      <c r="F194" s="24">
        <f>VLOOKUP(C194,'[1]9月'!$B:$Q,16,0)</f>
        <v>3245.4</v>
      </c>
      <c r="G194" s="27">
        <v>5664.75</v>
      </c>
      <c r="H194" s="24">
        <v>3245.4</v>
      </c>
      <c r="I194" s="27">
        <v>1790</v>
      </c>
      <c r="J194" s="27"/>
      <c r="K194" s="34">
        <f t="shared" si="253"/>
        <v>58.4172</v>
      </c>
      <c r="L194" s="35">
        <f t="shared" si="254"/>
        <v>519.264</v>
      </c>
      <c r="M194" s="27">
        <f t="shared" si="255"/>
        <v>453.18</v>
      </c>
      <c r="N194" s="24">
        <f t="shared" si="256"/>
        <v>22.7178</v>
      </c>
      <c r="O194" s="27">
        <f t="shared" si="257"/>
        <v>89.5</v>
      </c>
      <c r="P194" s="27">
        <f t="shared" si="258"/>
        <v>0</v>
      </c>
      <c r="Q194" s="27">
        <f t="shared" si="259"/>
        <v>1143.079</v>
      </c>
      <c r="R194" s="24">
        <f t="shared" si="260"/>
        <v>0</v>
      </c>
      <c r="S194" s="24">
        <f t="shared" si="261"/>
        <v>259.63</v>
      </c>
      <c r="T194" s="27">
        <f t="shared" si="262"/>
        <v>113.3</v>
      </c>
      <c r="U194" s="24">
        <f t="shared" si="263"/>
        <v>9.74</v>
      </c>
      <c r="V194" s="27">
        <f t="shared" si="264"/>
        <v>89.5</v>
      </c>
      <c r="W194" s="27">
        <f t="shared" si="265"/>
        <v>0</v>
      </c>
      <c r="X194" s="24">
        <f t="shared" si="266"/>
        <v>472.17</v>
      </c>
      <c r="Y194" s="24">
        <f t="shared" si="267"/>
        <v>1615.249</v>
      </c>
      <c r="Z194" s="39"/>
      <c r="AA194" s="4" t="s">
        <v>23</v>
      </c>
      <c r="AB194" s="3">
        <f t="shared" ref="AB194:AH194" si="270">K194+R194</f>
        <v>58.4172</v>
      </c>
      <c r="AC194" s="3">
        <f t="shared" si="270"/>
        <v>778.894</v>
      </c>
      <c r="AD194" s="3">
        <f t="shared" si="270"/>
        <v>566.48</v>
      </c>
      <c r="AE194" s="3">
        <f t="shared" si="270"/>
        <v>32.4578</v>
      </c>
      <c r="AF194" s="3">
        <f t="shared" si="270"/>
        <v>179</v>
      </c>
      <c r="AG194" s="3">
        <f t="shared" si="270"/>
        <v>0</v>
      </c>
      <c r="AH194" s="3">
        <f t="shared" si="270"/>
        <v>1615.249</v>
      </c>
      <c r="AI194" s="4" t="s">
        <v>1111</v>
      </c>
    </row>
    <row r="195" s="9" customFormat="1" ht="20" customHeight="1" spans="1:35">
      <c r="A195" s="23">
        <f t="shared" si="252"/>
        <v>192</v>
      </c>
      <c r="B195" s="24" t="s">
        <v>143</v>
      </c>
      <c r="C195" s="25" t="s">
        <v>527</v>
      </c>
      <c r="D195" s="24" t="s">
        <v>528</v>
      </c>
      <c r="E195" s="24">
        <v>3245.4</v>
      </c>
      <c r="F195" s="24">
        <f>VLOOKUP(C195,'[1]9月'!$B:$Q,16,0)</f>
        <v>3245.4</v>
      </c>
      <c r="G195" s="27">
        <v>5664.75</v>
      </c>
      <c r="H195" s="24">
        <v>3245.4</v>
      </c>
      <c r="I195" s="27">
        <v>1790</v>
      </c>
      <c r="J195" s="27"/>
      <c r="K195" s="34">
        <f t="shared" si="253"/>
        <v>58.4172</v>
      </c>
      <c r="L195" s="35">
        <f t="shared" si="254"/>
        <v>519.264</v>
      </c>
      <c r="M195" s="27">
        <f t="shared" si="255"/>
        <v>453.18</v>
      </c>
      <c r="N195" s="24">
        <f t="shared" si="256"/>
        <v>22.7178</v>
      </c>
      <c r="O195" s="27">
        <f t="shared" si="257"/>
        <v>89.5</v>
      </c>
      <c r="P195" s="27">
        <f t="shared" si="258"/>
        <v>0</v>
      </c>
      <c r="Q195" s="27">
        <f t="shared" si="259"/>
        <v>1143.079</v>
      </c>
      <c r="R195" s="24">
        <f t="shared" si="260"/>
        <v>0</v>
      </c>
      <c r="S195" s="24">
        <f t="shared" si="261"/>
        <v>259.63</v>
      </c>
      <c r="T195" s="27">
        <f t="shared" si="262"/>
        <v>113.3</v>
      </c>
      <c r="U195" s="24">
        <f t="shared" si="263"/>
        <v>9.74</v>
      </c>
      <c r="V195" s="27">
        <f t="shared" si="264"/>
        <v>89.5</v>
      </c>
      <c r="W195" s="27">
        <f t="shared" si="265"/>
        <v>0</v>
      </c>
      <c r="X195" s="24">
        <f t="shared" si="266"/>
        <v>472.17</v>
      </c>
      <c r="Y195" s="24">
        <f t="shared" si="267"/>
        <v>1615.249</v>
      </c>
      <c r="Z195" s="39"/>
      <c r="AA195" s="4" t="s">
        <v>29</v>
      </c>
      <c r="AB195" s="3">
        <f t="shared" ref="AB195:AH195" si="271">K195+R195</f>
        <v>58.4172</v>
      </c>
      <c r="AC195" s="3">
        <f t="shared" si="271"/>
        <v>778.894</v>
      </c>
      <c r="AD195" s="3">
        <f t="shared" si="271"/>
        <v>566.48</v>
      </c>
      <c r="AE195" s="3">
        <f t="shared" si="271"/>
        <v>32.4578</v>
      </c>
      <c r="AF195" s="3">
        <f t="shared" si="271"/>
        <v>179</v>
      </c>
      <c r="AG195" s="3">
        <f t="shared" si="271"/>
        <v>0</v>
      </c>
      <c r="AH195" s="3">
        <f t="shared" si="271"/>
        <v>1615.249</v>
      </c>
      <c r="AI195" s="4" t="s">
        <v>1111</v>
      </c>
    </row>
    <row r="196" s="9" customFormat="1" ht="20" customHeight="1" spans="1:35">
      <c r="A196" s="23">
        <f t="shared" si="252"/>
        <v>193</v>
      </c>
      <c r="B196" s="24" t="s">
        <v>143</v>
      </c>
      <c r="C196" s="25" t="s">
        <v>529</v>
      </c>
      <c r="D196" s="24" t="s">
        <v>530</v>
      </c>
      <c r="E196" s="24">
        <v>3245.4</v>
      </c>
      <c r="F196" s="24">
        <f>VLOOKUP(C196,'[1]9月'!$B:$Q,16,0)</f>
        <v>3245.4</v>
      </c>
      <c r="G196" s="27">
        <v>5664.75</v>
      </c>
      <c r="H196" s="24">
        <v>3245.4</v>
      </c>
      <c r="I196" s="27">
        <v>1790</v>
      </c>
      <c r="J196" s="27"/>
      <c r="K196" s="34">
        <f t="shared" si="253"/>
        <v>58.4172</v>
      </c>
      <c r="L196" s="35">
        <f t="shared" si="254"/>
        <v>519.264</v>
      </c>
      <c r="M196" s="27">
        <f t="shared" si="255"/>
        <v>453.18</v>
      </c>
      <c r="N196" s="24">
        <f t="shared" si="256"/>
        <v>22.7178</v>
      </c>
      <c r="O196" s="27">
        <f t="shared" si="257"/>
        <v>89.5</v>
      </c>
      <c r="P196" s="27">
        <f t="shared" si="258"/>
        <v>0</v>
      </c>
      <c r="Q196" s="27">
        <f t="shared" si="259"/>
        <v>1143.079</v>
      </c>
      <c r="R196" s="24">
        <f t="shared" si="260"/>
        <v>0</v>
      </c>
      <c r="S196" s="24">
        <f t="shared" si="261"/>
        <v>259.63</v>
      </c>
      <c r="T196" s="27">
        <f t="shared" si="262"/>
        <v>113.3</v>
      </c>
      <c r="U196" s="24">
        <f t="shared" si="263"/>
        <v>9.74</v>
      </c>
      <c r="V196" s="27">
        <f t="shared" si="264"/>
        <v>89.5</v>
      </c>
      <c r="W196" s="27">
        <f t="shared" si="265"/>
        <v>0</v>
      </c>
      <c r="X196" s="24">
        <f t="shared" si="266"/>
        <v>472.17</v>
      </c>
      <c r="Y196" s="24">
        <f t="shared" si="267"/>
        <v>1615.249</v>
      </c>
      <c r="Z196" s="39"/>
      <c r="AA196" s="4" t="s">
        <v>29</v>
      </c>
      <c r="AB196" s="3">
        <f t="shared" ref="AB196:AH196" si="272">K196+R196</f>
        <v>58.4172</v>
      </c>
      <c r="AC196" s="3">
        <f t="shared" si="272"/>
        <v>778.894</v>
      </c>
      <c r="AD196" s="3">
        <f t="shared" si="272"/>
        <v>566.48</v>
      </c>
      <c r="AE196" s="3">
        <f t="shared" si="272"/>
        <v>32.4578</v>
      </c>
      <c r="AF196" s="3">
        <f t="shared" si="272"/>
        <v>179</v>
      </c>
      <c r="AG196" s="3">
        <f t="shared" si="272"/>
        <v>0</v>
      </c>
      <c r="AH196" s="3">
        <f t="shared" si="272"/>
        <v>1615.249</v>
      </c>
      <c r="AI196" s="4" t="s">
        <v>1111</v>
      </c>
    </row>
    <row r="197" s="9" customFormat="1" ht="20" customHeight="1" spans="1:35">
      <c r="A197" s="23">
        <f t="shared" si="252"/>
        <v>194</v>
      </c>
      <c r="B197" s="24" t="s">
        <v>143</v>
      </c>
      <c r="C197" s="25" t="s">
        <v>531</v>
      </c>
      <c r="D197" s="24" t="s">
        <v>532</v>
      </c>
      <c r="E197" s="24">
        <v>3245.4</v>
      </c>
      <c r="F197" s="24">
        <f>VLOOKUP(C197,'[1]9月'!$B:$Q,16,0)</f>
        <v>3245.4</v>
      </c>
      <c r="G197" s="27">
        <v>5664.75</v>
      </c>
      <c r="H197" s="24">
        <v>3245.4</v>
      </c>
      <c r="I197" s="27">
        <v>1790</v>
      </c>
      <c r="J197" s="27"/>
      <c r="K197" s="34">
        <f t="shared" si="253"/>
        <v>58.4172</v>
      </c>
      <c r="L197" s="35">
        <f t="shared" si="254"/>
        <v>519.264</v>
      </c>
      <c r="M197" s="27">
        <f t="shared" si="255"/>
        <v>453.18</v>
      </c>
      <c r="N197" s="24">
        <f t="shared" si="256"/>
        <v>22.7178</v>
      </c>
      <c r="O197" s="27">
        <f t="shared" si="257"/>
        <v>89.5</v>
      </c>
      <c r="P197" s="27">
        <f t="shared" si="258"/>
        <v>0</v>
      </c>
      <c r="Q197" s="27">
        <f t="shared" si="259"/>
        <v>1143.079</v>
      </c>
      <c r="R197" s="24">
        <f t="shared" si="260"/>
        <v>0</v>
      </c>
      <c r="S197" s="24">
        <f t="shared" si="261"/>
        <v>259.63</v>
      </c>
      <c r="T197" s="27">
        <f t="shared" si="262"/>
        <v>113.3</v>
      </c>
      <c r="U197" s="24">
        <f t="shared" si="263"/>
        <v>9.74</v>
      </c>
      <c r="V197" s="27">
        <f t="shared" si="264"/>
        <v>89.5</v>
      </c>
      <c r="W197" s="27">
        <f t="shared" si="265"/>
        <v>0</v>
      </c>
      <c r="X197" s="24">
        <f t="shared" si="266"/>
        <v>472.17</v>
      </c>
      <c r="Y197" s="24">
        <f t="shared" si="267"/>
        <v>1615.249</v>
      </c>
      <c r="Z197" s="39"/>
      <c r="AA197" s="4" t="s">
        <v>29</v>
      </c>
      <c r="AB197" s="3">
        <f t="shared" ref="AB197:AH197" si="273">K197+R197</f>
        <v>58.4172</v>
      </c>
      <c r="AC197" s="3">
        <f t="shared" si="273"/>
        <v>778.894</v>
      </c>
      <c r="AD197" s="3">
        <f t="shared" si="273"/>
        <v>566.48</v>
      </c>
      <c r="AE197" s="3">
        <f t="shared" si="273"/>
        <v>32.4578</v>
      </c>
      <c r="AF197" s="3">
        <f t="shared" si="273"/>
        <v>179</v>
      </c>
      <c r="AG197" s="3">
        <f t="shared" si="273"/>
        <v>0</v>
      </c>
      <c r="AH197" s="3">
        <f t="shared" si="273"/>
        <v>1615.249</v>
      </c>
      <c r="AI197" s="4" t="s">
        <v>1111</v>
      </c>
    </row>
    <row r="198" s="9" customFormat="1" ht="20" customHeight="1" spans="1:35">
      <c r="A198" s="23">
        <f t="shared" si="252"/>
        <v>195</v>
      </c>
      <c r="B198" s="24" t="s">
        <v>143</v>
      </c>
      <c r="C198" s="25" t="s">
        <v>533</v>
      </c>
      <c r="D198" s="24" t="s">
        <v>534</v>
      </c>
      <c r="E198" s="24">
        <v>3245.4</v>
      </c>
      <c r="F198" s="24">
        <f>VLOOKUP(C198,'[1]9月'!$B:$Q,16,0)</f>
        <v>3245.4</v>
      </c>
      <c r="G198" s="27">
        <v>5664.75</v>
      </c>
      <c r="H198" s="24">
        <v>3245.4</v>
      </c>
      <c r="I198" s="27">
        <v>4180</v>
      </c>
      <c r="J198" s="27"/>
      <c r="K198" s="34">
        <f t="shared" si="253"/>
        <v>58.4172</v>
      </c>
      <c r="L198" s="35">
        <f t="shared" si="254"/>
        <v>519.264</v>
      </c>
      <c r="M198" s="27">
        <f t="shared" si="255"/>
        <v>453.18</v>
      </c>
      <c r="N198" s="24">
        <f t="shared" si="256"/>
        <v>22.7178</v>
      </c>
      <c r="O198" s="27">
        <f t="shared" si="257"/>
        <v>209</v>
      </c>
      <c r="P198" s="27">
        <f t="shared" si="258"/>
        <v>0</v>
      </c>
      <c r="Q198" s="27">
        <f t="shared" si="259"/>
        <v>1262.579</v>
      </c>
      <c r="R198" s="24">
        <f t="shared" si="260"/>
        <v>0</v>
      </c>
      <c r="S198" s="24">
        <f t="shared" si="261"/>
        <v>259.63</v>
      </c>
      <c r="T198" s="27">
        <f t="shared" si="262"/>
        <v>113.3</v>
      </c>
      <c r="U198" s="24">
        <f t="shared" si="263"/>
        <v>9.74</v>
      </c>
      <c r="V198" s="27">
        <f t="shared" si="264"/>
        <v>209</v>
      </c>
      <c r="W198" s="27">
        <f t="shared" si="265"/>
        <v>0</v>
      </c>
      <c r="X198" s="24">
        <f t="shared" si="266"/>
        <v>591.67</v>
      </c>
      <c r="Y198" s="24">
        <f t="shared" si="267"/>
        <v>1854.249</v>
      </c>
      <c r="Z198" s="39"/>
      <c r="AA198" s="4" t="s">
        <v>29</v>
      </c>
      <c r="AB198" s="3">
        <f t="shared" ref="AB198:AH198" si="274">K198+R198</f>
        <v>58.4172</v>
      </c>
      <c r="AC198" s="3">
        <f t="shared" si="274"/>
        <v>778.894</v>
      </c>
      <c r="AD198" s="3">
        <f t="shared" si="274"/>
        <v>566.48</v>
      </c>
      <c r="AE198" s="3">
        <f t="shared" si="274"/>
        <v>32.4578</v>
      </c>
      <c r="AF198" s="3">
        <f t="shared" si="274"/>
        <v>418</v>
      </c>
      <c r="AG198" s="3">
        <f t="shared" si="274"/>
        <v>0</v>
      </c>
      <c r="AH198" s="3">
        <f t="shared" si="274"/>
        <v>1854.249</v>
      </c>
      <c r="AI198" s="4" t="s">
        <v>1111</v>
      </c>
    </row>
    <row r="199" s="9" customFormat="1" ht="20" customHeight="1" spans="1:35">
      <c r="A199" s="23">
        <f t="shared" si="252"/>
        <v>196</v>
      </c>
      <c r="B199" s="24" t="s">
        <v>143</v>
      </c>
      <c r="C199" s="25" t="s">
        <v>535</v>
      </c>
      <c r="D199" s="24" t="s">
        <v>536</v>
      </c>
      <c r="E199" s="24">
        <v>3245.4</v>
      </c>
      <c r="F199" s="24">
        <f>VLOOKUP(C199,'[1]9月'!$B:$Q,16,0)</f>
        <v>3245.4</v>
      </c>
      <c r="G199" s="27">
        <v>5664.75</v>
      </c>
      <c r="H199" s="24">
        <v>3245.4</v>
      </c>
      <c r="I199" s="27">
        <v>4180</v>
      </c>
      <c r="J199" s="27"/>
      <c r="K199" s="34">
        <f t="shared" si="253"/>
        <v>58.4172</v>
      </c>
      <c r="L199" s="35">
        <f t="shared" si="254"/>
        <v>519.264</v>
      </c>
      <c r="M199" s="27">
        <f t="shared" si="255"/>
        <v>453.18</v>
      </c>
      <c r="N199" s="24">
        <f t="shared" si="256"/>
        <v>22.7178</v>
      </c>
      <c r="O199" s="27">
        <f t="shared" si="257"/>
        <v>209</v>
      </c>
      <c r="P199" s="27">
        <f t="shared" si="258"/>
        <v>0</v>
      </c>
      <c r="Q199" s="27">
        <f t="shared" si="259"/>
        <v>1262.579</v>
      </c>
      <c r="R199" s="24">
        <f t="shared" si="260"/>
        <v>0</v>
      </c>
      <c r="S199" s="24">
        <f t="shared" si="261"/>
        <v>259.63</v>
      </c>
      <c r="T199" s="27">
        <f t="shared" si="262"/>
        <v>113.3</v>
      </c>
      <c r="U199" s="24">
        <f t="shared" si="263"/>
        <v>9.74</v>
      </c>
      <c r="V199" s="27">
        <f t="shared" si="264"/>
        <v>209</v>
      </c>
      <c r="W199" s="27">
        <f t="shared" si="265"/>
        <v>0</v>
      </c>
      <c r="X199" s="24">
        <f t="shared" si="266"/>
        <v>591.67</v>
      </c>
      <c r="Y199" s="24">
        <f t="shared" si="267"/>
        <v>1854.249</v>
      </c>
      <c r="Z199" s="39"/>
      <c r="AA199" s="4" t="s">
        <v>29</v>
      </c>
      <c r="AB199" s="3">
        <f t="shared" ref="AB199:AH199" si="275">K199+R199</f>
        <v>58.4172</v>
      </c>
      <c r="AC199" s="3">
        <f t="shared" si="275"/>
        <v>778.894</v>
      </c>
      <c r="AD199" s="3">
        <f t="shared" si="275"/>
        <v>566.48</v>
      </c>
      <c r="AE199" s="3">
        <f t="shared" si="275"/>
        <v>32.4578</v>
      </c>
      <c r="AF199" s="3">
        <f t="shared" si="275"/>
        <v>418</v>
      </c>
      <c r="AG199" s="3">
        <f t="shared" si="275"/>
        <v>0</v>
      </c>
      <c r="AH199" s="3">
        <f t="shared" si="275"/>
        <v>1854.249</v>
      </c>
      <c r="AI199" s="4" t="s">
        <v>1111</v>
      </c>
    </row>
    <row r="200" s="9" customFormat="1" ht="20" customHeight="1" spans="1:35">
      <c r="A200" s="23">
        <f t="shared" si="252"/>
        <v>197</v>
      </c>
      <c r="B200" s="24" t="s">
        <v>143</v>
      </c>
      <c r="C200" s="25" t="s">
        <v>537</v>
      </c>
      <c r="D200" s="24" t="s">
        <v>538</v>
      </c>
      <c r="E200" s="24">
        <v>3245.4</v>
      </c>
      <c r="F200" s="24">
        <f>VLOOKUP(C200,'[1]9月'!$B:$Q,16,0)</f>
        <v>3245.4</v>
      </c>
      <c r="G200" s="27">
        <v>5664.75</v>
      </c>
      <c r="H200" s="24">
        <v>3245.4</v>
      </c>
      <c r="I200" s="27">
        <v>4180</v>
      </c>
      <c r="J200" s="27"/>
      <c r="K200" s="34">
        <f t="shared" si="253"/>
        <v>58.4172</v>
      </c>
      <c r="L200" s="35">
        <f t="shared" si="254"/>
        <v>519.264</v>
      </c>
      <c r="M200" s="27">
        <f t="shared" si="255"/>
        <v>453.18</v>
      </c>
      <c r="N200" s="24">
        <f t="shared" si="256"/>
        <v>22.7178</v>
      </c>
      <c r="O200" s="27">
        <f t="shared" si="257"/>
        <v>209</v>
      </c>
      <c r="P200" s="27">
        <f t="shared" si="258"/>
        <v>0</v>
      </c>
      <c r="Q200" s="27">
        <f t="shared" si="259"/>
        <v>1262.579</v>
      </c>
      <c r="R200" s="24">
        <f t="shared" si="260"/>
        <v>0</v>
      </c>
      <c r="S200" s="24">
        <f t="shared" si="261"/>
        <v>259.63</v>
      </c>
      <c r="T200" s="27">
        <f t="shared" si="262"/>
        <v>113.3</v>
      </c>
      <c r="U200" s="24">
        <f t="shared" si="263"/>
        <v>9.74</v>
      </c>
      <c r="V200" s="27">
        <f t="shared" si="264"/>
        <v>209</v>
      </c>
      <c r="W200" s="27">
        <f t="shared" si="265"/>
        <v>0</v>
      </c>
      <c r="X200" s="24">
        <f t="shared" si="266"/>
        <v>591.67</v>
      </c>
      <c r="Y200" s="24">
        <f t="shared" si="267"/>
        <v>1854.249</v>
      </c>
      <c r="Z200" s="39"/>
      <c r="AA200" s="4" t="s">
        <v>29</v>
      </c>
      <c r="AB200" s="3">
        <f t="shared" ref="AB200:AH200" si="276">K200+R200</f>
        <v>58.4172</v>
      </c>
      <c r="AC200" s="3">
        <f t="shared" si="276"/>
        <v>778.894</v>
      </c>
      <c r="AD200" s="3">
        <f t="shared" si="276"/>
        <v>566.48</v>
      </c>
      <c r="AE200" s="3">
        <f t="shared" si="276"/>
        <v>32.4578</v>
      </c>
      <c r="AF200" s="3">
        <f t="shared" si="276"/>
        <v>418</v>
      </c>
      <c r="AG200" s="3">
        <f t="shared" si="276"/>
        <v>0</v>
      </c>
      <c r="AH200" s="3">
        <f t="shared" si="276"/>
        <v>1854.249</v>
      </c>
      <c r="AI200" s="4" t="s">
        <v>1111</v>
      </c>
    </row>
    <row r="201" s="9" customFormat="1" ht="20" customHeight="1" spans="1:35">
      <c r="A201" s="23">
        <f t="shared" si="252"/>
        <v>198</v>
      </c>
      <c r="B201" s="24" t="s">
        <v>146</v>
      </c>
      <c r="C201" s="25" t="s">
        <v>539</v>
      </c>
      <c r="D201" s="24" t="s">
        <v>540</v>
      </c>
      <c r="E201" s="24">
        <v>3245.4</v>
      </c>
      <c r="F201" s="24">
        <f>VLOOKUP(C201,'[1]9月'!$B:$Q,16,0)</f>
        <v>3245.4</v>
      </c>
      <c r="G201" s="27">
        <v>5664.75</v>
      </c>
      <c r="H201" s="24">
        <v>3245.4</v>
      </c>
      <c r="I201" s="27">
        <v>4180</v>
      </c>
      <c r="J201" s="27"/>
      <c r="K201" s="34">
        <f t="shared" si="253"/>
        <v>58.4172</v>
      </c>
      <c r="L201" s="35">
        <f t="shared" si="254"/>
        <v>519.264</v>
      </c>
      <c r="M201" s="27">
        <f t="shared" si="255"/>
        <v>453.18</v>
      </c>
      <c r="N201" s="24">
        <f t="shared" si="256"/>
        <v>22.7178</v>
      </c>
      <c r="O201" s="27">
        <f t="shared" si="257"/>
        <v>209</v>
      </c>
      <c r="P201" s="27">
        <f t="shared" si="258"/>
        <v>0</v>
      </c>
      <c r="Q201" s="27">
        <f t="shared" si="259"/>
        <v>1262.579</v>
      </c>
      <c r="R201" s="24">
        <f t="shared" si="260"/>
        <v>0</v>
      </c>
      <c r="S201" s="24">
        <f t="shared" si="261"/>
        <v>259.63</v>
      </c>
      <c r="T201" s="27">
        <f t="shared" si="262"/>
        <v>113.3</v>
      </c>
      <c r="U201" s="24">
        <f t="shared" si="263"/>
        <v>9.74</v>
      </c>
      <c r="V201" s="27">
        <f t="shared" si="264"/>
        <v>209</v>
      </c>
      <c r="W201" s="27">
        <f t="shared" si="265"/>
        <v>0</v>
      </c>
      <c r="X201" s="24">
        <f t="shared" si="266"/>
        <v>591.67</v>
      </c>
      <c r="Y201" s="24">
        <f t="shared" si="267"/>
        <v>1854.249</v>
      </c>
      <c r="Z201" s="39"/>
      <c r="AA201" s="4" t="s">
        <v>30</v>
      </c>
      <c r="AB201" s="3">
        <f t="shared" ref="AB201:AH201" si="277">K201+R201</f>
        <v>58.4172</v>
      </c>
      <c r="AC201" s="3">
        <f t="shared" si="277"/>
        <v>778.894</v>
      </c>
      <c r="AD201" s="3">
        <f t="shared" si="277"/>
        <v>566.48</v>
      </c>
      <c r="AE201" s="3">
        <f t="shared" si="277"/>
        <v>32.4578</v>
      </c>
      <c r="AF201" s="3">
        <f t="shared" si="277"/>
        <v>418</v>
      </c>
      <c r="AG201" s="3">
        <f t="shared" si="277"/>
        <v>0</v>
      </c>
      <c r="AH201" s="3">
        <f t="shared" si="277"/>
        <v>1854.249</v>
      </c>
      <c r="AI201" s="4" t="s">
        <v>1110</v>
      </c>
    </row>
    <row r="202" s="9" customFormat="1" ht="20" customHeight="1" spans="1:35">
      <c r="A202" s="23">
        <f t="shared" si="252"/>
        <v>199</v>
      </c>
      <c r="B202" s="24" t="s">
        <v>143</v>
      </c>
      <c r="C202" s="25" t="s">
        <v>541</v>
      </c>
      <c r="D202" s="24" t="s">
        <v>542</v>
      </c>
      <c r="E202" s="24">
        <v>3245.4</v>
      </c>
      <c r="F202" s="24">
        <f>VLOOKUP(C202,'[1]9月'!$B:$Q,16,0)</f>
        <v>3245.4</v>
      </c>
      <c r="G202" s="27">
        <v>5664.75</v>
      </c>
      <c r="H202" s="24">
        <v>3245.4</v>
      </c>
      <c r="I202" s="27">
        <v>4180</v>
      </c>
      <c r="J202" s="27"/>
      <c r="K202" s="34">
        <f t="shared" si="253"/>
        <v>58.4172</v>
      </c>
      <c r="L202" s="35">
        <f t="shared" si="254"/>
        <v>519.264</v>
      </c>
      <c r="M202" s="27">
        <f t="shared" si="255"/>
        <v>453.18</v>
      </c>
      <c r="N202" s="24">
        <f t="shared" si="256"/>
        <v>22.7178</v>
      </c>
      <c r="O202" s="27">
        <f t="shared" si="257"/>
        <v>209</v>
      </c>
      <c r="P202" s="27">
        <f t="shared" si="258"/>
        <v>0</v>
      </c>
      <c r="Q202" s="27">
        <f t="shared" si="259"/>
        <v>1262.579</v>
      </c>
      <c r="R202" s="24">
        <f t="shared" si="260"/>
        <v>0</v>
      </c>
      <c r="S202" s="24">
        <f t="shared" si="261"/>
        <v>259.63</v>
      </c>
      <c r="T202" s="27">
        <f t="shared" si="262"/>
        <v>113.3</v>
      </c>
      <c r="U202" s="24">
        <f t="shared" si="263"/>
        <v>9.74</v>
      </c>
      <c r="V202" s="27">
        <f t="shared" si="264"/>
        <v>209</v>
      </c>
      <c r="W202" s="27">
        <f t="shared" si="265"/>
        <v>0</v>
      </c>
      <c r="X202" s="24">
        <f t="shared" si="266"/>
        <v>591.67</v>
      </c>
      <c r="Y202" s="24">
        <f t="shared" si="267"/>
        <v>1854.249</v>
      </c>
      <c r="Z202" s="39"/>
      <c r="AA202" s="4" t="s">
        <v>29</v>
      </c>
      <c r="AB202" s="3">
        <f t="shared" ref="AB202:AH202" si="278">K202+R202</f>
        <v>58.4172</v>
      </c>
      <c r="AC202" s="3">
        <f t="shared" si="278"/>
        <v>778.894</v>
      </c>
      <c r="AD202" s="3">
        <f t="shared" si="278"/>
        <v>566.48</v>
      </c>
      <c r="AE202" s="3">
        <f t="shared" si="278"/>
        <v>32.4578</v>
      </c>
      <c r="AF202" s="3">
        <f t="shared" si="278"/>
        <v>418</v>
      </c>
      <c r="AG202" s="3">
        <f t="shared" si="278"/>
        <v>0</v>
      </c>
      <c r="AH202" s="3">
        <f t="shared" si="278"/>
        <v>1854.249</v>
      </c>
      <c r="AI202" s="4" t="s">
        <v>1111</v>
      </c>
    </row>
    <row r="203" s="9" customFormat="1" ht="20" customHeight="1" spans="1:35">
      <c r="A203" s="23">
        <f t="shared" si="252"/>
        <v>200</v>
      </c>
      <c r="B203" s="24" t="s">
        <v>143</v>
      </c>
      <c r="C203" s="25" t="s">
        <v>543</v>
      </c>
      <c r="D203" s="24" t="s">
        <v>544</v>
      </c>
      <c r="E203" s="24">
        <v>3245.4</v>
      </c>
      <c r="F203" s="24">
        <f>VLOOKUP(C203,'[1]9月'!$B:$Q,16,0)</f>
        <v>3245.4</v>
      </c>
      <c r="G203" s="27">
        <v>5664.75</v>
      </c>
      <c r="H203" s="24">
        <v>3245.4</v>
      </c>
      <c r="I203" s="27">
        <v>4180</v>
      </c>
      <c r="J203" s="27"/>
      <c r="K203" s="34">
        <f t="shared" si="253"/>
        <v>58.4172</v>
      </c>
      <c r="L203" s="35">
        <f t="shared" si="254"/>
        <v>519.264</v>
      </c>
      <c r="M203" s="27">
        <f t="shared" si="255"/>
        <v>453.18</v>
      </c>
      <c r="N203" s="24">
        <f t="shared" si="256"/>
        <v>22.7178</v>
      </c>
      <c r="O203" s="27">
        <f t="shared" si="257"/>
        <v>209</v>
      </c>
      <c r="P203" s="27">
        <f t="shared" si="258"/>
        <v>0</v>
      </c>
      <c r="Q203" s="27">
        <f t="shared" si="259"/>
        <v>1262.579</v>
      </c>
      <c r="R203" s="24">
        <f t="shared" si="260"/>
        <v>0</v>
      </c>
      <c r="S203" s="24">
        <f t="shared" si="261"/>
        <v>259.63</v>
      </c>
      <c r="T203" s="27">
        <f t="shared" si="262"/>
        <v>113.3</v>
      </c>
      <c r="U203" s="24">
        <f t="shared" si="263"/>
        <v>9.74</v>
      </c>
      <c r="V203" s="27">
        <f t="shared" si="264"/>
        <v>209</v>
      </c>
      <c r="W203" s="27">
        <f t="shared" si="265"/>
        <v>0</v>
      </c>
      <c r="X203" s="24">
        <f t="shared" si="266"/>
        <v>591.67</v>
      </c>
      <c r="Y203" s="24">
        <f t="shared" si="267"/>
        <v>1854.249</v>
      </c>
      <c r="Z203" s="39"/>
      <c r="AA203" s="4" t="s">
        <v>29</v>
      </c>
      <c r="AB203" s="3">
        <f t="shared" ref="AB203:AH203" si="279">K203+R203</f>
        <v>58.4172</v>
      </c>
      <c r="AC203" s="3">
        <f t="shared" si="279"/>
        <v>778.894</v>
      </c>
      <c r="AD203" s="3">
        <f t="shared" si="279"/>
        <v>566.48</v>
      </c>
      <c r="AE203" s="3">
        <f t="shared" si="279"/>
        <v>32.4578</v>
      </c>
      <c r="AF203" s="3">
        <f t="shared" si="279"/>
        <v>418</v>
      </c>
      <c r="AG203" s="3">
        <f t="shared" si="279"/>
        <v>0</v>
      </c>
      <c r="AH203" s="3">
        <f t="shared" si="279"/>
        <v>1854.249</v>
      </c>
      <c r="AI203" s="4" t="s">
        <v>1111</v>
      </c>
    </row>
    <row r="204" s="9" customFormat="1" ht="20" customHeight="1" spans="1:35">
      <c r="A204" s="23">
        <f t="shared" si="252"/>
        <v>201</v>
      </c>
      <c r="B204" s="24" t="s">
        <v>143</v>
      </c>
      <c r="C204" s="25" t="s">
        <v>545</v>
      </c>
      <c r="D204" s="24" t="s">
        <v>546</v>
      </c>
      <c r="E204" s="24">
        <v>3245.4</v>
      </c>
      <c r="F204" s="24">
        <f>VLOOKUP(C204,'[1]9月'!$B:$Q,16,0)</f>
        <v>3245.4</v>
      </c>
      <c r="G204" s="27">
        <v>5664.75</v>
      </c>
      <c r="H204" s="24">
        <v>3245.4</v>
      </c>
      <c r="I204" s="27">
        <v>1790</v>
      </c>
      <c r="J204" s="27"/>
      <c r="K204" s="34">
        <f t="shared" si="253"/>
        <v>58.4172</v>
      </c>
      <c r="L204" s="35">
        <f t="shared" si="254"/>
        <v>519.264</v>
      </c>
      <c r="M204" s="27">
        <f t="shared" si="255"/>
        <v>453.18</v>
      </c>
      <c r="N204" s="24">
        <f t="shared" si="256"/>
        <v>22.7178</v>
      </c>
      <c r="O204" s="27">
        <f t="shared" si="257"/>
        <v>89.5</v>
      </c>
      <c r="P204" s="27">
        <f t="shared" si="258"/>
        <v>0</v>
      </c>
      <c r="Q204" s="27">
        <f t="shared" si="259"/>
        <v>1143.079</v>
      </c>
      <c r="R204" s="24">
        <f t="shared" si="260"/>
        <v>0</v>
      </c>
      <c r="S204" s="24">
        <f t="shared" si="261"/>
        <v>259.63</v>
      </c>
      <c r="T204" s="27">
        <f t="shared" si="262"/>
        <v>113.3</v>
      </c>
      <c r="U204" s="24">
        <f t="shared" si="263"/>
        <v>9.74</v>
      </c>
      <c r="V204" s="27">
        <f t="shared" si="264"/>
        <v>89.5</v>
      </c>
      <c r="W204" s="27">
        <f t="shared" si="265"/>
        <v>0</v>
      </c>
      <c r="X204" s="24">
        <f t="shared" si="266"/>
        <v>472.17</v>
      </c>
      <c r="Y204" s="24">
        <f t="shared" si="267"/>
        <v>1615.249</v>
      </c>
      <c r="Z204" s="39"/>
      <c r="AA204" s="4" t="s">
        <v>29</v>
      </c>
      <c r="AB204" s="3">
        <f t="shared" ref="AB204:AH204" si="280">K204+R204</f>
        <v>58.4172</v>
      </c>
      <c r="AC204" s="3">
        <f t="shared" si="280"/>
        <v>778.894</v>
      </c>
      <c r="AD204" s="3">
        <f t="shared" si="280"/>
        <v>566.48</v>
      </c>
      <c r="AE204" s="3">
        <f t="shared" si="280"/>
        <v>32.4578</v>
      </c>
      <c r="AF204" s="3">
        <f t="shared" si="280"/>
        <v>179</v>
      </c>
      <c r="AG204" s="3">
        <f t="shared" si="280"/>
        <v>0</v>
      </c>
      <c r="AH204" s="3">
        <f t="shared" si="280"/>
        <v>1615.249</v>
      </c>
      <c r="AI204" s="4" t="s">
        <v>1111</v>
      </c>
    </row>
    <row r="205" s="9" customFormat="1" ht="20" customHeight="1" spans="1:35">
      <c r="A205" s="23">
        <f t="shared" si="252"/>
        <v>202</v>
      </c>
      <c r="B205" s="24" t="s">
        <v>140</v>
      </c>
      <c r="C205" s="25" t="s">
        <v>547</v>
      </c>
      <c r="D205" s="24" t="s">
        <v>548</v>
      </c>
      <c r="E205" s="24">
        <v>3245.4</v>
      </c>
      <c r="F205" s="24">
        <f>VLOOKUP(C205,'[1]9月'!$B:$Q,16,0)</f>
        <v>3245.4</v>
      </c>
      <c r="G205" s="27">
        <v>5664.75</v>
      </c>
      <c r="H205" s="24">
        <v>3245.4</v>
      </c>
      <c r="I205" s="27">
        <v>1790</v>
      </c>
      <c r="J205" s="27"/>
      <c r="K205" s="34">
        <f t="shared" si="253"/>
        <v>58.4172</v>
      </c>
      <c r="L205" s="35">
        <f t="shared" si="254"/>
        <v>519.264</v>
      </c>
      <c r="M205" s="27">
        <f t="shared" si="255"/>
        <v>453.18</v>
      </c>
      <c r="N205" s="24">
        <f t="shared" si="256"/>
        <v>22.7178</v>
      </c>
      <c r="O205" s="27">
        <f t="shared" si="257"/>
        <v>89.5</v>
      </c>
      <c r="P205" s="27">
        <f t="shared" si="258"/>
        <v>0</v>
      </c>
      <c r="Q205" s="27">
        <f t="shared" si="259"/>
        <v>1143.079</v>
      </c>
      <c r="R205" s="24">
        <f t="shared" si="260"/>
        <v>0</v>
      </c>
      <c r="S205" s="24">
        <f t="shared" si="261"/>
        <v>259.63</v>
      </c>
      <c r="T205" s="27">
        <f t="shared" si="262"/>
        <v>113.3</v>
      </c>
      <c r="U205" s="24">
        <f t="shared" si="263"/>
        <v>9.74</v>
      </c>
      <c r="V205" s="27">
        <f t="shared" si="264"/>
        <v>89.5</v>
      </c>
      <c r="W205" s="27">
        <f t="shared" si="265"/>
        <v>0</v>
      </c>
      <c r="X205" s="24">
        <f t="shared" si="266"/>
        <v>472.17</v>
      </c>
      <c r="Y205" s="24">
        <f t="shared" si="267"/>
        <v>1615.249</v>
      </c>
      <c r="Z205" s="39"/>
      <c r="AA205" s="4" t="s">
        <v>29</v>
      </c>
      <c r="AB205" s="3">
        <f t="shared" ref="AB205:AH205" si="281">K205+R205</f>
        <v>58.4172</v>
      </c>
      <c r="AC205" s="3">
        <f t="shared" si="281"/>
        <v>778.894</v>
      </c>
      <c r="AD205" s="3">
        <f t="shared" si="281"/>
        <v>566.48</v>
      </c>
      <c r="AE205" s="3">
        <f t="shared" si="281"/>
        <v>32.4578</v>
      </c>
      <c r="AF205" s="3">
        <f t="shared" si="281"/>
        <v>179</v>
      </c>
      <c r="AG205" s="3">
        <f t="shared" si="281"/>
        <v>0</v>
      </c>
      <c r="AH205" s="3">
        <f t="shared" si="281"/>
        <v>1615.249</v>
      </c>
      <c r="AI205" s="4" t="s">
        <v>1111</v>
      </c>
    </row>
    <row r="206" s="9" customFormat="1" ht="20" customHeight="1" spans="1:35">
      <c r="A206" s="23">
        <f t="shared" si="252"/>
        <v>203</v>
      </c>
      <c r="B206" s="24" t="s">
        <v>143</v>
      </c>
      <c r="C206" s="25" t="s">
        <v>549</v>
      </c>
      <c r="D206" s="266" t="s">
        <v>550</v>
      </c>
      <c r="E206" s="24">
        <v>3245.4</v>
      </c>
      <c r="F206" s="24">
        <f>VLOOKUP(C206,'[1]9月'!$B:$Q,16,0)</f>
        <v>3245.4</v>
      </c>
      <c r="G206" s="27">
        <v>5664.75</v>
      </c>
      <c r="H206" s="24">
        <v>3245.4</v>
      </c>
      <c r="I206" s="27">
        <v>1790</v>
      </c>
      <c r="J206" s="27"/>
      <c r="K206" s="34">
        <f t="shared" si="253"/>
        <v>58.4172</v>
      </c>
      <c r="L206" s="35">
        <f t="shared" si="254"/>
        <v>519.264</v>
      </c>
      <c r="M206" s="27">
        <f t="shared" si="255"/>
        <v>453.18</v>
      </c>
      <c r="N206" s="24">
        <f t="shared" si="256"/>
        <v>22.7178</v>
      </c>
      <c r="O206" s="27">
        <f t="shared" si="257"/>
        <v>89.5</v>
      </c>
      <c r="P206" s="27">
        <f t="shared" si="258"/>
        <v>0</v>
      </c>
      <c r="Q206" s="27">
        <f t="shared" si="259"/>
        <v>1143.079</v>
      </c>
      <c r="R206" s="24">
        <f t="shared" si="260"/>
        <v>0</v>
      </c>
      <c r="S206" s="24">
        <f t="shared" si="261"/>
        <v>259.63</v>
      </c>
      <c r="T206" s="27">
        <f t="shared" si="262"/>
        <v>113.3</v>
      </c>
      <c r="U206" s="24">
        <f t="shared" si="263"/>
        <v>9.74</v>
      </c>
      <c r="V206" s="27">
        <f t="shared" si="264"/>
        <v>89.5</v>
      </c>
      <c r="W206" s="27">
        <f t="shared" si="265"/>
        <v>0</v>
      </c>
      <c r="X206" s="24">
        <f t="shared" si="266"/>
        <v>472.17</v>
      </c>
      <c r="Y206" s="24">
        <f t="shared" si="267"/>
        <v>1615.249</v>
      </c>
      <c r="Z206" s="39"/>
      <c r="AA206" s="4" t="s">
        <v>29</v>
      </c>
      <c r="AB206" s="3">
        <f t="shared" ref="AB206:AH206" si="282">K206+R206</f>
        <v>58.4172</v>
      </c>
      <c r="AC206" s="3">
        <f t="shared" si="282"/>
        <v>778.894</v>
      </c>
      <c r="AD206" s="3">
        <f t="shared" si="282"/>
        <v>566.48</v>
      </c>
      <c r="AE206" s="3">
        <f t="shared" si="282"/>
        <v>32.4578</v>
      </c>
      <c r="AF206" s="3">
        <f t="shared" si="282"/>
        <v>179</v>
      </c>
      <c r="AG206" s="3">
        <f t="shared" si="282"/>
        <v>0</v>
      </c>
      <c r="AH206" s="3">
        <f t="shared" si="282"/>
        <v>1615.249</v>
      </c>
      <c r="AI206" s="4" t="s">
        <v>1111</v>
      </c>
    </row>
    <row r="207" s="9" customFormat="1" ht="20" customHeight="1" spans="1:35">
      <c r="A207" s="23">
        <f t="shared" si="252"/>
        <v>204</v>
      </c>
      <c r="B207" s="24" t="s">
        <v>143</v>
      </c>
      <c r="C207" s="25" t="s">
        <v>553</v>
      </c>
      <c r="D207" s="24" t="s">
        <v>554</v>
      </c>
      <c r="E207" s="24">
        <v>3245.4</v>
      </c>
      <c r="F207" s="24">
        <f>VLOOKUP(C207,'[1]9月'!$B:$Q,16,0)</f>
        <v>3245.4</v>
      </c>
      <c r="G207" s="27">
        <v>5664.75</v>
      </c>
      <c r="H207" s="24">
        <v>3245.4</v>
      </c>
      <c r="I207" s="27">
        <v>1790</v>
      </c>
      <c r="J207" s="27"/>
      <c r="K207" s="34">
        <f t="shared" si="253"/>
        <v>58.4172</v>
      </c>
      <c r="L207" s="35">
        <f t="shared" si="254"/>
        <v>519.264</v>
      </c>
      <c r="M207" s="27">
        <f t="shared" si="255"/>
        <v>453.18</v>
      </c>
      <c r="N207" s="24">
        <f t="shared" si="256"/>
        <v>22.7178</v>
      </c>
      <c r="O207" s="27">
        <f t="shared" si="257"/>
        <v>89.5</v>
      </c>
      <c r="P207" s="27">
        <f t="shared" si="258"/>
        <v>0</v>
      </c>
      <c r="Q207" s="27">
        <f t="shared" si="259"/>
        <v>1143.079</v>
      </c>
      <c r="R207" s="24">
        <f t="shared" si="260"/>
        <v>0</v>
      </c>
      <c r="S207" s="24">
        <f t="shared" si="261"/>
        <v>259.63</v>
      </c>
      <c r="T207" s="27">
        <f t="shared" si="262"/>
        <v>113.3</v>
      </c>
      <c r="U207" s="24">
        <f t="shared" si="263"/>
        <v>9.74</v>
      </c>
      <c r="V207" s="27">
        <f t="shared" si="264"/>
        <v>89.5</v>
      </c>
      <c r="W207" s="27">
        <f t="shared" si="265"/>
        <v>0</v>
      </c>
      <c r="X207" s="24">
        <f t="shared" si="266"/>
        <v>472.17</v>
      </c>
      <c r="Y207" s="24">
        <f t="shared" si="267"/>
        <v>1615.249</v>
      </c>
      <c r="Z207" s="39"/>
      <c r="AA207" s="4" t="s">
        <v>29</v>
      </c>
      <c r="AB207" s="3">
        <f t="shared" ref="AB207:AH207" si="283">K207+R207</f>
        <v>58.4172</v>
      </c>
      <c r="AC207" s="3">
        <f t="shared" si="283"/>
        <v>778.894</v>
      </c>
      <c r="AD207" s="3">
        <f t="shared" si="283"/>
        <v>566.48</v>
      </c>
      <c r="AE207" s="3">
        <f t="shared" si="283"/>
        <v>32.4578</v>
      </c>
      <c r="AF207" s="3">
        <f t="shared" si="283"/>
        <v>179</v>
      </c>
      <c r="AG207" s="3">
        <f t="shared" si="283"/>
        <v>0</v>
      </c>
      <c r="AH207" s="3">
        <f t="shared" si="283"/>
        <v>1615.249</v>
      </c>
      <c r="AI207" s="4" t="s">
        <v>1111</v>
      </c>
    </row>
    <row r="208" s="9" customFormat="1" ht="20" customHeight="1" spans="1:35">
      <c r="A208" s="23">
        <f t="shared" si="252"/>
        <v>205</v>
      </c>
      <c r="B208" s="24" t="s">
        <v>143</v>
      </c>
      <c r="C208" s="25" t="s">
        <v>559</v>
      </c>
      <c r="D208" s="270" t="s">
        <v>560</v>
      </c>
      <c r="E208" s="24">
        <v>3245.4</v>
      </c>
      <c r="F208" s="24">
        <f>VLOOKUP(C208,'[1]9月'!$B:$Q,16,0)</f>
        <v>3245.4</v>
      </c>
      <c r="G208" s="27">
        <v>5664.75</v>
      </c>
      <c r="H208" s="24">
        <v>3245.4</v>
      </c>
      <c r="I208" s="27">
        <v>1790</v>
      </c>
      <c r="J208" s="27"/>
      <c r="K208" s="34">
        <f t="shared" si="253"/>
        <v>58.4172</v>
      </c>
      <c r="L208" s="35">
        <f t="shared" si="254"/>
        <v>519.264</v>
      </c>
      <c r="M208" s="27">
        <f t="shared" si="255"/>
        <v>453.18</v>
      </c>
      <c r="N208" s="24">
        <f t="shared" si="256"/>
        <v>22.7178</v>
      </c>
      <c r="O208" s="27">
        <f t="shared" si="257"/>
        <v>89.5</v>
      </c>
      <c r="P208" s="27">
        <f t="shared" si="258"/>
        <v>0</v>
      </c>
      <c r="Q208" s="27">
        <f t="shared" si="259"/>
        <v>1143.079</v>
      </c>
      <c r="R208" s="24">
        <f t="shared" si="260"/>
        <v>0</v>
      </c>
      <c r="S208" s="24">
        <f t="shared" si="261"/>
        <v>259.63</v>
      </c>
      <c r="T208" s="27">
        <f t="shared" si="262"/>
        <v>113.3</v>
      </c>
      <c r="U208" s="24">
        <f t="shared" si="263"/>
        <v>9.74</v>
      </c>
      <c r="V208" s="27">
        <f t="shared" si="264"/>
        <v>89.5</v>
      </c>
      <c r="W208" s="27">
        <f t="shared" si="265"/>
        <v>0</v>
      </c>
      <c r="X208" s="24">
        <f t="shared" si="266"/>
        <v>472.17</v>
      </c>
      <c r="Y208" s="24">
        <f t="shared" si="267"/>
        <v>1615.249</v>
      </c>
      <c r="Z208" s="39"/>
      <c r="AA208" s="4" t="s">
        <v>29</v>
      </c>
      <c r="AB208" s="3">
        <f t="shared" ref="AB208:AH208" si="284">K208+R208</f>
        <v>58.4172</v>
      </c>
      <c r="AC208" s="3">
        <f t="shared" si="284"/>
        <v>778.894</v>
      </c>
      <c r="AD208" s="3">
        <f t="shared" si="284"/>
        <v>566.48</v>
      </c>
      <c r="AE208" s="3">
        <f t="shared" si="284"/>
        <v>32.4578</v>
      </c>
      <c r="AF208" s="3">
        <f t="shared" si="284"/>
        <v>179</v>
      </c>
      <c r="AG208" s="3">
        <f t="shared" si="284"/>
        <v>0</v>
      </c>
      <c r="AH208" s="3">
        <f t="shared" si="284"/>
        <v>1615.249</v>
      </c>
      <c r="AI208" s="4" t="s">
        <v>1111</v>
      </c>
    </row>
    <row r="209" s="9" customFormat="1" ht="20" customHeight="1" spans="1:35">
      <c r="A209" s="23">
        <f t="shared" si="252"/>
        <v>206</v>
      </c>
      <c r="B209" s="24" t="s">
        <v>143</v>
      </c>
      <c r="C209" s="29" t="s">
        <v>563</v>
      </c>
      <c r="D209" s="30" t="s">
        <v>564</v>
      </c>
      <c r="E209" s="24">
        <v>3245.4</v>
      </c>
      <c r="F209" s="24">
        <f>VLOOKUP(C209,'[1]9月'!$B:$Q,16,0)</f>
        <v>3245.4</v>
      </c>
      <c r="G209" s="27">
        <v>5664.75</v>
      </c>
      <c r="H209" s="24">
        <v>3245.4</v>
      </c>
      <c r="I209" s="27">
        <v>0</v>
      </c>
      <c r="J209" s="27"/>
      <c r="K209" s="34">
        <f t="shared" si="253"/>
        <v>58.4172</v>
      </c>
      <c r="L209" s="35">
        <f t="shared" si="254"/>
        <v>519.264</v>
      </c>
      <c r="M209" s="27">
        <f t="shared" si="255"/>
        <v>453.18</v>
      </c>
      <c r="N209" s="24">
        <f t="shared" si="256"/>
        <v>22.7178</v>
      </c>
      <c r="O209" s="27">
        <f t="shared" si="257"/>
        <v>0</v>
      </c>
      <c r="P209" s="27">
        <f t="shared" si="258"/>
        <v>0</v>
      </c>
      <c r="Q209" s="27">
        <f t="shared" si="259"/>
        <v>1053.579</v>
      </c>
      <c r="R209" s="24">
        <f t="shared" si="260"/>
        <v>0</v>
      </c>
      <c r="S209" s="24">
        <f t="shared" si="261"/>
        <v>259.63</v>
      </c>
      <c r="T209" s="27">
        <f t="shared" si="262"/>
        <v>113.3</v>
      </c>
      <c r="U209" s="24">
        <f t="shared" si="263"/>
        <v>9.74</v>
      </c>
      <c r="V209" s="27">
        <f t="shared" si="264"/>
        <v>0</v>
      </c>
      <c r="W209" s="27">
        <f t="shared" si="265"/>
        <v>0</v>
      </c>
      <c r="X209" s="24">
        <f t="shared" si="266"/>
        <v>382.67</v>
      </c>
      <c r="Y209" s="24">
        <f t="shared" si="267"/>
        <v>1436.249</v>
      </c>
      <c r="Z209" s="39"/>
      <c r="AA209" s="4" t="s">
        <v>29</v>
      </c>
      <c r="AB209" s="3">
        <f t="shared" ref="AB209:AH209" si="285">K209+R209</f>
        <v>58.4172</v>
      </c>
      <c r="AC209" s="3">
        <f t="shared" si="285"/>
        <v>778.894</v>
      </c>
      <c r="AD209" s="3">
        <f t="shared" si="285"/>
        <v>566.48</v>
      </c>
      <c r="AE209" s="3">
        <f t="shared" si="285"/>
        <v>32.4578</v>
      </c>
      <c r="AF209" s="3">
        <f t="shared" si="285"/>
        <v>0</v>
      </c>
      <c r="AG209" s="3">
        <f t="shared" si="285"/>
        <v>0</v>
      </c>
      <c r="AH209" s="3">
        <f t="shared" si="285"/>
        <v>1436.249</v>
      </c>
      <c r="AI209" s="4" t="s">
        <v>1111</v>
      </c>
    </row>
    <row r="210" s="9" customFormat="1" ht="20" customHeight="1" spans="1:35">
      <c r="A210" s="23">
        <f t="shared" si="252"/>
        <v>207</v>
      </c>
      <c r="B210" s="24" t="s">
        <v>143</v>
      </c>
      <c r="C210" s="29" t="s">
        <v>567</v>
      </c>
      <c r="D210" s="30" t="s">
        <v>568</v>
      </c>
      <c r="E210" s="24">
        <v>3245.4</v>
      </c>
      <c r="F210" s="24">
        <f>VLOOKUP(C210,'[1]9月'!$B:$Q,16,0)</f>
        <v>3245.4</v>
      </c>
      <c r="G210" s="27">
        <v>5664.75</v>
      </c>
      <c r="H210" s="24">
        <v>3245.4</v>
      </c>
      <c r="I210" s="27">
        <v>1790</v>
      </c>
      <c r="J210" s="27"/>
      <c r="K210" s="34">
        <f t="shared" si="253"/>
        <v>58.4172</v>
      </c>
      <c r="L210" s="35">
        <f t="shared" si="254"/>
        <v>519.264</v>
      </c>
      <c r="M210" s="27">
        <f t="shared" si="255"/>
        <v>453.18</v>
      </c>
      <c r="N210" s="24">
        <f t="shared" si="256"/>
        <v>22.7178</v>
      </c>
      <c r="O210" s="27">
        <f t="shared" si="257"/>
        <v>89.5</v>
      </c>
      <c r="P210" s="27">
        <f t="shared" si="258"/>
        <v>0</v>
      </c>
      <c r="Q210" s="27">
        <f t="shared" si="259"/>
        <v>1143.079</v>
      </c>
      <c r="R210" s="24">
        <f t="shared" si="260"/>
        <v>0</v>
      </c>
      <c r="S210" s="24">
        <f t="shared" si="261"/>
        <v>259.63</v>
      </c>
      <c r="T210" s="27">
        <f t="shared" si="262"/>
        <v>113.3</v>
      </c>
      <c r="U210" s="24">
        <f t="shared" si="263"/>
        <v>9.74</v>
      </c>
      <c r="V210" s="27">
        <f t="shared" si="264"/>
        <v>89.5</v>
      </c>
      <c r="W210" s="27">
        <f t="shared" si="265"/>
        <v>0</v>
      </c>
      <c r="X210" s="24">
        <f t="shared" si="266"/>
        <v>472.17</v>
      </c>
      <c r="Y210" s="24">
        <f t="shared" si="267"/>
        <v>1615.249</v>
      </c>
      <c r="Z210" s="39"/>
      <c r="AA210" s="4" t="s">
        <v>29</v>
      </c>
      <c r="AB210" s="3">
        <f t="shared" ref="AB210:AH210" si="286">K210+R210</f>
        <v>58.4172</v>
      </c>
      <c r="AC210" s="3">
        <f t="shared" si="286"/>
        <v>778.894</v>
      </c>
      <c r="AD210" s="3">
        <f t="shared" si="286"/>
        <v>566.48</v>
      </c>
      <c r="AE210" s="3">
        <f t="shared" si="286"/>
        <v>32.4578</v>
      </c>
      <c r="AF210" s="3">
        <f t="shared" si="286"/>
        <v>179</v>
      </c>
      <c r="AG210" s="3">
        <f t="shared" si="286"/>
        <v>0</v>
      </c>
      <c r="AH210" s="3">
        <f t="shared" si="286"/>
        <v>1615.249</v>
      </c>
      <c r="AI210" s="4" t="s">
        <v>1111</v>
      </c>
    </row>
    <row r="211" s="9" customFormat="1" ht="20" customHeight="1" spans="1:35">
      <c r="A211" s="23">
        <f t="shared" si="252"/>
        <v>208</v>
      </c>
      <c r="B211" s="24" t="s">
        <v>143</v>
      </c>
      <c r="C211" s="29" t="s">
        <v>569</v>
      </c>
      <c r="D211" s="30" t="s">
        <v>570</v>
      </c>
      <c r="E211" s="24">
        <v>3245.4</v>
      </c>
      <c r="F211" s="24">
        <f>VLOOKUP(C211,'[1]9月'!$B:$Q,16,0)</f>
        <v>3245.4</v>
      </c>
      <c r="G211" s="27">
        <v>5664.75</v>
      </c>
      <c r="H211" s="24">
        <v>3245.4</v>
      </c>
      <c r="I211" s="27">
        <v>1790</v>
      </c>
      <c r="J211" s="27"/>
      <c r="K211" s="34">
        <f t="shared" si="253"/>
        <v>58.4172</v>
      </c>
      <c r="L211" s="35">
        <f t="shared" si="254"/>
        <v>519.264</v>
      </c>
      <c r="M211" s="27">
        <f t="shared" si="255"/>
        <v>453.18</v>
      </c>
      <c r="N211" s="24">
        <f t="shared" si="256"/>
        <v>22.7178</v>
      </c>
      <c r="O211" s="27">
        <f t="shared" si="257"/>
        <v>89.5</v>
      </c>
      <c r="P211" s="27">
        <f t="shared" si="258"/>
        <v>0</v>
      </c>
      <c r="Q211" s="27">
        <f t="shared" si="259"/>
        <v>1143.079</v>
      </c>
      <c r="R211" s="24">
        <f t="shared" si="260"/>
        <v>0</v>
      </c>
      <c r="S211" s="24">
        <f t="shared" si="261"/>
        <v>259.63</v>
      </c>
      <c r="T211" s="27">
        <f t="shared" si="262"/>
        <v>113.3</v>
      </c>
      <c r="U211" s="24">
        <f t="shared" si="263"/>
        <v>9.74</v>
      </c>
      <c r="V211" s="27">
        <f t="shared" si="264"/>
        <v>89.5</v>
      </c>
      <c r="W211" s="27">
        <f t="shared" si="265"/>
        <v>0</v>
      </c>
      <c r="X211" s="24">
        <f t="shared" si="266"/>
        <v>472.17</v>
      </c>
      <c r="Y211" s="24">
        <f t="shared" si="267"/>
        <v>1615.249</v>
      </c>
      <c r="Z211" s="39"/>
      <c r="AA211" s="4" t="s">
        <v>29</v>
      </c>
      <c r="AB211" s="3">
        <f t="shared" ref="AB211:AH211" si="287">K211+R211</f>
        <v>58.4172</v>
      </c>
      <c r="AC211" s="3">
        <f t="shared" si="287"/>
        <v>778.894</v>
      </c>
      <c r="AD211" s="3">
        <f t="shared" si="287"/>
        <v>566.48</v>
      </c>
      <c r="AE211" s="3">
        <f t="shared" si="287"/>
        <v>32.4578</v>
      </c>
      <c r="AF211" s="3">
        <f t="shared" si="287"/>
        <v>179</v>
      </c>
      <c r="AG211" s="3">
        <f t="shared" si="287"/>
        <v>0</v>
      </c>
      <c r="AH211" s="3">
        <f t="shared" si="287"/>
        <v>1615.249</v>
      </c>
      <c r="AI211" s="4" t="s">
        <v>1111</v>
      </c>
    </row>
    <row r="212" s="9" customFormat="1" ht="20" customHeight="1" spans="1:35">
      <c r="A212" s="23">
        <f t="shared" si="252"/>
        <v>209</v>
      </c>
      <c r="B212" s="24" t="s">
        <v>143</v>
      </c>
      <c r="C212" s="29" t="s">
        <v>571</v>
      </c>
      <c r="D212" s="30" t="s">
        <v>572</v>
      </c>
      <c r="E212" s="24">
        <v>3245.4</v>
      </c>
      <c r="F212" s="24">
        <v>3245.4</v>
      </c>
      <c r="G212" s="27">
        <v>5664.75</v>
      </c>
      <c r="H212" s="24">
        <v>3245.4</v>
      </c>
      <c r="I212" s="27">
        <v>1790</v>
      </c>
      <c r="J212" s="27"/>
      <c r="K212" s="34">
        <f t="shared" si="253"/>
        <v>58.4172</v>
      </c>
      <c r="L212" s="35">
        <f t="shared" si="254"/>
        <v>519.264</v>
      </c>
      <c r="M212" s="27">
        <f t="shared" si="255"/>
        <v>453.18</v>
      </c>
      <c r="N212" s="24">
        <f t="shared" si="256"/>
        <v>22.7178</v>
      </c>
      <c r="O212" s="27">
        <f t="shared" si="257"/>
        <v>89.5</v>
      </c>
      <c r="P212" s="27">
        <f t="shared" si="258"/>
        <v>0</v>
      </c>
      <c r="Q212" s="27">
        <f t="shared" si="259"/>
        <v>1143.079</v>
      </c>
      <c r="R212" s="24">
        <f t="shared" si="260"/>
        <v>0</v>
      </c>
      <c r="S212" s="24">
        <f t="shared" si="261"/>
        <v>259.63</v>
      </c>
      <c r="T212" s="27">
        <f t="shared" si="262"/>
        <v>113.3</v>
      </c>
      <c r="U212" s="24">
        <f t="shared" si="263"/>
        <v>9.74</v>
      </c>
      <c r="V212" s="27">
        <f t="shared" si="264"/>
        <v>89.5</v>
      </c>
      <c r="W212" s="27">
        <f t="shared" si="265"/>
        <v>0</v>
      </c>
      <c r="X212" s="24">
        <f t="shared" si="266"/>
        <v>472.17</v>
      </c>
      <c r="Y212" s="24">
        <f t="shared" si="267"/>
        <v>1615.249</v>
      </c>
      <c r="Z212" s="39"/>
      <c r="AA212" s="4" t="s">
        <v>29</v>
      </c>
      <c r="AB212" s="3">
        <f t="shared" ref="AB212:AH212" si="288">K212+R212</f>
        <v>58.4172</v>
      </c>
      <c r="AC212" s="3">
        <f t="shared" si="288"/>
        <v>778.894</v>
      </c>
      <c r="AD212" s="3">
        <f t="shared" si="288"/>
        <v>566.48</v>
      </c>
      <c r="AE212" s="3">
        <f t="shared" si="288"/>
        <v>32.4578</v>
      </c>
      <c r="AF212" s="3">
        <f t="shared" si="288"/>
        <v>179</v>
      </c>
      <c r="AG212" s="3">
        <f t="shared" si="288"/>
        <v>0</v>
      </c>
      <c r="AH212" s="3">
        <f t="shared" si="288"/>
        <v>1615.249</v>
      </c>
      <c r="AI212" s="4" t="s">
        <v>1111</v>
      </c>
    </row>
    <row r="213" s="9" customFormat="1" ht="20" customHeight="1" spans="1:35">
      <c r="A213" s="23">
        <f t="shared" si="252"/>
        <v>210</v>
      </c>
      <c r="B213" s="24" t="s">
        <v>143</v>
      </c>
      <c r="C213" s="29" t="s">
        <v>573</v>
      </c>
      <c r="D213" s="30" t="s">
        <v>574</v>
      </c>
      <c r="E213" s="24">
        <v>3245.4</v>
      </c>
      <c r="F213" s="24">
        <f>VLOOKUP(C213,'[1]9月'!$B:$Q,16,0)</f>
        <v>3245.4</v>
      </c>
      <c r="G213" s="27">
        <v>5664.75</v>
      </c>
      <c r="H213" s="24">
        <v>3245.4</v>
      </c>
      <c r="I213" s="27">
        <v>1790</v>
      </c>
      <c r="J213" s="59"/>
      <c r="K213" s="34">
        <f t="shared" si="253"/>
        <v>58.4172</v>
      </c>
      <c r="L213" s="35">
        <f t="shared" si="254"/>
        <v>519.264</v>
      </c>
      <c r="M213" s="27">
        <f t="shared" si="255"/>
        <v>453.18</v>
      </c>
      <c r="N213" s="24">
        <f t="shared" si="256"/>
        <v>22.7178</v>
      </c>
      <c r="O213" s="27">
        <f t="shared" si="257"/>
        <v>89.5</v>
      </c>
      <c r="P213" s="27">
        <f t="shared" si="258"/>
        <v>0</v>
      </c>
      <c r="Q213" s="27">
        <f t="shared" si="259"/>
        <v>1143.079</v>
      </c>
      <c r="R213" s="24">
        <f t="shared" si="260"/>
        <v>0</v>
      </c>
      <c r="S213" s="24">
        <f t="shared" si="261"/>
        <v>259.63</v>
      </c>
      <c r="T213" s="27">
        <f t="shared" si="262"/>
        <v>113.3</v>
      </c>
      <c r="U213" s="24">
        <f t="shared" si="263"/>
        <v>9.74</v>
      </c>
      <c r="V213" s="27">
        <f t="shared" si="264"/>
        <v>89.5</v>
      </c>
      <c r="W213" s="27">
        <f t="shared" si="265"/>
        <v>0</v>
      </c>
      <c r="X213" s="24">
        <f t="shared" si="266"/>
        <v>472.17</v>
      </c>
      <c r="Y213" s="24">
        <f t="shared" si="267"/>
        <v>1615.249</v>
      </c>
      <c r="Z213" s="39"/>
      <c r="AA213" s="4" t="s">
        <v>29</v>
      </c>
      <c r="AB213" s="3">
        <f t="shared" ref="AB213:AH213" si="289">K213+R213</f>
        <v>58.4172</v>
      </c>
      <c r="AC213" s="3">
        <f t="shared" si="289"/>
        <v>778.894</v>
      </c>
      <c r="AD213" s="3">
        <f t="shared" si="289"/>
        <v>566.48</v>
      </c>
      <c r="AE213" s="3">
        <f t="shared" si="289"/>
        <v>32.4578</v>
      </c>
      <c r="AF213" s="3">
        <f t="shared" si="289"/>
        <v>179</v>
      </c>
      <c r="AG213" s="3">
        <f t="shared" si="289"/>
        <v>0</v>
      </c>
      <c r="AH213" s="3">
        <f t="shared" si="289"/>
        <v>1615.249</v>
      </c>
      <c r="AI213" s="4" t="s">
        <v>1111</v>
      </c>
    </row>
    <row r="214" s="9" customFormat="1" ht="18" customHeight="1" spans="1:35">
      <c r="A214" s="23">
        <f t="shared" si="252"/>
        <v>211</v>
      </c>
      <c r="B214" s="24" t="s">
        <v>143</v>
      </c>
      <c r="C214" s="29" t="s">
        <v>575</v>
      </c>
      <c r="D214" s="30" t="s">
        <v>576</v>
      </c>
      <c r="E214" s="24">
        <v>3245.4</v>
      </c>
      <c r="F214" s="24">
        <f>VLOOKUP(C214,'[1]9月'!$B:$Q,16,0)</f>
        <v>3245.4</v>
      </c>
      <c r="G214" s="27">
        <v>5664.75</v>
      </c>
      <c r="H214" s="24">
        <v>3245.4</v>
      </c>
      <c r="I214" s="27">
        <v>1790</v>
      </c>
      <c r="J214" s="60"/>
      <c r="K214" s="61">
        <f t="shared" si="253"/>
        <v>58.4172</v>
      </c>
      <c r="L214" s="62">
        <f t="shared" si="254"/>
        <v>519.264</v>
      </c>
      <c r="M214" s="60">
        <f t="shared" si="255"/>
        <v>453.18</v>
      </c>
      <c r="N214" s="63">
        <f t="shared" si="256"/>
        <v>22.7178</v>
      </c>
      <c r="O214" s="60">
        <f t="shared" si="257"/>
        <v>89.5</v>
      </c>
      <c r="P214" s="60">
        <f t="shared" si="258"/>
        <v>0</v>
      </c>
      <c r="Q214" s="27">
        <f t="shared" si="259"/>
        <v>1143.079</v>
      </c>
      <c r="R214" s="63">
        <f t="shared" si="260"/>
        <v>0</v>
      </c>
      <c r="S214" s="63">
        <f t="shared" si="261"/>
        <v>259.63</v>
      </c>
      <c r="T214" s="60">
        <f t="shared" si="262"/>
        <v>113.3</v>
      </c>
      <c r="U214" s="63">
        <f t="shared" si="263"/>
        <v>9.74</v>
      </c>
      <c r="V214" s="60">
        <f t="shared" si="264"/>
        <v>89.5</v>
      </c>
      <c r="W214" s="60">
        <f t="shared" si="265"/>
        <v>0</v>
      </c>
      <c r="X214" s="24">
        <f t="shared" si="266"/>
        <v>472.17</v>
      </c>
      <c r="Y214" s="63">
        <f t="shared" si="267"/>
        <v>1615.249</v>
      </c>
      <c r="Z214" s="63"/>
      <c r="AA214" s="4" t="s">
        <v>29</v>
      </c>
      <c r="AB214" s="3">
        <f t="shared" ref="AB214:AH214" si="290">K214+R214</f>
        <v>58.4172</v>
      </c>
      <c r="AC214" s="3">
        <f t="shared" si="290"/>
        <v>778.894</v>
      </c>
      <c r="AD214" s="3">
        <f t="shared" si="290"/>
        <v>566.48</v>
      </c>
      <c r="AE214" s="3">
        <f t="shared" si="290"/>
        <v>32.4578</v>
      </c>
      <c r="AF214" s="3">
        <f t="shared" si="290"/>
        <v>179</v>
      </c>
      <c r="AG214" s="3">
        <f t="shared" si="290"/>
        <v>0</v>
      </c>
      <c r="AH214" s="3">
        <f t="shared" si="290"/>
        <v>1615.249</v>
      </c>
      <c r="AI214" s="4" t="s">
        <v>1111</v>
      </c>
    </row>
    <row r="215" s="9" customFormat="1" ht="20" customHeight="1" spans="1:35">
      <c r="A215" s="23">
        <f t="shared" si="252"/>
        <v>212</v>
      </c>
      <c r="B215" s="24" t="s">
        <v>143</v>
      </c>
      <c r="C215" s="29" t="s">
        <v>577</v>
      </c>
      <c r="D215" s="30" t="s">
        <v>578</v>
      </c>
      <c r="E215" s="24">
        <v>3245.4</v>
      </c>
      <c r="F215" s="24">
        <f>VLOOKUP(C215,'[1]9月'!$B:$Q,16,0)</f>
        <v>3245.4</v>
      </c>
      <c r="G215" s="27">
        <v>5664.75</v>
      </c>
      <c r="H215" s="24">
        <v>3245.4</v>
      </c>
      <c r="I215" s="27">
        <v>1790</v>
      </c>
      <c r="J215" s="59"/>
      <c r="K215" s="34">
        <f t="shared" si="253"/>
        <v>58.4172</v>
      </c>
      <c r="L215" s="35">
        <f t="shared" si="254"/>
        <v>519.264</v>
      </c>
      <c r="M215" s="27">
        <f t="shared" si="255"/>
        <v>453.18</v>
      </c>
      <c r="N215" s="24">
        <f t="shared" si="256"/>
        <v>22.7178</v>
      </c>
      <c r="O215" s="27">
        <f t="shared" si="257"/>
        <v>89.5</v>
      </c>
      <c r="P215" s="27">
        <f t="shared" si="258"/>
        <v>0</v>
      </c>
      <c r="Q215" s="27">
        <f t="shared" si="259"/>
        <v>1143.079</v>
      </c>
      <c r="R215" s="24">
        <f t="shared" si="260"/>
        <v>0</v>
      </c>
      <c r="S215" s="24">
        <f t="shared" si="261"/>
        <v>259.63</v>
      </c>
      <c r="T215" s="27">
        <f t="shared" si="262"/>
        <v>113.3</v>
      </c>
      <c r="U215" s="24">
        <f t="shared" si="263"/>
        <v>9.74</v>
      </c>
      <c r="V215" s="27">
        <f t="shared" si="264"/>
        <v>89.5</v>
      </c>
      <c r="W215" s="27">
        <f t="shared" si="265"/>
        <v>0</v>
      </c>
      <c r="X215" s="24">
        <f t="shared" si="266"/>
        <v>472.17</v>
      </c>
      <c r="Y215" s="24">
        <f t="shared" si="267"/>
        <v>1615.249</v>
      </c>
      <c r="Z215" s="39"/>
      <c r="AA215" s="4" t="s">
        <v>29</v>
      </c>
      <c r="AB215" s="3">
        <f t="shared" ref="AB215:AH215" si="291">K215+R215</f>
        <v>58.4172</v>
      </c>
      <c r="AC215" s="3">
        <f t="shared" si="291"/>
        <v>778.894</v>
      </c>
      <c r="AD215" s="3">
        <f t="shared" si="291"/>
        <v>566.48</v>
      </c>
      <c r="AE215" s="3">
        <f t="shared" si="291"/>
        <v>32.4578</v>
      </c>
      <c r="AF215" s="3">
        <f t="shared" si="291"/>
        <v>179</v>
      </c>
      <c r="AG215" s="3">
        <f t="shared" si="291"/>
        <v>0</v>
      </c>
      <c r="AH215" s="3">
        <f t="shared" si="291"/>
        <v>1615.249</v>
      </c>
      <c r="AI215" s="4" t="s">
        <v>1111</v>
      </c>
    </row>
    <row r="216" s="9" customFormat="1" ht="20" customHeight="1" spans="1:35">
      <c r="A216" s="23">
        <f t="shared" si="252"/>
        <v>213</v>
      </c>
      <c r="B216" s="24" t="s">
        <v>143</v>
      </c>
      <c r="C216" s="29" t="s">
        <v>579</v>
      </c>
      <c r="D216" s="28" t="s">
        <v>580</v>
      </c>
      <c r="E216" s="24">
        <v>3245.4</v>
      </c>
      <c r="F216" s="24">
        <f>VLOOKUP(C216,'[1]9月'!$B:$Q,16,0)</f>
        <v>3245.4</v>
      </c>
      <c r="G216" s="27">
        <v>5664.75</v>
      </c>
      <c r="H216" s="24">
        <v>3245.4</v>
      </c>
      <c r="I216" s="27">
        <v>1790</v>
      </c>
      <c r="J216" s="59"/>
      <c r="K216" s="34">
        <f t="shared" si="253"/>
        <v>58.4172</v>
      </c>
      <c r="L216" s="35">
        <f t="shared" si="254"/>
        <v>519.264</v>
      </c>
      <c r="M216" s="27">
        <f t="shared" si="255"/>
        <v>453.18</v>
      </c>
      <c r="N216" s="24">
        <f t="shared" si="256"/>
        <v>22.7178</v>
      </c>
      <c r="O216" s="27">
        <f t="shared" si="257"/>
        <v>89.5</v>
      </c>
      <c r="P216" s="27">
        <f t="shared" si="258"/>
        <v>0</v>
      </c>
      <c r="Q216" s="27">
        <f t="shared" si="259"/>
        <v>1143.079</v>
      </c>
      <c r="R216" s="24">
        <f t="shared" si="260"/>
        <v>0</v>
      </c>
      <c r="S216" s="24">
        <f t="shared" si="261"/>
        <v>259.63</v>
      </c>
      <c r="T216" s="27">
        <f t="shared" si="262"/>
        <v>113.3</v>
      </c>
      <c r="U216" s="24">
        <f t="shared" si="263"/>
        <v>9.74</v>
      </c>
      <c r="V216" s="27">
        <f t="shared" si="264"/>
        <v>89.5</v>
      </c>
      <c r="W216" s="27">
        <f t="shared" si="265"/>
        <v>0</v>
      </c>
      <c r="X216" s="24">
        <f t="shared" si="266"/>
        <v>472.17</v>
      </c>
      <c r="Y216" s="24">
        <f t="shared" si="267"/>
        <v>1615.249</v>
      </c>
      <c r="Z216" s="39"/>
      <c r="AA216" s="4" t="s">
        <v>29</v>
      </c>
      <c r="AB216" s="3">
        <f t="shared" ref="AB216:AH216" si="292">K216+R216</f>
        <v>58.4172</v>
      </c>
      <c r="AC216" s="3">
        <f t="shared" si="292"/>
        <v>778.894</v>
      </c>
      <c r="AD216" s="3">
        <f t="shared" si="292"/>
        <v>566.48</v>
      </c>
      <c r="AE216" s="3">
        <f t="shared" si="292"/>
        <v>32.4578</v>
      </c>
      <c r="AF216" s="3">
        <f t="shared" si="292"/>
        <v>179</v>
      </c>
      <c r="AG216" s="3">
        <f t="shared" si="292"/>
        <v>0</v>
      </c>
      <c r="AH216" s="3">
        <f t="shared" si="292"/>
        <v>1615.249</v>
      </c>
      <c r="AI216" s="4" t="s">
        <v>1111</v>
      </c>
    </row>
    <row r="217" s="9" customFormat="1" ht="20" customHeight="1" spans="1:35">
      <c r="A217" s="23">
        <f t="shared" si="252"/>
        <v>214</v>
      </c>
      <c r="B217" s="24" t="s">
        <v>143</v>
      </c>
      <c r="C217" s="29" t="s">
        <v>583</v>
      </c>
      <c r="D217" s="28" t="s">
        <v>584</v>
      </c>
      <c r="E217" s="24">
        <v>3245.4</v>
      </c>
      <c r="F217" s="24">
        <f>VLOOKUP(C217,'[1]9月'!$B:$Q,16,0)</f>
        <v>3245.4</v>
      </c>
      <c r="G217" s="27">
        <v>5664.75</v>
      </c>
      <c r="H217" s="24">
        <v>3245.4</v>
      </c>
      <c r="I217" s="27">
        <v>0</v>
      </c>
      <c r="J217" s="59"/>
      <c r="K217" s="34">
        <f t="shared" si="253"/>
        <v>58.4172</v>
      </c>
      <c r="L217" s="35">
        <f t="shared" si="254"/>
        <v>519.264</v>
      </c>
      <c r="M217" s="27">
        <f t="shared" si="255"/>
        <v>453.18</v>
      </c>
      <c r="N217" s="24">
        <f t="shared" si="256"/>
        <v>22.7178</v>
      </c>
      <c r="O217" s="27">
        <f t="shared" si="257"/>
        <v>0</v>
      </c>
      <c r="P217" s="27">
        <f t="shared" si="258"/>
        <v>0</v>
      </c>
      <c r="Q217" s="27">
        <f t="shared" si="259"/>
        <v>1053.579</v>
      </c>
      <c r="R217" s="24">
        <f t="shared" si="260"/>
        <v>0</v>
      </c>
      <c r="S217" s="24">
        <f t="shared" si="261"/>
        <v>259.63</v>
      </c>
      <c r="T217" s="27">
        <f t="shared" si="262"/>
        <v>113.3</v>
      </c>
      <c r="U217" s="24">
        <f t="shared" si="263"/>
        <v>9.74</v>
      </c>
      <c r="V217" s="27">
        <f t="shared" si="264"/>
        <v>0</v>
      </c>
      <c r="W217" s="27">
        <f t="shared" si="265"/>
        <v>0</v>
      </c>
      <c r="X217" s="24">
        <f t="shared" si="266"/>
        <v>382.67</v>
      </c>
      <c r="Y217" s="24">
        <f t="shared" si="267"/>
        <v>1436.249</v>
      </c>
      <c r="Z217" s="39"/>
      <c r="AA217" s="4" t="s">
        <v>29</v>
      </c>
      <c r="AB217" s="3">
        <f t="shared" ref="AB217:AH217" si="293">K217+R217</f>
        <v>58.4172</v>
      </c>
      <c r="AC217" s="3">
        <f t="shared" si="293"/>
        <v>778.894</v>
      </c>
      <c r="AD217" s="3">
        <f t="shared" si="293"/>
        <v>566.48</v>
      </c>
      <c r="AE217" s="3">
        <f t="shared" si="293"/>
        <v>32.4578</v>
      </c>
      <c r="AF217" s="3">
        <f t="shared" si="293"/>
        <v>0</v>
      </c>
      <c r="AG217" s="3">
        <f t="shared" si="293"/>
        <v>0</v>
      </c>
      <c r="AH217" s="3">
        <f t="shared" si="293"/>
        <v>1436.249</v>
      </c>
      <c r="AI217" s="4" t="s">
        <v>1111</v>
      </c>
    </row>
    <row r="218" s="9" customFormat="1" ht="20" customHeight="1" spans="1:35">
      <c r="A218" s="23">
        <f t="shared" si="252"/>
        <v>215</v>
      </c>
      <c r="B218" s="24" t="s">
        <v>143</v>
      </c>
      <c r="C218" s="29" t="s">
        <v>585</v>
      </c>
      <c r="D218" s="28" t="s">
        <v>586</v>
      </c>
      <c r="E218" s="24">
        <v>3245.4</v>
      </c>
      <c r="F218" s="24">
        <f>VLOOKUP(C218,'[1]9月'!$B:$Q,16,0)</f>
        <v>3245.4</v>
      </c>
      <c r="G218" s="27">
        <v>5664.75</v>
      </c>
      <c r="H218" s="24">
        <v>3245.4</v>
      </c>
      <c r="I218" s="27">
        <v>1790</v>
      </c>
      <c r="J218" s="59"/>
      <c r="K218" s="34">
        <f t="shared" si="253"/>
        <v>58.4172</v>
      </c>
      <c r="L218" s="35">
        <f t="shared" si="254"/>
        <v>519.264</v>
      </c>
      <c r="M218" s="27">
        <f t="shared" si="255"/>
        <v>453.18</v>
      </c>
      <c r="N218" s="24">
        <f t="shared" si="256"/>
        <v>22.7178</v>
      </c>
      <c r="O218" s="27">
        <f t="shared" si="257"/>
        <v>89.5</v>
      </c>
      <c r="P218" s="27">
        <f t="shared" si="258"/>
        <v>0</v>
      </c>
      <c r="Q218" s="27">
        <f t="shared" si="259"/>
        <v>1143.079</v>
      </c>
      <c r="R218" s="24">
        <f t="shared" si="260"/>
        <v>0</v>
      </c>
      <c r="S218" s="24">
        <f t="shared" si="261"/>
        <v>259.63</v>
      </c>
      <c r="T218" s="27">
        <f t="shared" si="262"/>
        <v>113.3</v>
      </c>
      <c r="U218" s="24">
        <f t="shared" si="263"/>
        <v>9.74</v>
      </c>
      <c r="V218" s="27">
        <f t="shared" si="264"/>
        <v>89.5</v>
      </c>
      <c r="W218" s="27">
        <f t="shared" si="265"/>
        <v>0</v>
      </c>
      <c r="X218" s="24">
        <f t="shared" si="266"/>
        <v>472.17</v>
      </c>
      <c r="Y218" s="24">
        <f t="shared" si="267"/>
        <v>1615.249</v>
      </c>
      <c r="Z218" s="39"/>
      <c r="AA218" s="4" t="s">
        <v>29</v>
      </c>
      <c r="AB218" s="3">
        <f t="shared" ref="AB218:AH218" si="294">K218+R218</f>
        <v>58.4172</v>
      </c>
      <c r="AC218" s="3">
        <f t="shared" si="294"/>
        <v>778.894</v>
      </c>
      <c r="AD218" s="3">
        <f t="shared" si="294"/>
        <v>566.48</v>
      </c>
      <c r="AE218" s="3">
        <f t="shared" si="294"/>
        <v>32.4578</v>
      </c>
      <c r="AF218" s="3">
        <f t="shared" si="294"/>
        <v>179</v>
      </c>
      <c r="AG218" s="3">
        <f t="shared" si="294"/>
        <v>0</v>
      </c>
      <c r="AH218" s="3">
        <f t="shared" si="294"/>
        <v>1615.249</v>
      </c>
      <c r="AI218" s="4" t="s">
        <v>1111</v>
      </c>
    </row>
    <row r="219" s="9" customFormat="1" ht="20" customHeight="1" spans="1:35">
      <c r="A219" s="23">
        <f t="shared" si="252"/>
        <v>216</v>
      </c>
      <c r="B219" s="24" t="s">
        <v>76</v>
      </c>
      <c r="C219" s="29" t="s">
        <v>589</v>
      </c>
      <c r="D219" s="28" t="s">
        <v>590</v>
      </c>
      <c r="E219" s="24">
        <v>3245.4</v>
      </c>
      <c r="F219" s="24">
        <v>3245.4</v>
      </c>
      <c r="G219" s="27">
        <v>5664.75</v>
      </c>
      <c r="H219" s="24">
        <v>3245.4</v>
      </c>
      <c r="I219" s="27">
        <v>3180</v>
      </c>
      <c r="J219" s="59"/>
      <c r="K219" s="34">
        <f t="shared" si="253"/>
        <v>58.4172</v>
      </c>
      <c r="L219" s="35">
        <f t="shared" si="254"/>
        <v>519.264</v>
      </c>
      <c r="M219" s="27">
        <f t="shared" si="255"/>
        <v>453.18</v>
      </c>
      <c r="N219" s="24">
        <f t="shared" si="256"/>
        <v>22.7178</v>
      </c>
      <c r="O219" s="27">
        <f t="shared" si="257"/>
        <v>159</v>
      </c>
      <c r="P219" s="27">
        <f t="shared" si="258"/>
        <v>0</v>
      </c>
      <c r="Q219" s="27">
        <f t="shared" si="259"/>
        <v>1212.579</v>
      </c>
      <c r="R219" s="24">
        <f t="shared" si="260"/>
        <v>0</v>
      </c>
      <c r="S219" s="24">
        <f t="shared" si="261"/>
        <v>259.63</v>
      </c>
      <c r="T219" s="27">
        <f t="shared" si="262"/>
        <v>113.3</v>
      </c>
      <c r="U219" s="24">
        <f t="shared" si="263"/>
        <v>9.74</v>
      </c>
      <c r="V219" s="27">
        <f t="shared" si="264"/>
        <v>159</v>
      </c>
      <c r="W219" s="27">
        <f t="shared" si="265"/>
        <v>0</v>
      </c>
      <c r="X219" s="24">
        <f t="shared" si="266"/>
        <v>541.67</v>
      </c>
      <c r="Y219" s="24">
        <f t="shared" si="267"/>
        <v>1754.249</v>
      </c>
      <c r="Z219" s="39"/>
      <c r="AA219" s="4" t="s">
        <v>31</v>
      </c>
      <c r="AB219" s="3">
        <f t="shared" ref="AB219:AH219" si="295">K219+R219</f>
        <v>58.4172</v>
      </c>
      <c r="AC219" s="3">
        <f t="shared" si="295"/>
        <v>778.894</v>
      </c>
      <c r="AD219" s="3">
        <f t="shared" si="295"/>
        <v>566.48</v>
      </c>
      <c r="AE219" s="3">
        <f t="shared" si="295"/>
        <v>32.4578</v>
      </c>
      <c r="AF219" s="3">
        <f t="shared" si="295"/>
        <v>318</v>
      </c>
      <c r="AG219" s="3">
        <f t="shared" si="295"/>
        <v>0</v>
      </c>
      <c r="AH219" s="3">
        <f t="shared" si="295"/>
        <v>1754.249</v>
      </c>
      <c r="AI219" s="4" t="s">
        <v>1108</v>
      </c>
    </row>
    <row r="220" s="9" customFormat="1" ht="20" customHeight="1" spans="1:35">
      <c r="A220" s="23">
        <f t="shared" si="252"/>
        <v>217</v>
      </c>
      <c r="B220" s="24" t="s">
        <v>146</v>
      </c>
      <c r="C220" s="29" t="s">
        <v>593</v>
      </c>
      <c r="D220" s="267" t="s">
        <v>594</v>
      </c>
      <c r="E220" s="24">
        <v>3245.4</v>
      </c>
      <c r="F220" s="24">
        <v>3245.4</v>
      </c>
      <c r="G220" s="27">
        <v>5664.75</v>
      </c>
      <c r="H220" s="24">
        <v>3245.4</v>
      </c>
      <c r="I220" s="27">
        <v>3180</v>
      </c>
      <c r="J220" s="59"/>
      <c r="K220" s="34">
        <f t="shared" si="253"/>
        <v>58.4172</v>
      </c>
      <c r="L220" s="35">
        <f t="shared" si="254"/>
        <v>519.264</v>
      </c>
      <c r="M220" s="27">
        <f t="shared" si="255"/>
        <v>453.18</v>
      </c>
      <c r="N220" s="24">
        <f t="shared" si="256"/>
        <v>22.7178</v>
      </c>
      <c r="O220" s="27">
        <f t="shared" si="257"/>
        <v>159</v>
      </c>
      <c r="P220" s="27">
        <f t="shared" si="258"/>
        <v>0</v>
      </c>
      <c r="Q220" s="27">
        <f t="shared" si="259"/>
        <v>1212.579</v>
      </c>
      <c r="R220" s="24">
        <f t="shared" si="260"/>
        <v>0</v>
      </c>
      <c r="S220" s="24">
        <f t="shared" si="261"/>
        <v>259.63</v>
      </c>
      <c r="T220" s="27">
        <f t="shared" si="262"/>
        <v>113.3</v>
      </c>
      <c r="U220" s="24">
        <f t="shared" si="263"/>
        <v>9.74</v>
      </c>
      <c r="V220" s="27">
        <f t="shared" si="264"/>
        <v>159</v>
      </c>
      <c r="W220" s="27">
        <f t="shared" si="265"/>
        <v>0</v>
      </c>
      <c r="X220" s="24">
        <f t="shared" si="266"/>
        <v>541.67</v>
      </c>
      <c r="Y220" s="24">
        <f t="shared" si="267"/>
        <v>1754.249</v>
      </c>
      <c r="Z220" s="39"/>
      <c r="AA220" s="4" t="s">
        <v>30</v>
      </c>
      <c r="AB220" s="3">
        <f t="shared" ref="AB220:AH220" si="296">K220+R220</f>
        <v>58.4172</v>
      </c>
      <c r="AC220" s="3">
        <f t="shared" si="296"/>
        <v>778.894</v>
      </c>
      <c r="AD220" s="3">
        <f t="shared" si="296"/>
        <v>566.48</v>
      </c>
      <c r="AE220" s="3">
        <f t="shared" si="296"/>
        <v>32.4578</v>
      </c>
      <c r="AF220" s="3">
        <f t="shared" si="296"/>
        <v>318</v>
      </c>
      <c r="AG220" s="3">
        <f t="shared" si="296"/>
        <v>0</v>
      </c>
      <c r="AH220" s="3">
        <f t="shared" si="296"/>
        <v>1754.249</v>
      </c>
      <c r="AI220" s="4" t="s">
        <v>1110</v>
      </c>
    </row>
    <row r="221" s="9" customFormat="1" ht="20" customHeight="1" spans="1:35">
      <c r="A221" s="23">
        <f t="shared" si="252"/>
        <v>218</v>
      </c>
      <c r="B221" s="24" t="s">
        <v>76</v>
      </c>
      <c r="C221" s="29" t="s">
        <v>595</v>
      </c>
      <c r="D221" s="47" t="s">
        <v>596</v>
      </c>
      <c r="E221" s="24">
        <v>3245.4</v>
      </c>
      <c r="F221" s="24">
        <v>3245.4</v>
      </c>
      <c r="G221" s="27">
        <v>5664.75</v>
      </c>
      <c r="H221" s="24">
        <v>3245.4</v>
      </c>
      <c r="I221" s="27">
        <v>3180</v>
      </c>
      <c r="J221" s="59"/>
      <c r="K221" s="34">
        <f t="shared" si="253"/>
        <v>58.4172</v>
      </c>
      <c r="L221" s="35">
        <f t="shared" si="254"/>
        <v>519.264</v>
      </c>
      <c r="M221" s="27">
        <f t="shared" si="255"/>
        <v>453.18</v>
      </c>
      <c r="N221" s="24">
        <f t="shared" si="256"/>
        <v>22.7178</v>
      </c>
      <c r="O221" s="27">
        <f t="shared" si="257"/>
        <v>159</v>
      </c>
      <c r="P221" s="27">
        <f t="shared" si="258"/>
        <v>0</v>
      </c>
      <c r="Q221" s="27">
        <f t="shared" si="259"/>
        <v>1212.579</v>
      </c>
      <c r="R221" s="24">
        <f t="shared" si="260"/>
        <v>0</v>
      </c>
      <c r="S221" s="24">
        <f t="shared" si="261"/>
        <v>259.63</v>
      </c>
      <c r="T221" s="27">
        <f t="shared" si="262"/>
        <v>113.3</v>
      </c>
      <c r="U221" s="24">
        <f t="shared" si="263"/>
        <v>9.74</v>
      </c>
      <c r="V221" s="27">
        <f t="shared" si="264"/>
        <v>159</v>
      </c>
      <c r="W221" s="27">
        <f t="shared" si="265"/>
        <v>0</v>
      </c>
      <c r="X221" s="24">
        <f t="shared" si="266"/>
        <v>541.67</v>
      </c>
      <c r="Y221" s="24">
        <f t="shared" si="267"/>
        <v>1754.249</v>
      </c>
      <c r="Z221" s="39"/>
      <c r="AA221" s="4" t="s">
        <v>31</v>
      </c>
      <c r="AB221" s="3">
        <f t="shared" ref="AB221:AH221" si="297">K221+R221</f>
        <v>58.4172</v>
      </c>
      <c r="AC221" s="3">
        <f t="shared" si="297"/>
        <v>778.894</v>
      </c>
      <c r="AD221" s="3">
        <f t="shared" si="297"/>
        <v>566.48</v>
      </c>
      <c r="AE221" s="3">
        <f t="shared" si="297"/>
        <v>32.4578</v>
      </c>
      <c r="AF221" s="3">
        <f t="shared" si="297"/>
        <v>318</v>
      </c>
      <c r="AG221" s="3">
        <f t="shared" si="297"/>
        <v>0</v>
      </c>
      <c r="AH221" s="3">
        <f t="shared" si="297"/>
        <v>1754.249</v>
      </c>
      <c r="AI221" s="4" t="s">
        <v>1108</v>
      </c>
    </row>
    <row r="222" s="9" customFormat="1" ht="20" customHeight="1" spans="1:35">
      <c r="A222" s="23">
        <f t="shared" si="252"/>
        <v>219</v>
      </c>
      <c r="B222" s="24" t="s">
        <v>293</v>
      </c>
      <c r="C222" s="29" t="s">
        <v>599</v>
      </c>
      <c r="D222" s="28" t="s">
        <v>600</v>
      </c>
      <c r="E222" s="24">
        <v>3245.4</v>
      </c>
      <c r="F222" s="24">
        <v>3245.4</v>
      </c>
      <c r="G222" s="27">
        <v>5664.75</v>
      </c>
      <c r="H222" s="24">
        <v>3245.4</v>
      </c>
      <c r="I222" s="27">
        <v>1790</v>
      </c>
      <c r="J222" s="27"/>
      <c r="K222" s="34">
        <f t="shared" si="253"/>
        <v>58.4172</v>
      </c>
      <c r="L222" s="35">
        <f t="shared" si="254"/>
        <v>519.264</v>
      </c>
      <c r="M222" s="27">
        <f t="shared" si="255"/>
        <v>453.18</v>
      </c>
      <c r="N222" s="24">
        <f t="shared" si="256"/>
        <v>22.7178</v>
      </c>
      <c r="O222" s="27">
        <f t="shared" si="257"/>
        <v>89.5</v>
      </c>
      <c r="P222" s="27">
        <f t="shared" si="258"/>
        <v>0</v>
      </c>
      <c r="Q222" s="27">
        <f t="shared" si="259"/>
        <v>1143.079</v>
      </c>
      <c r="R222" s="24">
        <f t="shared" si="260"/>
        <v>0</v>
      </c>
      <c r="S222" s="24">
        <f t="shared" si="261"/>
        <v>259.63</v>
      </c>
      <c r="T222" s="27">
        <f t="shared" si="262"/>
        <v>113.3</v>
      </c>
      <c r="U222" s="24">
        <f t="shared" si="263"/>
        <v>9.74</v>
      </c>
      <c r="V222" s="27">
        <f t="shared" si="264"/>
        <v>89.5</v>
      </c>
      <c r="W222" s="27">
        <f t="shared" si="265"/>
        <v>0</v>
      </c>
      <c r="X222" s="24">
        <f t="shared" si="266"/>
        <v>472.17</v>
      </c>
      <c r="Y222" s="24">
        <f t="shared" si="267"/>
        <v>1615.249</v>
      </c>
      <c r="Z222" s="39"/>
      <c r="AA222" s="4" t="s">
        <v>26</v>
      </c>
      <c r="AB222" s="3">
        <f t="shared" ref="AB222:AH222" si="298">K222+R222</f>
        <v>58.4172</v>
      </c>
      <c r="AC222" s="3">
        <f t="shared" si="298"/>
        <v>778.894</v>
      </c>
      <c r="AD222" s="3">
        <f t="shared" si="298"/>
        <v>566.48</v>
      </c>
      <c r="AE222" s="3">
        <f t="shared" si="298"/>
        <v>32.4578</v>
      </c>
      <c r="AF222" s="3">
        <f t="shared" si="298"/>
        <v>179</v>
      </c>
      <c r="AG222" s="3">
        <f t="shared" si="298"/>
        <v>0</v>
      </c>
      <c r="AH222" s="3">
        <f t="shared" si="298"/>
        <v>1615.249</v>
      </c>
      <c r="AI222" s="4" t="s">
        <v>1111</v>
      </c>
    </row>
    <row r="223" s="9" customFormat="1" ht="20" customHeight="1" spans="1:35">
      <c r="A223" s="23">
        <f t="shared" si="252"/>
        <v>220</v>
      </c>
      <c r="B223" s="24" t="s">
        <v>143</v>
      </c>
      <c r="C223" s="29" t="s">
        <v>601</v>
      </c>
      <c r="D223" s="28" t="s">
        <v>602</v>
      </c>
      <c r="E223" s="24">
        <v>3245.4</v>
      </c>
      <c r="F223" s="24">
        <v>3245.4</v>
      </c>
      <c r="G223" s="27">
        <v>5664.75</v>
      </c>
      <c r="H223" s="24">
        <v>3245.4</v>
      </c>
      <c r="I223" s="27">
        <v>1790</v>
      </c>
      <c r="J223" s="27"/>
      <c r="K223" s="34">
        <f t="shared" si="253"/>
        <v>58.4172</v>
      </c>
      <c r="L223" s="35">
        <f t="shared" si="254"/>
        <v>519.264</v>
      </c>
      <c r="M223" s="27">
        <f t="shared" si="255"/>
        <v>453.18</v>
      </c>
      <c r="N223" s="24">
        <f t="shared" si="256"/>
        <v>22.7178</v>
      </c>
      <c r="O223" s="27">
        <f t="shared" si="257"/>
        <v>89.5</v>
      </c>
      <c r="P223" s="27">
        <f t="shared" si="258"/>
        <v>0</v>
      </c>
      <c r="Q223" s="27">
        <f t="shared" si="259"/>
        <v>1143.079</v>
      </c>
      <c r="R223" s="24">
        <f t="shared" si="260"/>
        <v>0</v>
      </c>
      <c r="S223" s="24">
        <f t="shared" si="261"/>
        <v>259.63</v>
      </c>
      <c r="T223" s="27">
        <f t="shared" si="262"/>
        <v>113.3</v>
      </c>
      <c r="U223" s="24">
        <f t="shared" si="263"/>
        <v>9.74</v>
      </c>
      <c r="V223" s="27">
        <f t="shared" si="264"/>
        <v>89.5</v>
      </c>
      <c r="W223" s="27">
        <f t="shared" si="265"/>
        <v>0</v>
      </c>
      <c r="X223" s="24">
        <f t="shared" si="266"/>
        <v>472.17</v>
      </c>
      <c r="Y223" s="24">
        <f t="shared" si="267"/>
        <v>1615.249</v>
      </c>
      <c r="Z223" s="39"/>
      <c r="AA223" s="4" t="s">
        <v>29</v>
      </c>
      <c r="AB223" s="3">
        <f t="shared" ref="AB223:AH223" si="299">K223+R223</f>
        <v>58.4172</v>
      </c>
      <c r="AC223" s="3">
        <f t="shared" si="299"/>
        <v>778.894</v>
      </c>
      <c r="AD223" s="3">
        <f t="shared" si="299"/>
        <v>566.48</v>
      </c>
      <c r="AE223" s="3">
        <f t="shared" si="299"/>
        <v>32.4578</v>
      </c>
      <c r="AF223" s="3">
        <f t="shared" si="299"/>
        <v>179</v>
      </c>
      <c r="AG223" s="3">
        <f t="shared" si="299"/>
        <v>0</v>
      </c>
      <c r="AH223" s="3">
        <f t="shared" si="299"/>
        <v>1615.249</v>
      </c>
      <c r="AI223" s="4" t="s">
        <v>1111</v>
      </c>
    </row>
    <row r="224" s="9" customFormat="1" ht="20" customHeight="1" spans="1:35">
      <c r="A224" s="23">
        <f t="shared" si="252"/>
        <v>221</v>
      </c>
      <c r="B224" s="24" t="s">
        <v>190</v>
      </c>
      <c r="C224" s="54" t="s">
        <v>609</v>
      </c>
      <c r="D224" s="55" t="s">
        <v>610</v>
      </c>
      <c r="E224" s="27">
        <v>3820</v>
      </c>
      <c r="F224" s="27">
        <v>3820</v>
      </c>
      <c r="G224" s="27">
        <v>5664.75</v>
      </c>
      <c r="H224" s="27">
        <v>3820</v>
      </c>
      <c r="I224" s="27">
        <v>4180</v>
      </c>
      <c r="J224" s="27"/>
      <c r="K224" s="64">
        <f t="shared" si="253"/>
        <v>68.76</v>
      </c>
      <c r="L224" s="65">
        <f t="shared" si="254"/>
        <v>611.2</v>
      </c>
      <c r="M224" s="27">
        <f t="shared" si="255"/>
        <v>453.18</v>
      </c>
      <c r="N224" s="27">
        <f t="shared" si="256"/>
        <v>26.74</v>
      </c>
      <c r="O224" s="27">
        <f t="shared" si="257"/>
        <v>209</v>
      </c>
      <c r="P224" s="27">
        <f t="shared" si="258"/>
        <v>0</v>
      </c>
      <c r="Q224" s="27">
        <f t="shared" si="259"/>
        <v>1368.88</v>
      </c>
      <c r="R224" s="24">
        <f t="shared" si="260"/>
        <v>0</v>
      </c>
      <c r="S224" s="27">
        <f t="shared" si="261"/>
        <v>305.6</v>
      </c>
      <c r="T224" s="27">
        <f t="shared" si="262"/>
        <v>113.3</v>
      </c>
      <c r="U224" s="27">
        <f t="shared" si="263"/>
        <v>11.46</v>
      </c>
      <c r="V224" s="27">
        <f t="shared" si="264"/>
        <v>209</v>
      </c>
      <c r="W224" s="27">
        <f t="shared" si="265"/>
        <v>0</v>
      </c>
      <c r="X224" s="24">
        <f t="shared" si="266"/>
        <v>639.36</v>
      </c>
      <c r="Y224" s="27">
        <f t="shared" si="267"/>
        <v>2008.24</v>
      </c>
      <c r="Z224" s="68"/>
      <c r="AA224" s="4" t="s">
        <v>40</v>
      </c>
      <c r="AB224" s="3">
        <f t="shared" ref="AB224:AH224" si="300">K224+R224</f>
        <v>68.76</v>
      </c>
      <c r="AC224" s="3">
        <f t="shared" si="300"/>
        <v>916.8</v>
      </c>
      <c r="AD224" s="3">
        <f t="shared" si="300"/>
        <v>566.48</v>
      </c>
      <c r="AE224" s="3">
        <f t="shared" si="300"/>
        <v>38.2</v>
      </c>
      <c r="AF224" s="3">
        <f t="shared" si="300"/>
        <v>418</v>
      </c>
      <c r="AG224" s="3">
        <f t="shared" si="300"/>
        <v>0</v>
      </c>
      <c r="AH224" s="3">
        <f t="shared" si="300"/>
        <v>2008.24</v>
      </c>
      <c r="AI224" s="4" t="s">
        <v>1112</v>
      </c>
    </row>
    <row r="225" s="9" customFormat="1" ht="20" customHeight="1" spans="1:35">
      <c r="A225" s="23">
        <f t="shared" si="252"/>
        <v>222</v>
      </c>
      <c r="B225" s="24" t="s">
        <v>416</v>
      </c>
      <c r="C225" s="54" t="s">
        <v>611</v>
      </c>
      <c r="D225" s="56" t="s">
        <v>612</v>
      </c>
      <c r="E225" s="27">
        <v>3245.4</v>
      </c>
      <c r="F225" s="27">
        <v>3245.5</v>
      </c>
      <c r="G225" s="27">
        <v>5664.75</v>
      </c>
      <c r="H225" s="27">
        <v>3245.4</v>
      </c>
      <c r="I225" s="27">
        <v>1790</v>
      </c>
      <c r="J225" s="27"/>
      <c r="K225" s="64">
        <f t="shared" si="253"/>
        <v>58.4172</v>
      </c>
      <c r="L225" s="65">
        <f t="shared" si="254"/>
        <v>519.28</v>
      </c>
      <c r="M225" s="27">
        <f t="shared" si="255"/>
        <v>453.18</v>
      </c>
      <c r="N225" s="27">
        <f t="shared" si="256"/>
        <v>22.7178</v>
      </c>
      <c r="O225" s="27">
        <f t="shared" si="257"/>
        <v>89.5</v>
      </c>
      <c r="P225" s="27">
        <f t="shared" si="258"/>
        <v>0</v>
      </c>
      <c r="Q225" s="27">
        <f t="shared" si="259"/>
        <v>1143.095</v>
      </c>
      <c r="R225" s="24">
        <f t="shared" si="260"/>
        <v>0</v>
      </c>
      <c r="S225" s="27">
        <f t="shared" si="261"/>
        <v>259.64</v>
      </c>
      <c r="T225" s="27">
        <f t="shared" si="262"/>
        <v>113.3</v>
      </c>
      <c r="U225" s="27">
        <f t="shared" si="263"/>
        <v>9.74</v>
      </c>
      <c r="V225" s="27">
        <f t="shared" si="264"/>
        <v>89.5</v>
      </c>
      <c r="W225" s="27">
        <f t="shared" si="265"/>
        <v>0</v>
      </c>
      <c r="X225" s="24">
        <f t="shared" si="266"/>
        <v>472.18</v>
      </c>
      <c r="Y225" s="27">
        <f t="shared" si="267"/>
        <v>1615.275</v>
      </c>
      <c r="Z225" s="68"/>
      <c r="AA225" s="4" t="s">
        <v>20</v>
      </c>
      <c r="AB225" s="3">
        <f t="shared" ref="AB225:AH225" si="301">K225+R225</f>
        <v>58.4172</v>
      </c>
      <c r="AC225" s="3">
        <f t="shared" si="301"/>
        <v>778.92</v>
      </c>
      <c r="AD225" s="3">
        <f t="shared" si="301"/>
        <v>566.48</v>
      </c>
      <c r="AE225" s="3">
        <f t="shared" si="301"/>
        <v>32.4578</v>
      </c>
      <c r="AF225" s="3">
        <f t="shared" si="301"/>
        <v>179</v>
      </c>
      <c r="AG225" s="3">
        <f t="shared" si="301"/>
        <v>0</v>
      </c>
      <c r="AH225" s="3">
        <f t="shared" si="301"/>
        <v>1615.275</v>
      </c>
      <c r="AI225" s="4" t="s">
        <v>1111</v>
      </c>
    </row>
    <row r="226" s="9" customFormat="1" ht="20" customHeight="1" spans="1:35">
      <c r="A226" s="23">
        <f t="shared" si="252"/>
        <v>223</v>
      </c>
      <c r="B226" s="24" t="s">
        <v>211</v>
      </c>
      <c r="C226" s="54" t="s">
        <v>617</v>
      </c>
      <c r="D226" s="56" t="s">
        <v>618</v>
      </c>
      <c r="E226" s="27">
        <v>3245.4</v>
      </c>
      <c r="F226" s="27">
        <v>3245.5</v>
      </c>
      <c r="G226" s="27">
        <v>5664.75</v>
      </c>
      <c r="H226" s="27">
        <v>3245.4</v>
      </c>
      <c r="I226" s="27">
        <v>1790</v>
      </c>
      <c r="J226" s="27"/>
      <c r="K226" s="64">
        <f t="shared" si="253"/>
        <v>58.4172</v>
      </c>
      <c r="L226" s="65">
        <f t="shared" si="254"/>
        <v>519.28</v>
      </c>
      <c r="M226" s="27">
        <f t="shared" si="255"/>
        <v>453.18</v>
      </c>
      <c r="N226" s="27">
        <f t="shared" si="256"/>
        <v>22.7178</v>
      </c>
      <c r="O226" s="27">
        <f t="shared" si="257"/>
        <v>89.5</v>
      </c>
      <c r="P226" s="27">
        <f t="shared" si="258"/>
        <v>0</v>
      </c>
      <c r="Q226" s="27">
        <f t="shared" si="259"/>
        <v>1143.095</v>
      </c>
      <c r="R226" s="24">
        <f t="shared" si="260"/>
        <v>0</v>
      </c>
      <c r="S226" s="27">
        <f t="shared" si="261"/>
        <v>259.64</v>
      </c>
      <c r="T226" s="27">
        <f t="shared" si="262"/>
        <v>113.3</v>
      </c>
      <c r="U226" s="27">
        <f t="shared" si="263"/>
        <v>9.74</v>
      </c>
      <c r="V226" s="27">
        <f t="shared" si="264"/>
        <v>89.5</v>
      </c>
      <c r="W226" s="27">
        <f t="shared" si="265"/>
        <v>0</v>
      </c>
      <c r="X226" s="24">
        <f t="shared" si="266"/>
        <v>472.18</v>
      </c>
      <c r="Y226" s="27">
        <f t="shared" si="267"/>
        <v>1615.275</v>
      </c>
      <c r="Z226" s="68"/>
      <c r="AA226" s="4" t="s">
        <v>22</v>
      </c>
      <c r="AB226" s="3">
        <f t="shared" ref="AB226:AH226" si="302">K226+R226</f>
        <v>58.4172</v>
      </c>
      <c r="AC226" s="3">
        <f t="shared" si="302"/>
        <v>778.92</v>
      </c>
      <c r="AD226" s="3">
        <f t="shared" si="302"/>
        <v>566.48</v>
      </c>
      <c r="AE226" s="3">
        <f t="shared" si="302"/>
        <v>32.4578</v>
      </c>
      <c r="AF226" s="3">
        <f t="shared" si="302"/>
        <v>179</v>
      </c>
      <c r="AG226" s="3">
        <f t="shared" si="302"/>
        <v>0</v>
      </c>
      <c r="AH226" s="3">
        <f t="shared" si="302"/>
        <v>1615.275</v>
      </c>
      <c r="AI226" s="4" t="s">
        <v>1111</v>
      </c>
    </row>
    <row r="227" s="9" customFormat="1" ht="21" customHeight="1" spans="1:35">
      <c r="A227" s="23">
        <f t="shared" si="252"/>
        <v>224</v>
      </c>
      <c r="B227" s="24" t="s">
        <v>293</v>
      </c>
      <c r="C227" s="54" t="s">
        <v>623</v>
      </c>
      <c r="D227" s="55" t="s">
        <v>624</v>
      </c>
      <c r="E227" s="27">
        <v>3245.4</v>
      </c>
      <c r="F227" s="27">
        <v>3245.5</v>
      </c>
      <c r="G227" s="27">
        <v>5664.75</v>
      </c>
      <c r="H227" s="27">
        <v>3245.4</v>
      </c>
      <c r="I227" s="27">
        <v>1790</v>
      </c>
      <c r="J227" s="60"/>
      <c r="K227" s="66">
        <f t="shared" si="253"/>
        <v>58.4172</v>
      </c>
      <c r="L227" s="67">
        <f t="shared" si="254"/>
        <v>519.28</v>
      </c>
      <c r="M227" s="60">
        <f t="shared" si="255"/>
        <v>453.18</v>
      </c>
      <c r="N227" s="60">
        <f t="shared" si="256"/>
        <v>22.7178</v>
      </c>
      <c r="O227" s="60">
        <f t="shared" si="257"/>
        <v>89.5</v>
      </c>
      <c r="P227" s="60">
        <f t="shared" si="258"/>
        <v>0</v>
      </c>
      <c r="Q227" s="27">
        <f t="shared" si="259"/>
        <v>1143.095</v>
      </c>
      <c r="R227" s="63">
        <f t="shared" si="260"/>
        <v>0</v>
      </c>
      <c r="S227" s="60">
        <f t="shared" si="261"/>
        <v>259.64</v>
      </c>
      <c r="T227" s="60">
        <f t="shared" si="262"/>
        <v>113.3</v>
      </c>
      <c r="U227" s="60">
        <f t="shared" si="263"/>
        <v>9.74</v>
      </c>
      <c r="V227" s="60">
        <f t="shared" si="264"/>
        <v>89.5</v>
      </c>
      <c r="W227" s="60">
        <f t="shared" si="265"/>
        <v>0</v>
      </c>
      <c r="X227" s="24">
        <f t="shared" si="266"/>
        <v>472.18</v>
      </c>
      <c r="Y227" s="60">
        <f t="shared" si="267"/>
        <v>1615.275</v>
      </c>
      <c r="Z227" s="60"/>
      <c r="AA227" s="4" t="s">
        <v>26</v>
      </c>
      <c r="AB227" s="3">
        <f t="shared" ref="AB227:AH227" si="303">K227+R227</f>
        <v>58.4172</v>
      </c>
      <c r="AC227" s="3">
        <f t="shared" si="303"/>
        <v>778.92</v>
      </c>
      <c r="AD227" s="3">
        <f t="shared" si="303"/>
        <v>566.48</v>
      </c>
      <c r="AE227" s="3">
        <f t="shared" si="303"/>
        <v>32.4578</v>
      </c>
      <c r="AF227" s="3">
        <f t="shared" si="303"/>
        <v>179</v>
      </c>
      <c r="AG227" s="3">
        <f t="shared" si="303"/>
        <v>0</v>
      </c>
      <c r="AH227" s="3">
        <f t="shared" si="303"/>
        <v>1615.275</v>
      </c>
      <c r="AI227" s="4" t="s">
        <v>1111</v>
      </c>
    </row>
    <row r="228" s="9" customFormat="1" ht="20" customHeight="1" spans="1:35">
      <c r="A228" s="23">
        <f t="shared" si="252"/>
        <v>225</v>
      </c>
      <c r="B228" s="24" t="s">
        <v>293</v>
      </c>
      <c r="C228" s="54" t="s">
        <v>625</v>
      </c>
      <c r="D228" s="55" t="s">
        <v>626</v>
      </c>
      <c r="E228" s="27">
        <v>3245.4</v>
      </c>
      <c r="F228" s="27">
        <v>3245.5</v>
      </c>
      <c r="G228" s="27">
        <v>5664.75</v>
      </c>
      <c r="H228" s="27">
        <v>3245.4</v>
      </c>
      <c r="I228" s="27">
        <v>1790</v>
      </c>
      <c r="J228" s="59"/>
      <c r="K228" s="64">
        <f t="shared" si="253"/>
        <v>58.4172</v>
      </c>
      <c r="L228" s="65">
        <f t="shared" si="254"/>
        <v>519.28</v>
      </c>
      <c r="M228" s="27">
        <f t="shared" si="255"/>
        <v>453.18</v>
      </c>
      <c r="N228" s="27">
        <f t="shared" si="256"/>
        <v>22.7178</v>
      </c>
      <c r="O228" s="27">
        <f t="shared" si="257"/>
        <v>89.5</v>
      </c>
      <c r="P228" s="27">
        <f t="shared" si="258"/>
        <v>0</v>
      </c>
      <c r="Q228" s="27">
        <f t="shared" si="259"/>
        <v>1143.095</v>
      </c>
      <c r="R228" s="24">
        <f t="shared" si="260"/>
        <v>0</v>
      </c>
      <c r="S228" s="27">
        <f t="shared" si="261"/>
        <v>259.64</v>
      </c>
      <c r="T228" s="27">
        <f t="shared" si="262"/>
        <v>113.3</v>
      </c>
      <c r="U228" s="27">
        <f t="shared" si="263"/>
        <v>9.74</v>
      </c>
      <c r="V228" s="27">
        <f t="shared" si="264"/>
        <v>89.5</v>
      </c>
      <c r="W228" s="27">
        <f t="shared" si="265"/>
        <v>0</v>
      </c>
      <c r="X228" s="24">
        <f t="shared" si="266"/>
        <v>472.18</v>
      </c>
      <c r="Y228" s="27">
        <f t="shared" si="267"/>
        <v>1615.275</v>
      </c>
      <c r="Z228" s="68"/>
      <c r="AA228" s="4" t="s">
        <v>26</v>
      </c>
      <c r="AB228" s="3">
        <f t="shared" ref="AB228:AH228" si="304">K228+R228</f>
        <v>58.4172</v>
      </c>
      <c r="AC228" s="3">
        <f t="shared" si="304"/>
        <v>778.92</v>
      </c>
      <c r="AD228" s="3">
        <f t="shared" si="304"/>
        <v>566.48</v>
      </c>
      <c r="AE228" s="3">
        <f t="shared" si="304"/>
        <v>32.4578</v>
      </c>
      <c r="AF228" s="3">
        <f t="shared" si="304"/>
        <v>179</v>
      </c>
      <c r="AG228" s="3">
        <f t="shared" si="304"/>
        <v>0</v>
      </c>
      <c r="AH228" s="3">
        <f t="shared" si="304"/>
        <v>1615.275</v>
      </c>
      <c r="AI228" s="4" t="s">
        <v>1111</v>
      </c>
    </row>
    <row r="229" s="9" customFormat="1" ht="20" customHeight="1" spans="1:35">
      <c r="A229" s="23">
        <f t="shared" si="252"/>
        <v>226</v>
      </c>
      <c r="B229" s="24" t="s">
        <v>293</v>
      </c>
      <c r="C229" s="54" t="s">
        <v>629</v>
      </c>
      <c r="D229" s="55" t="s">
        <v>630</v>
      </c>
      <c r="E229" s="27">
        <v>3245.4</v>
      </c>
      <c r="F229" s="27">
        <v>3245.5</v>
      </c>
      <c r="G229" s="27">
        <v>5664.75</v>
      </c>
      <c r="H229" s="27">
        <v>3245.4</v>
      </c>
      <c r="I229" s="27">
        <v>1790</v>
      </c>
      <c r="J229" s="59"/>
      <c r="K229" s="64">
        <f t="shared" si="253"/>
        <v>58.4172</v>
      </c>
      <c r="L229" s="65">
        <f t="shared" si="254"/>
        <v>519.28</v>
      </c>
      <c r="M229" s="27">
        <f t="shared" si="255"/>
        <v>453.18</v>
      </c>
      <c r="N229" s="27">
        <f t="shared" si="256"/>
        <v>22.7178</v>
      </c>
      <c r="O229" s="27">
        <f t="shared" si="257"/>
        <v>89.5</v>
      </c>
      <c r="P229" s="27">
        <f t="shared" si="258"/>
        <v>0</v>
      </c>
      <c r="Q229" s="27">
        <f t="shared" si="259"/>
        <v>1143.095</v>
      </c>
      <c r="R229" s="24">
        <f t="shared" si="260"/>
        <v>0</v>
      </c>
      <c r="S229" s="27">
        <f t="shared" si="261"/>
        <v>259.64</v>
      </c>
      <c r="T229" s="27">
        <f t="shared" si="262"/>
        <v>113.3</v>
      </c>
      <c r="U229" s="27">
        <f t="shared" si="263"/>
        <v>9.74</v>
      </c>
      <c r="V229" s="27">
        <f t="shared" si="264"/>
        <v>89.5</v>
      </c>
      <c r="W229" s="27">
        <f t="shared" si="265"/>
        <v>0</v>
      </c>
      <c r="X229" s="24">
        <f t="shared" si="266"/>
        <v>472.18</v>
      </c>
      <c r="Y229" s="27">
        <f t="shared" si="267"/>
        <v>1615.275</v>
      </c>
      <c r="Z229" s="68"/>
      <c r="AA229" s="4" t="s">
        <v>26</v>
      </c>
      <c r="AB229" s="3">
        <f t="shared" ref="AB229:AH229" si="305">K229+R229</f>
        <v>58.4172</v>
      </c>
      <c r="AC229" s="3">
        <f t="shared" si="305"/>
        <v>778.92</v>
      </c>
      <c r="AD229" s="3">
        <f t="shared" si="305"/>
        <v>566.48</v>
      </c>
      <c r="AE229" s="3">
        <f t="shared" si="305"/>
        <v>32.4578</v>
      </c>
      <c r="AF229" s="3">
        <f t="shared" si="305"/>
        <v>179</v>
      </c>
      <c r="AG229" s="3">
        <f t="shared" si="305"/>
        <v>0</v>
      </c>
      <c r="AH229" s="3">
        <f t="shared" si="305"/>
        <v>1615.275</v>
      </c>
      <c r="AI229" s="4" t="s">
        <v>1111</v>
      </c>
    </row>
    <row r="230" s="9" customFormat="1" ht="21" customHeight="1" spans="1:35">
      <c r="A230" s="23">
        <f t="shared" si="252"/>
        <v>227</v>
      </c>
      <c r="B230" s="24" t="s">
        <v>143</v>
      </c>
      <c r="C230" s="54" t="s">
        <v>631</v>
      </c>
      <c r="D230" s="55" t="s">
        <v>632</v>
      </c>
      <c r="E230" s="27">
        <v>3245.4</v>
      </c>
      <c r="F230" s="27">
        <v>3245.5</v>
      </c>
      <c r="G230" s="27">
        <v>5664.75</v>
      </c>
      <c r="H230" s="27">
        <v>3245.4</v>
      </c>
      <c r="I230" s="27">
        <v>1790</v>
      </c>
      <c r="J230" s="60"/>
      <c r="K230" s="66">
        <f t="shared" si="253"/>
        <v>58.4172</v>
      </c>
      <c r="L230" s="67">
        <f t="shared" si="254"/>
        <v>519.28</v>
      </c>
      <c r="M230" s="60">
        <f t="shared" si="255"/>
        <v>453.18</v>
      </c>
      <c r="N230" s="60">
        <f t="shared" si="256"/>
        <v>22.7178</v>
      </c>
      <c r="O230" s="60">
        <f t="shared" si="257"/>
        <v>89.5</v>
      </c>
      <c r="P230" s="60">
        <f t="shared" si="258"/>
        <v>0</v>
      </c>
      <c r="Q230" s="27">
        <f t="shared" si="259"/>
        <v>1143.095</v>
      </c>
      <c r="R230" s="63">
        <f t="shared" si="260"/>
        <v>0</v>
      </c>
      <c r="S230" s="60">
        <f t="shared" si="261"/>
        <v>259.64</v>
      </c>
      <c r="T230" s="60">
        <f t="shared" si="262"/>
        <v>113.3</v>
      </c>
      <c r="U230" s="60">
        <f t="shared" si="263"/>
        <v>9.74</v>
      </c>
      <c r="V230" s="60">
        <f t="shared" si="264"/>
        <v>89.5</v>
      </c>
      <c r="W230" s="60">
        <f t="shared" si="265"/>
        <v>0</v>
      </c>
      <c r="X230" s="24">
        <f t="shared" si="266"/>
        <v>472.18</v>
      </c>
      <c r="Y230" s="60">
        <f t="shared" si="267"/>
        <v>1615.275</v>
      </c>
      <c r="Z230" s="60"/>
      <c r="AA230" s="4" t="s">
        <v>29</v>
      </c>
      <c r="AB230" s="3">
        <f t="shared" ref="AB230:AH230" si="306">K230+R230</f>
        <v>58.4172</v>
      </c>
      <c r="AC230" s="3">
        <f t="shared" si="306"/>
        <v>778.92</v>
      </c>
      <c r="AD230" s="3">
        <f t="shared" si="306"/>
        <v>566.48</v>
      </c>
      <c r="AE230" s="3">
        <f t="shared" si="306"/>
        <v>32.4578</v>
      </c>
      <c r="AF230" s="3">
        <f t="shared" si="306"/>
        <v>179</v>
      </c>
      <c r="AG230" s="3">
        <f t="shared" si="306"/>
        <v>0</v>
      </c>
      <c r="AH230" s="3">
        <f t="shared" si="306"/>
        <v>1615.275</v>
      </c>
      <c r="AI230" s="4" t="s">
        <v>1111</v>
      </c>
    </row>
    <row r="231" s="11" customFormat="1" ht="20" customHeight="1" spans="1:35">
      <c r="A231" s="23">
        <f t="shared" si="252"/>
        <v>228</v>
      </c>
      <c r="B231" s="24" t="s">
        <v>143</v>
      </c>
      <c r="C231" s="54" t="s">
        <v>637</v>
      </c>
      <c r="D231" s="55" t="s">
        <v>638</v>
      </c>
      <c r="E231" s="27">
        <v>3245.4</v>
      </c>
      <c r="F231" s="27">
        <v>3245.5</v>
      </c>
      <c r="G231" s="27">
        <v>5664.75</v>
      </c>
      <c r="H231" s="27">
        <v>3245.4</v>
      </c>
      <c r="I231" s="27">
        <v>1790</v>
      </c>
      <c r="J231" s="59"/>
      <c r="K231" s="64">
        <f t="shared" si="253"/>
        <v>58.4172</v>
      </c>
      <c r="L231" s="65">
        <f t="shared" si="254"/>
        <v>519.28</v>
      </c>
      <c r="M231" s="27">
        <f t="shared" si="255"/>
        <v>453.18</v>
      </c>
      <c r="N231" s="27">
        <f t="shared" si="256"/>
        <v>22.7178</v>
      </c>
      <c r="O231" s="27">
        <f t="shared" si="257"/>
        <v>89.5</v>
      </c>
      <c r="P231" s="27">
        <f t="shared" si="258"/>
        <v>0</v>
      </c>
      <c r="Q231" s="27">
        <f t="shared" si="259"/>
        <v>1143.095</v>
      </c>
      <c r="R231" s="24">
        <f t="shared" si="260"/>
        <v>0</v>
      </c>
      <c r="S231" s="27">
        <f t="shared" si="261"/>
        <v>259.64</v>
      </c>
      <c r="T231" s="27">
        <f t="shared" si="262"/>
        <v>113.3</v>
      </c>
      <c r="U231" s="27">
        <f t="shared" si="263"/>
        <v>9.74</v>
      </c>
      <c r="V231" s="27">
        <f t="shared" si="264"/>
        <v>89.5</v>
      </c>
      <c r="W231" s="27">
        <f t="shared" si="265"/>
        <v>0</v>
      </c>
      <c r="X231" s="24">
        <f t="shared" si="266"/>
        <v>472.18</v>
      </c>
      <c r="Y231" s="27">
        <f t="shared" si="267"/>
        <v>1615.275</v>
      </c>
      <c r="Z231" s="68"/>
      <c r="AA231" s="4" t="s">
        <v>30</v>
      </c>
      <c r="AB231" s="3">
        <f t="shared" ref="AB231:AH231" si="307">K231+R231</f>
        <v>58.4172</v>
      </c>
      <c r="AC231" s="3">
        <f t="shared" si="307"/>
        <v>778.92</v>
      </c>
      <c r="AD231" s="3">
        <f t="shared" si="307"/>
        <v>566.48</v>
      </c>
      <c r="AE231" s="3">
        <f t="shared" si="307"/>
        <v>32.4578</v>
      </c>
      <c r="AF231" s="3">
        <f t="shared" si="307"/>
        <v>179</v>
      </c>
      <c r="AG231" s="3">
        <f t="shared" si="307"/>
        <v>0</v>
      </c>
      <c r="AH231" s="3">
        <f t="shared" si="307"/>
        <v>1615.275</v>
      </c>
      <c r="AI231" s="4" t="s">
        <v>1110</v>
      </c>
    </row>
    <row r="232" s="11" customFormat="1" ht="20" customHeight="1" spans="1:35">
      <c r="A232" s="23">
        <f t="shared" si="252"/>
        <v>229</v>
      </c>
      <c r="B232" s="24" t="s">
        <v>1203</v>
      </c>
      <c r="C232" s="54" t="s">
        <v>639</v>
      </c>
      <c r="D232" s="55" t="s">
        <v>640</v>
      </c>
      <c r="E232" s="27">
        <v>3245.4</v>
      </c>
      <c r="F232" s="27">
        <v>3245.5</v>
      </c>
      <c r="G232" s="27">
        <v>5664.75</v>
      </c>
      <c r="H232" s="27">
        <v>3245.4</v>
      </c>
      <c r="I232" s="27">
        <v>3180</v>
      </c>
      <c r="J232" s="59"/>
      <c r="K232" s="64">
        <f t="shared" si="253"/>
        <v>58.4172</v>
      </c>
      <c r="L232" s="65">
        <f t="shared" si="254"/>
        <v>519.28</v>
      </c>
      <c r="M232" s="27">
        <f t="shared" si="255"/>
        <v>453.18</v>
      </c>
      <c r="N232" s="27">
        <f t="shared" si="256"/>
        <v>22.7178</v>
      </c>
      <c r="O232" s="27">
        <f t="shared" si="257"/>
        <v>159</v>
      </c>
      <c r="P232" s="27">
        <f t="shared" si="258"/>
        <v>0</v>
      </c>
      <c r="Q232" s="27">
        <f t="shared" si="259"/>
        <v>1212.595</v>
      </c>
      <c r="R232" s="24">
        <f t="shared" si="260"/>
        <v>0</v>
      </c>
      <c r="S232" s="27">
        <f t="shared" si="261"/>
        <v>259.64</v>
      </c>
      <c r="T232" s="27">
        <f t="shared" si="262"/>
        <v>113.3</v>
      </c>
      <c r="U232" s="27">
        <f t="shared" si="263"/>
        <v>9.74</v>
      </c>
      <c r="V232" s="27">
        <f t="shared" si="264"/>
        <v>159</v>
      </c>
      <c r="W232" s="27">
        <f t="shared" si="265"/>
        <v>0</v>
      </c>
      <c r="X232" s="24">
        <f t="shared" si="266"/>
        <v>541.68</v>
      </c>
      <c r="Y232" s="27">
        <f t="shared" si="267"/>
        <v>1754.275</v>
      </c>
      <c r="Z232" s="68"/>
      <c r="AA232" s="4" t="s">
        <v>30</v>
      </c>
      <c r="AB232" s="3">
        <f t="shared" ref="AB232:AH232" si="308">K232+R232</f>
        <v>58.4172</v>
      </c>
      <c r="AC232" s="3">
        <f t="shared" si="308"/>
        <v>778.92</v>
      </c>
      <c r="AD232" s="3">
        <f t="shared" si="308"/>
        <v>566.48</v>
      </c>
      <c r="AE232" s="3">
        <f t="shared" si="308"/>
        <v>32.4578</v>
      </c>
      <c r="AF232" s="3">
        <f t="shared" si="308"/>
        <v>318</v>
      </c>
      <c r="AG232" s="3">
        <f t="shared" si="308"/>
        <v>0</v>
      </c>
      <c r="AH232" s="3">
        <f t="shared" si="308"/>
        <v>1754.275</v>
      </c>
      <c r="AI232" s="4" t="s">
        <v>1110</v>
      </c>
    </row>
    <row r="233" s="9" customFormat="1" ht="23" customHeight="1" spans="1:35">
      <c r="A233" s="23">
        <f t="shared" si="252"/>
        <v>230</v>
      </c>
      <c r="B233" s="24" t="s">
        <v>1203</v>
      </c>
      <c r="C233" s="54" t="s">
        <v>641</v>
      </c>
      <c r="D233" s="285" t="s">
        <v>642</v>
      </c>
      <c r="E233" s="27">
        <v>3245.4</v>
      </c>
      <c r="F233" s="27">
        <v>3245.5</v>
      </c>
      <c r="G233" s="27">
        <v>5664.75</v>
      </c>
      <c r="H233" s="27">
        <v>3245.4</v>
      </c>
      <c r="I233" s="27">
        <v>1790</v>
      </c>
      <c r="J233" s="60"/>
      <c r="K233" s="66">
        <f t="shared" si="253"/>
        <v>58.4172</v>
      </c>
      <c r="L233" s="67">
        <f t="shared" si="254"/>
        <v>519.28</v>
      </c>
      <c r="M233" s="60">
        <f t="shared" si="255"/>
        <v>453.18</v>
      </c>
      <c r="N233" s="60">
        <f t="shared" si="256"/>
        <v>22.7178</v>
      </c>
      <c r="O233" s="60">
        <f t="shared" si="257"/>
        <v>89.5</v>
      </c>
      <c r="P233" s="60">
        <f t="shared" si="258"/>
        <v>0</v>
      </c>
      <c r="Q233" s="27">
        <f t="shared" si="259"/>
        <v>1143.095</v>
      </c>
      <c r="R233" s="63">
        <f t="shared" si="260"/>
        <v>0</v>
      </c>
      <c r="S233" s="60">
        <f t="shared" si="261"/>
        <v>259.64</v>
      </c>
      <c r="T233" s="60">
        <f t="shared" si="262"/>
        <v>113.3</v>
      </c>
      <c r="U233" s="60">
        <f t="shared" si="263"/>
        <v>9.74</v>
      </c>
      <c r="V233" s="60">
        <f t="shared" si="264"/>
        <v>89.5</v>
      </c>
      <c r="W233" s="60">
        <f t="shared" si="265"/>
        <v>0</v>
      </c>
      <c r="X233" s="24">
        <f t="shared" si="266"/>
        <v>472.18</v>
      </c>
      <c r="Y233" s="60">
        <f t="shared" si="267"/>
        <v>1615.275</v>
      </c>
      <c r="Z233" s="60"/>
      <c r="AA233" s="4" t="s">
        <v>30</v>
      </c>
      <c r="AB233" s="3">
        <f t="shared" ref="AB233:AH233" si="309">K233+R233</f>
        <v>58.4172</v>
      </c>
      <c r="AC233" s="3">
        <f t="shared" si="309"/>
        <v>778.92</v>
      </c>
      <c r="AD233" s="3">
        <f t="shared" si="309"/>
        <v>566.48</v>
      </c>
      <c r="AE233" s="3">
        <f t="shared" si="309"/>
        <v>32.4578</v>
      </c>
      <c r="AF233" s="3">
        <f t="shared" si="309"/>
        <v>179</v>
      </c>
      <c r="AG233" s="3">
        <f t="shared" si="309"/>
        <v>0</v>
      </c>
      <c r="AH233" s="3">
        <f t="shared" si="309"/>
        <v>1615.275</v>
      </c>
      <c r="AI233" s="4" t="s">
        <v>1110</v>
      </c>
    </row>
    <row r="234" s="11" customFormat="1" ht="20" customHeight="1" spans="1:35">
      <c r="A234" s="23">
        <f t="shared" si="252"/>
        <v>231</v>
      </c>
      <c r="B234" s="24" t="s">
        <v>258</v>
      </c>
      <c r="C234" s="54" t="s">
        <v>645</v>
      </c>
      <c r="D234" s="55" t="s">
        <v>646</v>
      </c>
      <c r="E234" s="27">
        <v>3820</v>
      </c>
      <c r="F234" s="27">
        <v>3820</v>
      </c>
      <c r="G234" s="27">
        <v>5664.75</v>
      </c>
      <c r="H234" s="27">
        <v>3820</v>
      </c>
      <c r="I234" s="27">
        <v>4180</v>
      </c>
      <c r="J234" s="59"/>
      <c r="K234" s="64">
        <f t="shared" si="253"/>
        <v>68.76</v>
      </c>
      <c r="L234" s="65">
        <f t="shared" si="254"/>
        <v>611.2</v>
      </c>
      <c r="M234" s="27">
        <f t="shared" si="255"/>
        <v>453.18</v>
      </c>
      <c r="N234" s="27">
        <f t="shared" si="256"/>
        <v>26.74</v>
      </c>
      <c r="O234" s="27">
        <f t="shared" si="257"/>
        <v>209</v>
      </c>
      <c r="P234" s="27">
        <f t="shared" si="258"/>
        <v>0</v>
      </c>
      <c r="Q234" s="27">
        <f t="shared" si="259"/>
        <v>1368.88</v>
      </c>
      <c r="R234" s="24">
        <f t="shared" si="260"/>
        <v>0</v>
      </c>
      <c r="S234" s="27">
        <f t="shared" si="261"/>
        <v>305.6</v>
      </c>
      <c r="T234" s="27">
        <f t="shared" si="262"/>
        <v>113.3</v>
      </c>
      <c r="U234" s="27">
        <f t="shared" si="263"/>
        <v>11.46</v>
      </c>
      <c r="V234" s="27">
        <f t="shared" si="264"/>
        <v>209</v>
      </c>
      <c r="W234" s="27">
        <f t="shared" si="265"/>
        <v>0</v>
      </c>
      <c r="X234" s="24">
        <f t="shared" si="266"/>
        <v>639.36</v>
      </c>
      <c r="Y234" s="27">
        <f t="shared" si="267"/>
        <v>2008.24</v>
      </c>
      <c r="Z234" s="68"/>
      <c r="AA234" s="4" t="s">
        <v>40</v>
      </c>
      <c r="AB234" s="3">
        <f t="shared" ref="AB234:AH234" si="310">K234+R234</f>
        <v>68.76</v>
      </c>
      <c r="AC234" s="3">
        <f t="shared" si="310"/>
        <v>916.8</v>
      </c>
      <c r="AD234" s="3">
        <f t="shared" si="310"/>
        <v>566.48</v>
      </c>
      <c r="AE234" s="3">
        <f t="shared" si="310"/>
        <v>38.2</v>
      </c>
      <c r="AF234" s="3">
        <f t="shared" si="310"/>
        <v>418</v>
      </c>
      <c r="AG234" s="3">
        <f t="shared" si="310"/>
        <v>0</v>
      </c>
      <c r="AH234" s="3">
        <f t="shared" si="310"/>
        <v>2008.24</v>
      </c>
      <c r="AI234" s="4" t="s">
        <v>1112</v>
      </c>
    </row>
    <row r="235" s="11" customFormat="1" ht="20" customHeight="1" spans="1:35">
      <c r="A235" s="23">
        <f t="shared" si="252"/>
        <v>232</v>
      </c>
      <c r="B235" s="24" t="s">
        <v>157</v>
      </c>
      <c r="C235" s="58" t="s">
        <v>649</v>
      </c>
      <c r="D235" s="24" t="s">
        <v>650</v>
      </c>
      <c r="E235" s="24">
        <v>3245.4</v>
      </c>
      <c r="F235" s="24">
        <f>VLOOKUP(C235,'[1]9月'!$B:$Q,16,0)</f>
        <v>3245.4</v>
      </c>
      <c r="G235" s="27">
        <v>5664.75</v>
      </c>
      <c r="H235" s="24">
        <v>3245.4</v>
      </c>
      <c r="I235" s="36">
        <v>4180</v>
      </c>
      <c r="J235" s="59"/>
      <c r="K235" s="34">
        <f t="shared" si="253"/>
        <v>58.4172</v>
      </c>
      <c r="L235" s="35">
        <f t="shared" si="254"/>
        <v>519.264</v>
      </c>
      <c r="M235" s="27">
        <f t="shared" si="255"/>
        <v>453.18</v>
      </c>
      <c r="N235" s="24">
        <f t="shared" si="256"/>
        <v>22.7178</v>
      </c>
      <c r="O235" s="27">
        <f t="shared" si="257"/>
        <v>209</v>
      </c>
      <c r="P235" s="27">
        <f t="shared" si="258"/>
        <v>0</v>
      </c>
      <c r="Q235" s="27">
        <f t="shared" si="259"/>
        <v>1262.579</v>
      </c>
      <c r="R235" s="24">
        <f t="shared" si="260"/>
        <v>0</v>
      </c>
      <c r="S235" s="24">
        <f t="shared" si="261"/>
        <v>259.63</v>
      </c>
      <c r="T235" s="27">
        <f t="shared" si="262"/>
        <v>113.3</v>
      </c>
      <c r="U235" s="24">
        <f t="shared" si="263"/>
        <v>9.74</v>
      </c>
      <c r="V235" s="27">
        <f t="shared" si="264"/>
        <v>209</v>
      </c>
      <c r="W235" s="27">
        <f t="shared" si="265"/>
        <v>0</v>
      </c>
      <c r="X235" s="24">
        <f t="shared" si="266"/>
        <v>591.67</v>
      </c>
      <c r="Y235" s="24">
        <f t="shared" si="267"/>
        <v>1854.249</v>
      </c>
      <c r="Z235" s="39"/>
      <c r="AA235" s="4" t="s">
        <v>16</v>
      </c>
      <c r="AB235" s="3">
        <f t="shared" ref="AB235:AH235" si="311">K235+R235</f>
        <v>58.4172</v>
      </c>
      <c r="AC235" s="3">
        <f t="shared" si="311"/>
        <v>778.894</v>
      </c>
      <c r="AD235" s="3">
        <f t="shared" si="311"/>
        <v>566.48</v>
      </c>
      <c r="AE235" s="3">
        <f t="shared" si="311"/>
        <v>32.4578</v>
      </c>
      <c r="AF235" s="3">
        <f t="shared" si="311"/>
        <v>418</v>
      </c>
      <c r="AG235" s="3">
        <f t="shared" si="311"/>
        <v>0</v>
      </c>
      <c r="AH235" s="3">
        <f t="shared" si="311"/>
        <v>1854.249</v>
      </c>
      <c r="AI235" s="4" t="s">
        <v>1107</v>
      </c>
    </row>
    <row r="236" s="11" customFormat="1" ht="20" customHeight="1" spans="1:35">
      <c r="A236" s="23">
        <f t="shared" si="252"/>
        <v>233</v>
      </c>
      <c r="B236" s="24" t="s">
        <v>118</v>
      </c>
      <c r="C236" s="58" t="s">
        <v>651</v>
      </c>
      <c r="D236" s="24" t="s">
        <v>652</v>
      </c>
      <c r="E236" s="24">
        <v>3245.4</v>
      </c>
      <c r="F236" s="24">
        <f>VLOOKUP(C236,'[1]9月'!$B:$Q,16,0)</f>
        <v>3245.4</v>
      </c>
      <c r="G236" s="27">
        <v>5664.75</v>
      </c>
      <c r="H236" s="24">
        <v>3245.4</v>
      </c>
      <c r="I236" s="36">
        <v>4180</v>
      </c>
      <c r="J236" s="59"/>
      <c r="K236" s="34">
        <f t="shared" si="253"/>
        <v>58.4172</v>
      </c>
      <c r="L236" s="35">
        <f t="shared" si="254"/>
        <v>519.264</v>
      </c>
      <c r="M236" s="27">
        <f t="shared" si="255"/>
        <v>453.18</v>
      </c>
      <c r="N236" s="24">
        <f t="shared" si="256"/>
        <v>22.7178</v>
      </c>
      <c r="O236" s="27">
        <f t="shared" si="257"/>
        <v>209</v>
      </c>
      <c r="P236" s="27">
        <f t="shared" si="258"/>
        <v>0</v>
      </c>
      <c r="Q236" s="27">
        <f t="shared" si="259"/>
        <v>1262.579</v>
      </c>
      <c r="R236" s="24">
        <f t="shared" si="260"/>
        <v>0</v>
      </c>
      <c r="S236" s="24">
        <f t="shared" si="261"/>
        <v>259.63</v>
      </c>
      <c r="T236" s="27">
        <f t="shared" si="262"/>
        <v>113.3</v>
      </c>
      <c r="U236" s="24">
        <f t="shared" si="263"/>
        <v>9.74</v>
      </c>
      <c r="V236" s="27">
        <f t="shared" si="264"/>
        <v>209</v>
      </c>
      <c r="W236" s="27">
        <f t="shared" si="265"/>
        <v>0</v>
      </c>
      <c r="X236" s="24">
        <f t="shared" si="266"/>
        <v>591.67</v>
      </c>
      <c r="Y236" s="24">
        <f t="shared" si="267"/>
        <v>1854.249</v>
      </c>
      <c r="Z236" s="39"/>
      <c r="AA236" s="4" t="s">
        <v>18</v>
      </c>
      <c r="AB236" s="3">
        <f t="shared" ref="AB236:AH236" si="312">K236+R236</f>
        <v>58.4172</v>
      </c>
      <c r="AC236" s="3">
        <f t="shared" si="312"/>
        <v>778.894</v>
      </c>
      <c r="AD236" s="3">
        <f t="shared" si="312"/>
        <v>566.48</v>
      </c>
      <c r="AE236" s="3">
        <f t="shared" si="312"/>
        <v>32.4578</v>
      </c>
      <c r="AF236" s="3">
        <f t="shared" si="312"/>
        <v>418</v>
      </c>
      <c r="AG236" s="3">
        <f t="shared" si="312"/>
        <v>0</v>
      </c>
      <c r="AH236" s="3">
        <f t="shared" si="312"/>
        <v>1854.249</v>
      </c>
      <c r="AI236" s="4" t="s">
        <v>1107</v>
      </c>
    </row>
    <row r="237" s="11" customFormat="1" ht="20" customHeight="1" spans="1:35">
      <c r="A237" s="23">
        <f t="shared" si="252"/>
        <v>234</v>
      </c>
      <c r="B237" s="24" t="s">
        <v>76</v>
      </c>
      <c r="C237" s="31" t="s">
        <v>653</v>
      </c>
      <c r="D237" s="39" t="s">
        <v>654</v>
      </c>
      <c r="E237" s="24">
        <v>3245.4</v>
      </c>
      <c r="F237" s="24">
        <f>VLOOKUP(C237,'[1]9月'!$B:$Q,16,0)</f>
        <v>3245.4</v>
      </c>
      <c r="G237" s="27">
        <v>5664.75</v>
      </c>
      <c r="H237" s="24">
        <v>3245.4</v>
      </c>
      <c r="I237" s="27">
        <v>3180</v>
      </c>
      <c r="J237" s="59"/>
      <c r="K237" s="34">
        <f t="shared" si="253"/>
        <v>58.4172</v>
      </c>
      <c r="L237" s="35">
        <f t="shared" si="254"/>
        <v>519.264</v>
      </c>
      <c r="M237" s="27">
        <f t="shared" si="255"/>
        <v>453.18</v>
      </c>
      <c r="N237" s="24">
        <f t="shared" si="256"/>
        <v>22.7178</v>
      </c>
      <c r="O237" s="27">
        <f t="shared" si="257"/>
        <v>159</v>
      </c>
      <c r="P237" s="27">
        <f t="shared" si="258"/>
        <v>0</v>
      </c>
      <c r="Q237" s="27">
        <f t="shared" si="259"/>
        <v>1212.579</v>
      </c>
      <c r="R237" s="24">
        <f t="shared" si="260"/>
        <v>0</v>
      </c>
      <c r="S237" s="24">
        <f t="shared" si="261"/>
        <v>259.63</v>
      </c>
      <c r="T237" s="27">
        <f t="shared" si="262"/>
        <v>113.3</v>
      </c>
      <c r="U237" s="24">
        <f t="shared" si="263"/>
        <v>9.74</v>
      </c>
      <c r="V237" s="27">
        <f t="shared" si="264"/>
        <v>159</v>
      </c>
      <c r="W237" s="27">
        <f t="shared" si="265"/>
        <v>0</v>
      </c>
      <c r="X237" s="24">
        <f t="shared" si="266"/>
        <v>541.67</v>
      </c>
      <c r="Y237" s="24">
        <f t="shared" si="267"/>
        <v>1754.249</v>
      </c>
      <c r="Z237" s="39"/>
      <c r="AA237" s="4" t="s">
        <v>31</v>
      </c>
      <c r="AB237" s="3">
        <f t="shared" ref="AB237:AH237" si="313">K237+R237</f>
        <v>58.4172</v>
      </c>
      <c r="AC237" s="3">
        <f t="shared" si="313"/>
        <v>778.894</v>
      </c>
      <c r="AD237" s="3">
        <f t="shared" si="313"/>
        <v>566.48</v>
      </c>
      <c r="AE237" s="3">
        <f t="shared" si="313"/>
        <v>32.4578</v>
      </c>
      <c r="AF237" s="3">
        <f t="shared" si="313"/>
        <v>318</v>
      </c>
      <c r="AG237" s="3">
        <f t="shared" si="313"/>
        <v>0</v>
      </c>
      <c r="AH237" s="3">
        <f t="shared" si="313"/>
        <v>1754.249</v>
      </c>
      <c r="AI237" s="4" t="s">
        <v>1108</v>
      </c>
    </row>
    <row r="238" s="11" customFormat="1" ht="20" customHeight="1" spans="1:35">
      <c r="A238" s="23">
        <f t="shared" si="252"/>
        <v>235</v>
      </c>
      <c r="B238" s="24" t="s">
        <v>76</v>
      </c>
      <c r="C238" s="31" t="s">
        <v>655</v>
      </c>
      <c r="D238" s="39" t="s">
        <v>656</v>
      </c>
      <c r="E238" s="24">
        <v>3245.4</v>
      </c>
      <c r="F238" s="24">
        <f>VLOOKUP(C238,'[1]9月'!$B:$Q,16,0)</f>
        <v>3245.4</v>
      </c>
      <c r="G238" s="27">
        <v>5664.75</v>
      </c>
      <c r="H238" s="24">
        <v>3245.4</v>
      </c>
      <c r="I238" s="27">
        <v>3180</v>
      </c>
      <c r="J238" s="27"/>
      <c r="K238" s="34">
        <f t="shared" si="253"/>
        <v>58.4172</v>
      </c>
      <c r="L238" s="35">
        <f t="shared" si="254"/>
        <v>519.264</v>
      </c>
      <c r="M238" s="27">
        <f t="shared" si="255"/>
        <v>453.18</v>
      </c>
      <c r="N238" s="24">
        <f t="shared" si="256"/>
        <v>22.7178</v>
      </c>
      <c r="O238" s="27">
        <f t="shared" si="257"/>
        <v>159</v>
      </c>
      <c r="P238" s="27">
        <f t="shared" si="258"/>
        <v>0</v>
      </c>
      <c r="Q238" s="27">
        <f t="shared" si="259"/>
        <v>1212.579</v>
      </c>
      <c r="R238" s="24">
        <f t="shared" si="260"/>
        <v>0</v>
      </c>
      <c r="S238" s="24">
        <f t="shared" si="261"/>
        <v>259.63</v>
      </c>
      <c r="T238" s="27">
        <f t="shared" si="262"/>
        <v>113.3</v>
      </c>
      <c r="U238" s="24">
        <f t="shared" si="263"/>
        <v>9.74</v>
      </c>
      <c r="V238" s="27">
        <f t="shared" si="264"/>
        <v>159</v>
      </c>
      <c r="W238" s="27">
        <f t="shared" si="265"/>
        <v>0</v>
      </c>
      <c r="X238" s="24">
        <f t="shared" si="266"/>
        <v>541.67</v>
      </c>
      <c r="Y238" s="24">
        <f t="shared" si="267"/>
        <v>1754.249</v>
      </c>
      <c r="Z238" s="39"/>
      <c r="AA238" s="4" t="s">
        <v>31</v>
      </c>
      <c r="AB238" s="3">
        <f t="shared" ref="AB238:AH238" si="314">K238+R238</f>
        <v>58.4172</v>
      </c>
      <c r="AC238" s="3">
        <f t="shared" si="314"/>
        <v>778.894</v>
      </c>
      <c r="AD238" s="3">
        <f t="shared" si="314"/>
        <v>566.48</v>
      </c>
      <c r="AE238" s="3">
        <f t="shared" si="314"/>
        <v>32.4578</v>
      </c>
      <c r="AF238" s="3">
        <f t="shared" si="314"/>
        <v>318</v>
      </c>
      <c r="AG238" s="3">
        <f t="shared" si="314"/>
        <v>0</v>
      </c>
      <c r="AH238" s="3">
        <f t="shared" si="314"/>
        <v>1754.249</v>
      </c>
      <c r="AI238" s="4" t="s">
        <v>1108</v>
      </c>
    </row>
    <row r="239" s="11" customFormat="1" ht="20" customHeight="1" spans="1:35">
      <c r="A239" s="23">
        <f t="shared" si="252"/>
        <v>236</v>
      </c>
      <c r="B239" s="24" t="s">
        <v>657</v>
      </c>
      <c r="C239" s="31" t="s">
        <v>658</v>
      </c>
      <c r="D239" s="39" t="s">
        <v>659</v>
      </c>
      <c r="E239" s="24">
        <v>3245.4</v>
      </c>
      <c r="F239" s="24">
        <f>VLOOKUP(C239,'[1]9月'!$B:$Q,16,0)</f>
        <v>3245.4</v>
      </c>
      <c r="G239" s="27">
        <v>5664.75</v>
      </c>
      <c r="H239" s="24">
        <v>3245.4</v>
      </c>
      <c r="I239" s="27">
        <v>3180</v>
      </c>
      <c r="J239" s="27"/>
      <c r="K239" s="34">
        <f t="shared" si="253"/>
        <v>58.4172</v>
      </c>
      <c r="L239" s="35">
        <f t="shared" si="254"/>
        <v>519.264</v>
      </c>
      <c r="M239" s="27">
        <f t="shared" si="255"/>
        <v>453.18</v>
      </c>
      <c r="N239" s="24">
        <f t="shared" si="256"/>
        <v>22.7178</v>
      </c>
      <c r="O239" s="27">
        <f t="shared" si="257"/>
        <v>159</v>
      </c>
      <c r="P239" s="27">
        <f t="shared" si="258"/>
        <v>0</v>
      </c>
      <c r="Q239" s="27">
        <f t="shared" si="259"/>
        <v>1212.579</v>
      </c>
      <c r="R239" s="24">
        <f t="shared" si="260"/>
        <v>0</v>
      </c>
      <c r="S239" s="24">
        <f t="shared" si="261"/>
        <v>259.63</v>
      </c>
      <c r="T239" s="27">
        <f t="shared" si="262"/>
        <v>113.3</v>
      </c>
      <c r="U239" s="24">
        <f t="shared" si="263"/>
        <v>9.74</v>
      </c>
      <c r="V239" s="27">
        <f t="shared" si="264"/>
        <v>159</v>
      </c>
      <c r="W239" s="27">
        <f t="shared" si="265"/>
        <v>0</v>
      </c>
      <c r="X239" s="24">
        <f t="shared" si="266"/>
        <v>541.67</v>
      </c>
      <c r="Y239" s="24">
        <f t="shared" si="267"/>
        <v>1754.249</v>
      </c>
      <c r="Z239" s="39"/>
      <c r="AA239" s="4" t="s">
        <v>27</v>
      </c>
      <c r="AB239" s="3">
        <f t="shared" ref="AB239:AH239" si="315">K239+R239</f>
        <v>58.4172</v>
      </c>
      <c r="AC239" s="3">
        <f t="shared" si="315"/>
        <v>778.894</v>
      </c>
      <c r="AD239" s="3">
        <f t="shared" si="315"/>
        <v>566.48</v>
      </c>
      <c r="AE239" s="3">
        <f t="shared" si="315"/>
        <v>32.4578</v>
      </c>
      <c r="AF239" s="3">
        <f t="shared" si="315"/>
        <v>318</v>
      </c>
      <c r="AG239" s="3">
        <f t="shared" si="315"/>
        <v>0</v>
      </c>
      <c r="AH239" s="3">
        <f t="shared" si="315"/>
        <v>1754.249</v>
      </c>
      <c r="AI239" s="4" t="s">
        <v>1111</v>
      </c>
    </row>
    <row r="240" s="11" customFormat="1" ht="20" customHeight="1" spans="1:35">
      <c r="A240" s="23">
        <f t="shared" si="252"/>
        <v>237</v>
      </c>
      <c r="B240" s="24" t="s">
        <v>258</v>
      </c>
      <c r="C240" s="31" t="s">
        <v>660</v>
      </c>
      <c r="D240" s="39" t="s">
        <v>661</v>
      </c>
      <c r="E240" s="24">
        <v>3245.4</v>
      </c>
      <c r="F240" s="24">
        <f>VLOOKUP(C240,'[1]9月'!$B:$Q,16,0)</f>
        <v>3245.4</v>
      </c>
      <c r="G240" s="27">
        <v>5664.75</v>
      </c>
      <c r="H240" s="24">
        <v>3245.4</v>
      </c>
      <c r="I240" s="36">
        <v>4180</v>
      </c>
      <c r="J240" s="27"/>
      <c r="K240" s="34">
        <f t="shared" si="253"/>
        <v>58.4172</v>
      </c>
      <c r="L240" s="35">
        <f t="shared" si="254"/>
        <v>519.264</v>
      </c>
      <c r="M240" s="27">
        <f t="shared" si="255"/>
        <v>453.18</v>
      </c>
      <c r="N240" s="24">
        <f t="shared" si="256"/>
        <v>22.7178</v>
      </c>
      <c r="O240" s="27">
        <f t="shared" si="257"/>
        <v>209</v>
      </c>
      <c r="P240" s="27">
        <f t="shared" si="258"/>
        <v>0</v>
      </c>
      <c r="Q240" s="27">
        <f t="shared" si="259"/>
        <v>1262.579</v>
      </c>
      <c r="R240" s="24">
        <f t="shared" si="260"/>
        <v>0</v>
      </c>
      <c r="S240" s="24">
        <f t="shared" si="261"/>
        <v>259.63</v>
      </c>
      <c r="T240" s="27">
        <f t="shared" si="262"/>
        <v>113.3</v>
      </c>
      <c r="U240" s="24">
        <f t="shared" si="263"/>
        <v>9.74</v>
      </c>
      <c r="V240" s="27">
        <f t="shared" si="264"/>
        <v>209</v>
      </c>
      <c r="W240" s="27">
        <f t="shared" si="265"/>
        <v>0</v>
      </c>
      <c r="X240" s="24">
        <f t="shared" si="266"/>
        <v>591.67</v>
      </c>
      <c r="Y240" s="24">
        <f t="shared" si="267"/>
        <v>1854.249</v>
      </c>
      <c r="Z240" s="39"/>
      <c r="AA240" s="4" t="s">
        <v>36</v>
      </c>
      <c r="AB240" s="3">
        <f t="shared" ref="AB240:AH240" si="316">K240+R240</f>
        <v>58.4172</v>
      </c>
      <c r="AC240" s="3">
        <f t="shared" si="316"/>
        <v>778.894</v>
      </c>
      <c r="AD240" s="3">
        <f t="shared" si="316"/>
        <v>566.48</v>
      </c>
      <c r="AE240" s="3">
        <f t="shared" si="316"/>
        <v>32.4578</v>
      </c>
      <c r="AF240" s="3">
        <f t="shared" si="316"/>
        <v>418</v>
      </c>
      <c r="AG240" s="3">
        <f t="shared" si="316"/>
        <v>0</v>
      </c>
      <c r="AH240" s="3">
        <f t="shared" si="316"/>
        <v>1854.249</v>
      </c>
      <c r="AI240" s="4" t="s">
        <v>1112</v>
      </c>
    </row>
    <row r="241" s="11" customFormat="1" ht="20" customHeight="1" spans="1:35">
      <c r="A241" s="23">
        <f t="shared" si="252"/>
        <v>238</v>
      </c>
      <c r="B241" s="24" t="s">
        <v>140</v>
      </c>
      <c r="C241" s="31" t="s">
        <v>662</v>
      </c>
      <c r="D241" s="39" t="s">
        <v>663</v>
      </c>
      <c r="E241" s="24">
        <v>3245.4</v>
      </c>
      <c r="F241" s="24">
        <f>VLOOKUP(C241,'[1]9月'!$B:$Q,16,0)</f>
        <v>3245.4</v>
      </c>
      <c r="G241" s="27">
        <v>5664.75</v>
      </c>
      <c r="H241" s="24">
        <v>3245.4</v>
      </c>
      <c r="I241" s="27">
        <v>1790</v>
      </c>
      <c r="J241" s="27"/>
      <c r="K241" s="34">
        <f t="shared" si="253"/>
        <v>58.4172</v>
      </c>
      <c r="L241" s="35">
        <f t="shared" si="254"/>
        <v>519.264</v>
      </c>
      <c r="M241" s="27">
        <f t="shared" si="255"/>
        <v>453.18</v>
      </c>
      <c r="N241" s="24">
        <f t="shared" si="256"/>
        <v>22.7178</v>
      </c>
      <c r="O241" s="27">
        <f t="shared" si="257"/>
        <v>89.5</v>
      </c>
      <c r="P241" s="27">
        <f t="shared" si="258"/>
        <v>0</v>
      </c>
      <c r="Q241" s="27">
        <f t="shared" si="259"/>
        <v>1143.079</v>
      </c>
      <c r="R241" s="24">
        <f t="shared" si="260"/>
        <v>0</v>
      </c>
      <c r="S241" s="24">
        <f t="shared" si="261"/>
        <v>259.63</v>
      </c>
      <c r="T241" s="27">
        <f t="shared" si="262"/>
        <v>113.3</v>
      </c>
      <c r="U241" s="24">
        <f t="shared" si="263"/>
        <v>9.74</v>
      </c>
      <c r="V241" s="27">
        <f t="shared" si="264"/>
        <v>89.5</v>
      </c>
      <c r="W241" s="27">
        <f t="shared" si="265"/>
        <v>0</v>
      </c>
      <c r="X241" s="24">
        <f t="shared" si="266"/>
        <v>472.17</v>
      </c>
      <c r="Y241" s="24">
        <f t="shared" si="267"/>
        <v>1615.249</v>
      </c>
      <c r="Z241" s="39"/>
      <c r="AA241" s="4" t="s">
        <v>17</v>
      </c>
      <c r="AB241" s="3">
        <f t="shared" ref="AB241:AH241" si="317">K241+R241</f>
        <v>58.4172</v>
      </c>
      <c r="AC241" s="3">
        <f t="shared" si="317"/>
        <v>778.894</v>
      </c>
      <c r="AD241" s="3">
        <f t="shared" si="317"/>
        <v>566.48</v>
      </c>
      <c r="AE241" s="3">
        <f t="shared" si="317"/>
        <v>32.4578</v>
      </c>
      <c r="AF241" s="3">
        <f t="shared" si="317"/>
        <v>179</v>
      </c>
      <c r="AG241" s="3">
        <f t="shared" si="317"/>
        <v>0</v>
      </c>
      <c r="AH241" s="3">
        <f t="shared" si="317"/>
        <v>1615.249</v>
      </c>
      <c r="AI241" s="4" t="s">
        <v>1107</v>
      </c>
    </row>
    <row r="242" s="11" customFormat="1" ht="20" customHeight="1" spans="1:35">
      <c r="A242" s="23">
        <f t="shared" si="252"/>
        <v>239</v>
      </c>
      <c r="B242" s="24" t="s">
        <v>137</v>
      </c>
      <c r="C242" s="31" t="s">
        <v>664</v>
      </c>
      <c r="D242" s="39" t="s">
        <v>665</v>
      </c>
      <c r="E242" s="24">
        <v>3245.4</v>
      </c>
      <c r="F242" s="24">
        <f>VLOOKUP(C242,'[1]9月'!$B:$Q,16,0)</f>
        <v>3245.4</v>
      </c>
      <c r="G242" s="27">
        <v>5664.75</v>
      </c>
      <c r="H242" s="24">
        <v>3245.4</v>
      </c>
      <c r="I242" s="27">
        <v>3180</v>
      </c>
      <c r="J242" s="27"/>
      <c r="K242" s="34">
        <f t="shared" si="253"/>
        <v>58.4172</v>
      </c>
      <c r="L242" s="35">
        <f t="shared" si="254"/>
        <v>519.264</v>
      </c>
      <c r="M242" s="27">
        <f t="shared" si="255"/>
        <v>453.18</v>
      </c>
      <c r="N242" s="24">
        <f t="shared" si="256"/>
        <v>22.7178</v>
      </c>
      <c r="O242" s="27">
        <f t="shared" si="257"/>
        <v>159</v>
      </c>
      <c r="P242" s="27">
        <f t="shared" si="258"/>
        <v>0</v>
      </c>
      <c r="Q242" s="27">
        <f t="shared" si="259"/>
        <v>1212.579</v>
      </c>
      <c r="R242" s="24">
        <f t="shared" si="260"/>
        <v>0</v>
      </c>
      <c r="S242" s="24">
        <f t="shared" si="261"/>
        <v>259.63</v>
      </c>
      <c r="T242" s="27">
        <f t="shared" si="262"/>
        <v>113.3</v>
      </c>
      <c r="U242" s="24">
        <f t="shared" si="263"/>
        <v>9.74</v>
      </c>
      <c r="V242" s="27">
        <f t="shared" si="264"/>
        <v>159</v>
      </c>
      <c r="W242" s="27">
        <f t="shared" si="265"/>
        <v>0</v>
      </c>
      <c r="X242" s="24">
        <f t="shared" si="266"/>
        <v>541.67</v>
      </c>
      <c r="Y242" s="24">
        <f t="shared" si="267"/>
        <v>1754.249</v>
      </c>
      <c r="Z242" s="39"/>
      <c r="AA242" s="4" t="s">
        <v>30</v>
      </c>
      <c r="AB242" s="3">
        <f t="shared" ref="AB242:AH242" si="318">K242+R242</f>
        <v>58.4172</v>
      </c>
      <c r="AC242" s="3">
        <f t="shared" si="318"/>
        <v>778.894</v>
      </c>
      <c r="AD242" s="3">
        <f t="shared" si="318"/>
        <v>566.48</v>
      </c>
      <c r="AE242" s="3">
        <f t="shared" si="318"/>
        <v>32.4578</v>
      </c>
      <c r="AF242" s="3">
        <f t="shared" si="318"/>
        <v>318</v>
      </c>
      <c r="AG242" s="3">
        <f t="shared" si="318"/>
        <v>0</v>
      </c>
      <c r="AH242" s="3">
        <f t="shared" si="318"/>
        <v>1754.249</v>
      </c>
      <c r="AI242" s="4" t="s">
        <v>1110</v>
      </c>
    </row>
    <row r="243" s="9" customFormat="1" ht="20" customHeight="1" spans="1:35">
      <c r="A243" s="23">
        <f t="shared" si="252"/>
        <v>240</v>
      </c>
      <c r="B243" s="39" t="s">
        <v>140</v>
      </c>
      <c r="C243" s="31" t="s">
        <v>666</v>
      </c>
      <c r="D243" s="24" t="s">
        <v>667</v>
      </c>
      <c r="E243" s="24">
        <v>3342.69</v>
      </c>
      <c r="F243" s="24">
        <v>3342.69</v>
      </c>
      <c r="G243" s="27">
        <v>5664.75</v>
      </c>
      <c r="H243" s="24">
        <v>3342.69</v>
      </c>
      <c r="I243" s="27">
        <v>3180</v>
      </c>
      <c r="J243" s="27"/>
      <c r="K243" s="34">
        <f t="shared" si="253"/>
        <v>60.16842</v>
      </c>
      <c r="L243" s="35">
        <f t="shared" si="254"/>
        <v>534.8304</v>
      </c>
      <c r="M243" s="27">
        <f t="shared" si="255"/>
        <v>453.18</v>
      </c>
      <c r="N243" s="24">
        <f t="shared" si="256"/>
        <v>23.39883</v>
      </c>
      <c r="O243" s="27">
        <f t="shared" si="257"/>
        <v>159</v>
      </c>
      <c r="P243" s="27">
        <f t="shared" si="258"/>
        <v>0</v>
      </c>
      <c r="Q243" s="27">
        <f t="shared" si="259"/>
        <v>1230.57765</v>
      </c>
      <c r="R243" s="24">
        <f t="shared" si="260"/>
        <v>0</v>
      </c>
      <c r="S243" s="24">
        <f t="shared" si="261"/>
        <v>267.42</v>
      </c>
      <c r="T243" s="27">
        <f t="shared" si="262"/>
        <v>113.3</v>
      </c>
      <c r="U243" s="24">
        <f t="shared" si="263"/>
        <v>10.03</v>
      </c>
      <c r="V243" s="27">
        <f t="shared" si="264"/>
        <v>159</v>
      </c>
      <c r="W243" s="27">
        <f t="shared" si="265"/>
        <v>0</v>
      </c>
      <c r="X243" s="24">
        <f t="shared" si="266"/>
        <v>549.75</v>
      </c>
      <c r="Y243" s="24">
        <f t="shared" si="267"/>
        <v>1780.32765</v>
      </c>
      <c r="Z243" s="39"/>
      <c r="AA243" s="4" t="s">
        <v>17</v>
      </c>
      <c r="AB243" s="3">
        <f t="shared" ref="AB243:AH243" si="319">K243+R243</f>
        <v>60.16842</v>
      </c>
      <c r="AC243" s="3">
        <f t="shared" si="319"/>
        <v>802.2504</v>
      </c>
      <c r="AD243" s="3">
        <f t="shared" si="319"/>
        <v>566.48</v>
      </c>
      <c r="AE243" s="3">
        <f t="shared" si="319"/>
        <v>33.42883</v>
      </c>
      <c r="AF243" s="3">
        <f t="shared" si="319"/>
        <v>318</v>
      </c>
      <c r="AG243" s="3">
        <f t="shared" si="319"/>
        <v>0</v>
      </c>
      <c r="AH243" s="3">
        <f t="shared" si="319"/>
        <v>1780.32765</v>
      </c>
      <c r="AI243" s="4" t="s">
        <v>1107</v>
      </c>
    </row>
    <row r="244" s="9" customFormat="1" ht="20" customHeight="1" spans="1:35">
      <c r="A244" s="23">
        <f t="shared" si="252"/>
        <v>241</v>
      </c>
      <c r="B244" s="24" t="s">
        <v>140</v>
      </c>
      <c r="C244" s="31" t="s">
        <v>668</v>
      </c>
      <c r="D244" s="24" t="s">
        <v>669</v>
      </c>
      <c r="E244" s="24">
        <v>3245.4</v>
      </c>
      <c r="F244" s="24">
        <f>VLOOKUP(C244,'[1]9月'!$B:$Q,16,0)</f>
        <v>3245.4</v>
      </c>
      <c r="G244" s="27">
        <v>5664.75</v>
      </c>
      <c r="H244" s="24">
        <v>3245.4</v>
      </c>
      <c r="I244" s="27">
        <v>3180</v>
      </c>
      <c r="J244" s="27"/>
      <c r="K244" s="34">
        <f t="shared" si="253"/>
        <v>58.4172</v>
      </c>
      <c r="L244" s="35">
        <f t="shared" si="254"/>
        <v>519.264</v>
      </c>
      <c r="M244" s="27">
        <f t="shared" si="255"/>
        <v>453.18</v>
      </c>
      <c r="N244" s="24">
        <f t="shared" si="256"/>
        <v>22.7178</v>
      </c>
      <c r="O244" s="27">
        <f t="shared" si="257"/>
        <v>159</v>
      </c>
      <c r="P244" s="27">
        <f t="shared" si="258"/>
        <v>0</v>
      </c>
      <c r="Q244" s="27">
        <f t="shared" si="259"/>
        <v>1212.579</v>
      </c>
      <c r="R244" s="24">
        <f t="shared" si="260"/>
        <v>0</v>
      </c>
      <c r="S244" s="24">
        <f t="shared" si="261"/>
        <v>259.63</v>
      </c>
      <c r="T244" s="27">
        <f t="shared" si="262"/>
        <v>113.3</v>
      </c>
      <c r="U244" s="24">
        <f t="shared" si="263"/>
        <v>9.74</v>
      </c>
      <c r="V244" s="27">
        <f t="shared" si="264"/>
        <v>159</v>
      </c>
      <c r="W244" s="27">
        <f t="shared" si="265"/>
        <v>0</v>
      </c>
      <c r="X244" s="24">
        <f t="shared" si="266"/>
        <v>541.67</v>
      </c>
      <c r="Y244" s="24">
        <f t="shared" si="267"/>
        <v>1754.249</v>
      </c>
      <c r="Z244" s="39"/>
      <c r="AA244" s="4" t="s">
        <v>17</v>
      </c>
      <c r="AB244" s="3">
        <f t="shared" ref="AB244:AH244" si="320">K244+R244</f>
        <v>58.4172</v>
      </c>
      <c r="AC244" s="3">
        <f t="shared" si="320"/>
        <v>778.894</v>
      </c>
      <c r="AD244" s="3">
        <f t="shared" si="320"/>
        <v>566.48</v>
      </c>
      <c r="AE244" s="3">
        <f t="shared" si="320"/>
        <v>32.4578</v>
      </c>
      <c r="AF244" s="3">
        <f t="shared" si="320"/>
        <v>318</v>
      </c>
      <c r="AG244" s="3">
        <f t="shared" si="320"/>
        <v>0</v>
      </c>
      <c r="AH244" s="3">
        <f t="shared" si="320"/>
        <v>1754.249</v>
      </c>
      <c r="AI244" s="4" t="s">
        <v>1107</v>
      </c>
    </row>
    <row r="245" s="9" customFormat="1" ht="20" customHeight="1" spans="1:35">
      <c r="A245" s="23">
        <f t="shared" si="252"/>
        <v>242</v>
      </c>
      <c r="B245" s="24" t="s">
        <v>1204</v>
      </c>
      <c r="C245" s="31" t="s">
        <v>670</v>
      </c>
      <c r="D245" s="24" t="s">
        <v>671</v>
      </c>
      <c r="E245" s="24">
        <v>3820</v>
      </c>
      <c r="F245" s="24">
        <f>VLOOKUP(C245,'[1]9月'!$B:$Q,16,0)</f>
        <v>3820</v>
      </c>
      <c r="G245" s="27">
        <v>5664.75</v>
      </c>
      <c r="H245" s="24">
        <v>3820</v>
      </c>
      <c r="I245" s="27">
        <v>4180</v>
      </c>
      <c r="J245" s="27"/>
      <c r="K245" s="34">
        <f t="shared" si="253"/>
        <v>68.76</v>
      </c>
      <c r="L245" s="35">
        <f t="shared" si="254"/>
        <v>611.2</v>
      </c>
      <c r="M245" s="27">
        <f t="shared" si="255"/>
        <v>453.18</v>
      </c>
      <c r="N245" s="24">
        <f t="shared" si="256"/>
        <v>26.74</v>
      </c>
      <c r="O245" s="27">
        <f t="shared" si="257"/>
        <v>209</v>
      </c>
      <c r="P245" s="27">
        <f t="shared" si="258"/>
        <v>0</v>
      </c>
      <c r="Q245" s="27">
        <f t="shared" si="259"/>
        <v>1368.88</v>
      </c>
      <c r="R245" s="24">
        <f t="shared" si="260"/>
        <v>0</v>
      </c>
      <c r="S245" s="24">
        <f t="shared" si="261"/>
        <v>305.6</v>
      </c>
      <c r="T245" s="27">
        <f t="shared" si="262"/>
        <v>113.3</v>
      </c>
      <c r="U245" s="24">
        <f t="shared" si="263"/>
        <v>11.46</v>
      </c>
      <c r="V245" s="27">
        <f t="shared" si="264"/>
        <v>209</v>
      </c>
      <c r="W245" s="27">
        <f t="shared" si="265"/>
        <v>0</v>
      </c>
      <c r="X245" s="24">
        <f t="shared" si="266"/>
        <v>639.36</v>
      </c>
      <c r="Y245" s="24">
        <f t="shared" si="267"/>
        <v>2008.24</v>
      </c>
      <c r="Z245" s="39"/>
      <c r="AA245" s="4" t="s">
        <v>17</v>
      </c>
      <c r="AB245" s="3">
        <f t="shared" ref="AB245:AH245" si="321">K245+R245</f>
        <v>68.76</v>
      </c>
      <c r="AC245" s="3">
        <f t="shared" si="321"/>
        <v>916.8</v>
      </c>
      <c r="AD245" s="3">
        <f t="shared" si="321"/>
        <v>566.48</v>
      </c>
      <c r="AE245" s="3">
        <f t="shared" si="321"/>
        <v>38.2</v>
      </c>
      <c r="AF245" s="3">
        <f t="shared" si="321"/>
        <v>418</v>
      </c>
      <c r="AG245" s="3">
        <f t="shared" si="321"/>
        <v>0</v>
      </c>
      <c r="AH245" s="3">
        <f t="shared" si="321"/>
        <v>2008.24</v>
      </c>
      <c r="AI245" s="4" t="s">
        <v>1107</v>
      </c>
    </row>
    <row r="246" s="9" customFormat="1" ht="20" customHeight="1" spans="1:35">
      <c r="A246" s="23">
        <f t="shared" si="252"/>
        <v>243</v>
      </c>
      <c r="B246" s="24" t="s">
        <v>140</v>
      </c>
      <c r="C246" s="31" t="s">
        <v>672</v>
      </c>
      <c r="D246" s="24" t="s">
        <v>673</v>
      </c>
      <c r="E246" s="24">
        <v>3245.4</v>
      </c>
      <c r="F246" s="24">
        <f>VLOOKUP(C246,'[1]9月'!$B:$Q,16,0)</f>
        <v>3245.4</v>
      </c>
      <c r="G246" s="27">
        <v>5664.75</v>
      </c>
      <c r="H246" s="24">
        <v>3245.4</v>
      </c>
      <c r="I246" s="27">
        <v>3180</v>
      </c>
      <c r="J246" s="27"/>
      <c r="K246" s="34">
        <f t="shared" si="253"/>
        <v>58.4172</v>
      </c>
      <c r="L246" s="35">
        <f t="shared" si="254"/>
        <v>519.264</v>
      </c>
      <c r="M246" s="27">
        <f t="shared" si="255"/>
        <v>453.18</v>
      </c>
      <c r="N246" s="24">
        <f t="shared" si="256"/>
        <v>22.7178</v>
      </c>
      <c r="O246" s="27">
        <f t="shared" si="257"/>
        <v>159</v>
      </c>
      <c r="P246" s="27">
        <f t="shared" si="258"/>
        <v>0</v>
      </c>
      <c r="Q246" s="27">
        <f t="shared" si="259"/>
        <v>1212.579</v>
      </c>
      <c r="R246" s="24">
        <f t="shared" si="260"/>
        <v>0</v>
      </c>
      <c r="S246" s="24">
        <f t="shared" si="261"/>
        <v>259.63</v>
      </c>
      <c r="T246" s="27">
        <f t="shared" si="262"/>
        <v>113.3</v>
      </c>
      <c r="U246" s="24">
        <f t="shared" si="263"/>
        <v>9.74</v>
      </c>
      <c r="V246" s="27">
        <f t="shared" si="264"/>
        <v>159</v>
      </c>
      <c r="W246" s="27">
        <f t="shared" si="265"/>
        <v>0</v>
      </c>
      <c r="X246" s="24">
        <f t="shared" si="266"/>
        <v>541.67</v>
      </c>
      <c r="Y246" s="24">
        <f t="shared" si="267"/>
        <v>1754.249</v>
      </c>
      <c r="Z246" s="39"/>
      <c r="AA246" s="4" t="s">
        <v>17</v>
      </c>
      <c r="AB246" s="3">
        <f t="shared" ref="AB246:AH246" si="322">K246+R246</f>
        <v>58.4172</v>
      </c>
      <c r="AC246" s="3">
        <f t="shared" si="322"/>
        <v>778.894</v>
      </c>
      <c r="AD246" s="3">
        <f t="shared" si="322"/>
        <v>566.48</v>
      </c>
      <c r="AE246" s="3">
        <f t="shared" si="322"/>
        <v>32.4578</v>
      </c>
      <c r="AF246" s="3">
        <f t="shared" si="322"/>
        <v>318</v>
      </c>
      <c r="AG246" s="3">
        <f t="shared" si="322"/>
        <v>0</v>
      </c>
      <c r="AH246" s="3">
        <f t="shared" si="322"/>
        <v>1754.249</v>
      </c>
      <c r="AI246" s="4" t="s">
        <v>1107</v>
      </c>
    </row>
    <row r="247" s="9" customFormat="1" ht="20" customHeight="1" spans="1:35">
      <c r="A247" s="23">
        <f t="shared" si="252"/>
        <v>244</v>
      </c>
      <c r="B247" s="24" t="s">
        <v>1203</v>
      </c>
      <c r="C247" s="31" t="s">
        <v>674</v>
      </c>
      <c r="D247" s="24" t="s">
        <v>675</v>
      </c>
      <c r="E247" s="24">
        <v>3820</v>
      </c>
      <c r="F247" s="24">
        <f>VLOOKUP(C247,'[1]9月'!$B:$Q,16,0)</f>
        <v>3820</v>
      </c>
      <c r="G247" s="27">
        <v>5664.75</v>
      </c>
      <c r="H247" s="24">
        <v>3820</v>
      </c>
      <c r="I247" s="27">
        <v>4180</v>
      </c>
      <c r="J247" s="27"/>
      <c r="K247" s="34">
        <f t="shared" si="253"/>
        <v>68.76</v>
      </c>
      <c r="L247" s="35">
        <f t="shared" si="254"/>
        <v>611.2</v>
      </c>
      <c r="M247" s="27">
        <f t="shared" si="255"/>
        <v>453.18</v>
      </c>
      <c r="N247" s="24">
        <f t="shared" si="256"/>
        <v>26.74</v>
      </c>
      <c r="O247" s="27">
        <f t="shared" si="257"/>
        <v>209</v>
      </c>
      <c r="P247" s="27">
        <f t="shared" si="258"/>
        <v>0</v>
      </c>
      <c r="Q247" s="27">
        <f t="shared" si="259"/>
        <v>1368.88</v>
      </c>
      <c r="R247" s="24">
        <f t="shared" si="260"/>
        <v>0</v>
      </c>
      <c r="S247" s="24">
        <f t="shared" si="261"/>
        <v>305.6</v>
      </c>
      <c r="T247" s="27">
        <f t="shared" si="262"/>
        <v>113.3</v>
      </c>
      <c r="U247" s="24">
        <f t="shared" si="263"/>
        <v>11.46</v>
      </c>
      <c r="V247" s="27">
        <f t="shared" si="264"/>
        <v>209</v>
      </c>
      <c r="W247" s="27">
        <f t="shared" si="265"/>
        <v>0</v>
      </c>
      <c r="X247" s="24">
        <f t="shared" si="266"/>
        <v>639.36</v>
      </c>
      <c r="Y247" s="24">
        <f t="shared" si="267"/>
        <v>2008.24</v>
      </c>
      <c r="Z247" s="39"/>
      <c r="AA247" s="4" t="s">
        <v>17</v>
      </c>
      <c r="AB247" s="3">
        <f t="shared" ref="AB247:AH247" si="323">K247+R247</f>
        <v>68.76</v>
      </c>
      <c r="AC247" s="3">
        <f t="shared" si="323"/>
        <v>916.8</v>
      </c>
      <c r="AD247" s="3">
        <f t="shared" si="323"/>
        <v>566.48</v>
      </c>
      <c r="AE247" s="3">
        <f t="shared" si="323"/>
        <v>38.2</v>
      </c>
      <c r="AF247" s="3">
        <f t="shared" si="323"/>
        <v>418</v>
      </c>
      <c r="AG247" s="3">
        <f t="shared" si="323"/>
        <v>0</v>
      </c>
      <c r="AH247" s="3">
        <f t="shared" si="323"/>
        <v>2008.24</v>
      </c>
      <c r="AI247" s="4" t="s">
        <v>1107</v>
      </c>
    </row>
    <row r="248" s="9" customFormat="1" ht="20" customHeight="1" spans="1:35">
      <c r="A248" s="23">
        <f t="shared" si="252"/>
        <v>245</v>
      </c>
      <c r="B248" s="24" t="s">
        <v>146</v>
      </c>
      <c r="C248" s="31" t="s">
        <v>676</v>
      </c>
      <c r="D248" s="24" t="s">
        <v>677</v>
      </c>
      <c r="E248" s="24">
        <v>3245.4</v>
      </c>
      <c r="F248" s="24">
        <f>VLOOKUP(C248,'[1]9月'!$B:$Q,16,0)</f>
        <v>3245.4</v>
      </c>
      <c r="G248" s="27">
        <v>5664.75</v>
      </c>
      <c r="H248" s="24">
        <v>3245.4</v>
      </c>
      <c r="I248" s="27">
        <v>3180</v>
      </c>
      <c r="J248" s="27"/>
      <c r="K248" s="34">
        <f t="shared" si="253"/>
        <v>58.4172</v>
      </c>
      <c r="L248" s="35">
        <f t="shared" si="254"/>
        <v>519.264</v>
      </c>
      <c r="M248" s="27">
        <f t="shared" si="255"/>
        <v>453.18</v>
      </c>
      <c r="N248" s="24">
        <f t="shared" si="256"/>
        <v>22.7178</v>
      </c>
      <c r="O248" s="27">
        <f t="shared" si="257"/>
        <v>159</v>
      </c>
      <c r="P248" s="27">
        <f t="shared" si="258"/>
        <v>0</v>
      </c>
      <c r="Q248" s="27">
        <f t="shared" si="259"/>
        <v>1212.579</v>
      </c>
      <c r="R248" s="24">
        <f t="shared" si="260"/>
        <v>0</v>
      </c>
      <c r="S248" s="24">
        <f t="shared" si="261"/>
        <v>259.63</v>
      </c>
      <c r="T248" s="27">
        <f t="shared" si="262"/>
        <v>113.3</v>
      </c>
      <c r="U248" s="24">
        <f t="shared" si="263"/>
        <v>9.74</v>
      </c>
      <c r="V248" s="27">
        <f t="shared" si="264"/>
        <v>159</v>
      </c>
      <c r="W248" s="27">
        <f t="shared" si="265"/>
        <v>0</v>
      </c>
      <c r="X248" s="24">
        <f t="shared" si="266"/>
        <v>541.67</v>
      </c>
      <c r="Y248" s="24">
        <f t="shared" si="267"/>
        <v>1754.249</v>
      </c>
      <c r="Z248" s="39"/>
      <c r="AA248" s="4" t="s">
        <v>30</v>
      </c>
      <c r="AB248" s="3">
        <f t="shared" ref="AB248:AH248" si="324">K248+R248</f>
        <v>58.4172</v>
      </c>
      <c r="AC248" s="3">
        <f t="shared" si="324"/>
        <v>778.894</v>
      </c>
      <c r="AD248" s="3">
        <f t="shared" si="324"/>
        <v>566.48</v>
      </c>
      <c r="AE248" s="3">
        <f t="shared" si="324"/>
        <v>32.4578</v>
      </c>
      <c r="AF248" s="3">
        <f t="shared" si="324"/>
        <v>318</v>
      </c>
      <c r="AG248" s="3">
        <f t="shared" si="324"/>
        <v>0</v>
      </c>
      <c r="AH248" s="3">
        <f t="shared" si="324"/>
        <v>1754.249</v>
      </c>
      <c r="AI248" s="4" t="s">
        <v>1110</v>
      </c>
    </row>
    <row r="249" s="9" customFormat="1" ht="20" customHeight="1" spans="1:35">
      <c r="A249" s="23">
        <f t="shared" si="252"/>
        <v>246</v>
      </c>
      <c r="B249" s="24" t="s">
        <v>146</v>
      </c>
      <c r="C249" s="31" t="s">
        <v>678</v>
      </c>
      <c r="D249" s="24" t="s">
        <v>679</v>
      </c>
      <c r="E249" s="24">
        <v>3245.4</v>
      </c>
      <c r="F249" s="24">
        <f>VLOOKUP(C249,'[1]9月'!$B:$Q,16,0)</f>
        <v>3245.4</v>
      </c>
      <c r="G249" s="27">
        <v>5664.75</v>
      </c>
      <c r="H249" s="24">
        <v>3245.4</v>
      </c>
      <c r="I249" s="27">
        <v>3180</v>
      </c>
      <c r="J249" s="27"/>
      <c r="K249" s="34">
        <f t="shared" si="253"/>
        <v>58.4172</v>
      </c>
      <c r="L249" s="35">
        <f t="shared" si="254"/>
        <v>519.264</v>
      </c>
      <c r="M249" s="27">
        <f t="shared" si="255"/>
        <v>453.18</v>
      </c>
      <c r="N249" s="24">
        <f t="shared" si="256"/>
        <v>22.7178</v>
      </c>
      <c r="O249" s="27">
        <f t="shared" si="257"/>
        <v>159</v>
      </c>
      <c r="P249" s="27">
        <f t="shared" si="258"/>
        <v>0</v>
      </c>
      <c r="Q249" s="27">
        <f t="shared" si="259"/>
        <v>1212.579</v>
      </c>
      <c r="R249" s="24">
        <f t="shared" si="260"/>
        <v>0</v>
      </c>
      <c r="S249" s="24">
        <f t="shared" si="261"/>
        <v>259.63</v>
      </c>
      <c r="T249" s="27">
        <f t="shared" si="262"/>
        <v>113.3</v>
      </c>
      <c r="U249" s="24">
        <f t="shared" si="263"/>
        <v>9.74</v>
      </c>
      <c r="V249" s="27">
        <f t="shared" si="264"/>
        <v>159</v>
      </c>
      <c r="W249" s="27">
        <f t="shared" si="265"/>
        <v>0</v>
      </c>
      <c r="X249" s="24">
        <f t="shared" si="266"/>
        <v>541.67</v>
      </c>
      <c r="Y249" s="24">
        <f t="shared" si="267"/>
        <v>1754.249</v>
      </c>
      <c r="Z249" s="39"/>
      <c r="AA249" s="4" t="s">
        <v>30</v>
      </c>
      <c r="AB249" s="3">
        <f t="shared" ref="AB249:AH249" si="325">K249+R249</f>
        <v>58.4172</v>
      </c>
      <c r="AC249" s="3">
        <f t="shared" si="325"/>
        <v>778.894</v>
      </c>
      <c r="AD249" s="3">
        <f t="shared" si="325"/>
        <v>566.48</v>
      </c>
      <c r="AE249" s="3">
        <f t="shared" si="325"/>
        <v>32.4578</v>
      </c>
      <c r="AF249" s="3">
        <f t="shared" si="325"/>
        <v>318</v>
      </c>
      <c r="AG249" s="3">
        <f t="shared" si="325"/>
        <v>0</v>
      </c>
      <c r="AH249" s="3">
        <f t="shared" si="325"/>
        <v>1754.249</v>
      </c>
      <c r="AI249" s="4" t="s">
        <v>1110</v>
      </c>
    </row>
    <row r="250" s="9" customFormat="1" ht="20" customHeight="1" spans="1:35">
      <c r="A250" s="23">
        <f t="shared" si="252"/>
        <v>247</v>
      </c>
      <c r="B250" s="24" t="s">
        <v>137</v>
      </c>
      <c r="C250" s="31" t="s">
        <v>680</v>
      </c>
      <c r="D250" s="24" t="s">
        <v>681</v>
      </c>
      <c r="E250" s="24">
        <v>3245.4</v>
      </c>
      <c r="F250" s="24">
        <f>VLOOKUP(C250,'[1]9月'!$B:$Q,16,0)</f>
        <v>3245.4</v>
      </c>
      <c r="G250" s="27">
        <v>5664.75</v>
      </c>
      <c r="H250" s="24">
        <v>3245.4</v>
      </c>
      <c r="I250" s="27">
        <v>3180</v>
      </c>
      <c r="J250" s="27"/>
      <c r="K250" s="34">
        <f t="shared" si="253"/>
        <v>58.4172</v>
      </c>
      <c r="L250" s="35">
        <f t="shared" si="254"/>
        <v>519.264</v>
      </c>
      <c r="M250" s="27">
        <f t="shared" si="255"/>
        <v>453.18</v>
      </c>
      <c r="N250" s="24">
        <f t="shared" si="256"/>
        <v>22.7178</v>
      </c>
      <c r="O250" s="27">
        <f t="shared" si="257"/>
        <v>159</v>
      </c>
      <c r="P250" s="27">
        <f t="shared" si="258"/>
        <v>0</v>
      </c>
      <c r="Q250" s="27">
        <f t="shared" si="259"/>
        <v>1212.579</v>
      </c>
      <c r="R250" s="24">
        <f t="shared" si="260"/>
        <v>0</v>
      </c>
      <c r="S250" s="24">
        <f t="shared" si="261"/>
        <v>259.63</v>
      </c>
      <c r="T250" s="27">
        <f t="shared" si="262"/>
        <v>113.3</v>
      </c>
      <c r="U250" s="24">
        <f t="shared" si="263"/>
        <v>9.74</v>
      </c>
      <c r="V250" s="27">
        <f t="shared" si="264"/>
        <v>159</v>
      </c>
      <c r="W250" s="27">
        <f t="shared" si="265"/>
        <v>0</v>
      </c>
      <c r="X250" s="24">
        <f t="shared" si="266"/>
        <v>541.67</v>
      </c>
      <c r="Y250" s="24">
        <f t="shared" si="267"/>
        <v>1754.249</v>
      </c>
      <c r="Z250" s="39"/>
      <c r="AA250" s="4" t="s">
        <v>30</v>
      </c>
      <c r="AB250" s="3">
        <f t="shared" ref="AB250:AH250" si="326">K250+R250</f>
        <v>58.4172</v>
      </c>
      <c r="AC250" s="3">
        <f t="shared" si="326"/>
        <v>778.894</v>
      </c>
      <c r="AD250" s="3">
        <f t="shared" si="326"/>
        <v>566.48</v>
      </c>
      <c r="AE250" s="3">
        <f t="shared" si="326"/>
        <v>32.4578</v>
      </c>
      <c r="AF250" s="3">
        <f t="shared" si="326"/>
        <v>318</v>
      </c>
      <c r="AG250" s="3">
        <f t="shared" si="326"/>
        <v>0</v>
      </c>
      <c r="AH250" s="3">
        <f t="shared" si="326"/>
        <v>1754.249</v>
      </c>
      <c r="AI250" s="4" t="s">
        <v>1110</v>
      </c>
    </row>
    <row r="251" s="9" customFormat="1" ht="20" customHeight="1" spans="1:35">
      <c r="A251" s="23">
        <f t="shared" si="252"/>
        <v>248</v>
      </c>
      <c r="B251" s="24" t="s">
        <v>76</v>
      </c>
      <c r="C251" s="31" t="s">
        <v>682</v>
      </c>
      <c r="D251" s="24" t="s">
        <v>683</v>
      </c>
      <c r="E251" s="24">
        <v>3245.4</v>
      </c>
      <c r="F251" s="24">
        <f>VLOOKUP(C251,'[1]9月'!$B:$Q,16,0)</f>
        <v>3245.4</v>
      </c>
      <c r="G251" s="27">
        <v>5664.75</v>
      </c>
      <c r="H251" s="24">
        <v>3245.4</v>
      </c>
      <c r="I251" s="27">
        <v>3180</v>
      </c>
      <c r="J251" s="27"/>
      <c r="K251" s="34">
        <f t="shared" si="253"/>
        <v>58.4172</v>
      </c>
      <c r="L251" s="35">
        <f t="shared" si="254"/>
        <v>519.264</v>
      </c>
      <c r="M251" s="27">
        <f t="shared" si="255"/>
        <v>453.18</v>
      </c>
      <c r="N251" s="24">
        <f t="shared" si="256"/>
        <v>22.7178</v>
      </c>
      <c r="O251" s="27">
        <f t="shared" si="257"/>
        <v>159</v>
      </c>
      <c r="P251" s="27">
        <f t="shared" si="258"/>
        <v>0</v>
      </c>
      <c r="Q251" s="27">
        <f t="shared" si="259"/>
        <v>1212.579</v>
      </c>
      <c r="R251" s="24">
        <f t="shared" si="260"/>
        <v>0</v>
      </c>
      <c r="S251" s="24">
        <f t="shared" si="261"/>
        <v>259.63</v>
      </c>
      <c r="T251" s="27">
        <f t="shared" si="262"/>
        <v>113.3</v>
      </c>
      <c r="U251" s="24">
        <f t="shared" si="263"/>
        <v>9.74</v>
      </c>
      <c r="V251" s="27">
        <f t="shared" si="264"/>
        <v>159</v>
      </c>
      <c r="W251" s="27">
        <f t="shared" si="265"/>
        <v>0</v>
      </c>
      <c r="X251" s="24">
        <f t="shared" si="266"/>
        <v>541.67</v>
      </c>
      <c r="Y251" s="24">
        <f t="shared" si="267"/>
        <v>1754.249</v>
      </c>
      <c r="Z251" s="39"/>
      <c r="AA251" s="4" t="s">
        <v>31</v>
      </c>
      <c r="AB251" s="3">
        <f t="shared" ref="AB251:AH251" si="327">K251+R251</f>
        <v>58.4172</v>
      </c>
      <c r="AC251" s="3">
        <f t="shared" si="327"/>
        <v>778.894</v>
      </c>
      <c r="AD251" s="3">
        <f t="shared" si="327"/>
        <v>566.48</v>
      </c>
      <c r="AE251" s="3">
        <f t="shared" si="327"/>
        <v>32.4578</v>
      </c>
      <c r="AF251" s="3">
        <f t="shared" si="327"/>
        <v>318</v>
      </c>
      <c r="AG251" s="3">
        <f t="shared" si="327"/>
        <v>0</v>
      </c>
      <c r="AH251" s="3">
        <f t="shared" si="327"/>
        <v>1754.249</v>
      </c>
      <c r="AI251" s="4" t="s">
        <v>1108</v>
      </c>
    </row>
    <row r="252" s="9" customFormat="1" ht="20" customHeight="1" spans="1:35">
      <c r="A252" s="23">
        <f t="shared" si="252"/>
        <v>249</v>
      </c>
      <c r="B252" s="24" t="s">
        <v>258</v>
      </c>
      <c r="C252" s="31" t="s">
        <v>684</v>
      </c>
      <c r="D252" s="24" t="s">
        <v>685</v>
      </c>
      <c r="E252" s="24">
        <v>3245.4</v>
      </c>
      <c r="F252" s="24">
        <f>VLOOKUP(C252,'[1]9月'!$B:$Q,16,0)</f>
        <v>3245.4</v>
      </c>
      <c r="G252" s="27">
        <v>5664.75</v>
      </c>
      <c r="H252" s="24">
        <v>3245.4</v>
      </c>
      <c r="I252" s="27">
        <v>4180</v>
      </c>
      <c r="J252" s="27"/>
      <c r="K252" s="34">
        <f t="shared" si="253"/>
        <v>58.4172</v>
      </c>
      <c r="L252" s="35">
        <f t="shared" si="254"/>
        <v>519.264</v>
      </c>
      <c r="M252" s="27">
        <f t="shared" si="255"/>
        <v>453.18</v>
      </c>
      <c r="N252" s="24">
        <f t="shared" si="256"/>
        <v>22.7178</v>
      </c>
      <c r="O252" s="27">
        <f t="shared" si="257"/>
        <v>209</v>
      </c>
      <c r="P252" s="27">
        <f t="shared" si="258"/>
        <v>0</v>
      </c>
      <c r="Q252" s="27">
        <f t="shared" si="259"/>
        <v>1262.579</v>
      </c>
      <c r="R252" s="24">
        <f t="shared" si="260"/>
        <v>0</v>
      </c>
      <c r="S252" s="24">
        <f t="shared" si="261"/>
        <v>259.63</v>
      </c>
      <c r="T252" s="27">
        <f t="shared" si="262"/>
        <v>113.3</v>
      </c>
      <c r="U252" s="24">
        <f t="shared" si="263"/>
        <v>9.74</v>
      </c>
      <c r="V252" s="27">
        <f t="shared" si="264"/>
        <v>209</v>
      </c>
      <c r="W252" s="27">
        <f t="shared" si="265"/>
        <v>0</v>
      </c>
      <c r="X252" s="24">
        <f t="shared" si="266"/>
        <v>591.67</v>
      </c>
      <c r="Y252" s="24">
        <f t="shared" si="267"/>
        <v>1854.249</v>
      </c>
      <c r="Z252" s="39"/>
      <c r="AA252" s="4" t="s">
        <v>39</v>
      </c>
      <c r="AB252" s="3">
        <f t="shared" ref="AB252:AH252" si="328">K252+R252</f>
        <v>58.4172</v>
      </c>
      <c r="AC252" s="3">
        <f t="shared" si="328"/>
        <v>778.894</v>
      </c>
      <c r="AD252" s="3">
        <f t="shared" si="328"/>
        <v>566.48</v>
      </c>
      <c r="AE252" s="3">
        <f t="shared" si="328"/>
        <v>32.4578</v>
      </c>
      <c r="AF252" s="3">
        <f t="shared" si="328"/>
        <v>418</v>
      </c>
      <c r="AG252" s="3">
        <f t="shared" si="328"/>
        <v>0</v>
      </c>
      <c r="AH252" s="3">
        <f t="shared" si="328"/>
        <v>1854.249</v>
      </c>
      <c r="AI252" s="4" t="s">
        <v>1112</v>
      </c>
    </row>
    <row r="253" s="9" customFormat="1" ht="20" customHeight="1" spans="1:35">
      <c r="A253" s="23">
        <f t="shared" si="252"/>
        <v>250</v>
      </c>
      <c r="B253" s="24" t="s">
        <v>258</v>
      </c>
      <c r="C253" s="31" t="s">
        <v>686</v>
      </c>
      <c r="D253" s="266" t="s">
        <v>687</v>
      </c>
      <c r="E253" s="24">
        <v>3245.4</v>
      </c>
      <c r="F253" s="24">
        <f>VLOOKUP(C253,'[1]9月'!$B:$Q,16,0)</f>
        <v>3245.4</v>
      </c>
      <c r="G253" s="27">
        <v>5664.75</v>
      </c>
      <c r="H253" s="24">
        <v>3245.4</v>
      </c>
      <c r="I253" s="27">
        <v>4180</v>
      </c>
      <c r="J253" s="27"/>
      <c r="K253" s="34">
        <f t="shared" si="253"/>
        <v>58.4172</v>
      </c>
      <c r="L253" s="35">
        <f t="shared" si="254"/>
        <v>519.264</v>
      </c>
      <c r="M253" s="27">
        <f t="shared" si="255"/>
        <v>453.18</v>
      </c>
      <c r="N253" s="24">
        <f t="shared" si="256"/>
        <v>22.7178</v>
      </c>
      <c r="O253" s="27">
        <f t="shared" si="257"/>
        <v>209</v>
      </c>
      <c r="P253" s="27">
        <f t="shared" si="258"/>
        <v>0</v>
      </c>
      <c r="Q253" s="27">
        <f t="shared" si="259"/>
        <v>1262.579</v>
      </c>
      <c r="R253" s="24">
        <f t="shared" si="260"/>
        <v>0</v>
      </c>
      <c r="S253" s="24">
        <f t="shared" si="261"/>
        <v>259.63</v>
      </c>
      <c r="T253" s="27">
        <f t="shared" si="262"/>
        <v>113.3</v>
      </c>
      <c r="U253" s="24">
        <f t="shared" si="263"/>
        <v>9.74</v>
      </c>
      <c r="V253" s="27">
        <f t="shared" si="264"/>
        <v>209</v>
      </c>
      <c r="W253" s="27">
        <f t="shared" si="265"/>
        <v>0</v>
      </c>
      <c r="X253" s="24">
        <f t="shared" si="266"/>
        <v>591.67</v>
      </c>
      <c r="Y253" s="24">
        <f t="shared" si="267"/>
        <v>1854.249</v>
      </c>
      <c r="Z253" s="39"/>
      <c r="AA253" s="69" t="s">
        <v>31</v>
      </c>
      <c r="AB253" s="3">
        <f t="shared" ref="AB253:AH253" si="329">K253+R253</f>
        <v>58.4172</v>
      </c>
      <c r="AC253" s="3">
        <f t="shared" si="329"/>
        <v>778.894</v>
      </c>
      <c r="AD253" s="3">
        <f t="shared" si="329"/>
        <v>566.48</v>
      </c>
      <c r="AE253" s="3">
        <f t="shared" si="329"/>
        <v>32.4578</v>
      </c>
      <c r="AF253" s="3">
        <f t="shared" si="329"/>
        <v>418</v>
      </c>
      <c r="AG253" s="3">
        <f t="shared" si="329"/>
        <v>0</v>
      </c>
      <c r="AH253" s="3">
        <f t="shared" si="329"/>
        <v>1854.249</v>
      </c>
      <c r="AI253" s="4" t="s">
        <v>1108</v>
      </c>
    </row>
    <row r="254" s="9" customFormat="1" ht="20" customHeight="1" spans="1:35">
      <c r="A254" s="23">
        <f t="shared" si="252"/>
        <v>251</v>
      </c>
      <c r="B254" s="24" t="s">
        <v>688</v>
      </c>
      <c r="C254" s="31" t="s">
        <v>689</v>
      </c>
      <c r="D254" s="24" t="s">
        <v>690</v>
      </c>
      <c r="E254" s="24">
        <v>3245.4</v>
      </c>
      <c r="F254" s="24">
        <f>VLOOKUP(C254,'[1]9月'!$B:$Q,16,0)</f>
        <v>3245.4</v>
      </c>
      <c r="G254" s="27">
        <v>5664.75</v>
      </c>
      <c r="H254" s="24">
        <v>3245.4</v>
      </c>
      <c r="I254" s="27">
        <v>1790</v>
      </c>
      <c r="J254" s="27"/>
      <c r="K254" s="34">
        <f t="shared" si="253"/>
        <v>58.4172</v>
      </c>
      <c r="L254" s="35">
        <f t="shared" si="254"/>
        <v>519.264</v>
      </c>
      <c r="M254" s="27">
        <f t="shared" si="255"/>
        <v>453.18</v>
      </c>
      <c r="N254" s="24">
        <f t="shared" si="256"/>
        <v>22.7178</v>
      </c>
      <c r="O254" s="27">
        <f t="shared" si="257"/>
        <v>89.5</v>
      </c>
      <c r="P254" s="27">
        <f t="shared" si="258"/>
        <v>0</v>
      </c>
      <c r="Q254" s="27">
        <f t="shared" si="259"/>
        <v>1143.079</v>
      </c>
      <c r="R254" s="24">
        <f t="shared" si="260"/>
        <v>0</v>
      </c>
      <c r="S254" s="24">
        <f t="shared" si="261"/>
        <v>259.63</v>
      </c>
      <c r="T254" s="27">
        <f t="shared" si="262"/>
        <v>113.3</v>
      </c>
      <c r="U254" s="24">
        <f t="shared" si="263"/>
        <v>9.74</v>
      </c>
      <c r="V254" s="27">
        <f t="shared" si="264"/>
        <v>89.5</v>
      </c>
      <c r="W254" s="27">
        <f t="shared" si="265"/>
        <v>0</v>
      </c>
      <c r="X254" s="24">
        <f t="shared" si="266"/>
        <v>472.17</v>
      </c>
      <c r="Y254" s="24">
        <f t="shared" si="267"/>
        <v>1615.249</v>
      </c>
      <c r="Z254" s="39"/>
      <c r="AA254" s="4" t="s">
        <v>25</v>
      </c>
      <c r="AB254" s="3">
        <f t="shared" ref="AB254:AH254" si="330">K254+R254</f>
        <v>58.4172</v>
      </c>
      <c r="AC254" s="3">
        <f t="shared" si="330"/>
        <v>778.894</v>
      </c>
      <c r="AD254" s="3">
        <f t="shared" si="330"/>
        <v>566.48</v>
      </c>
      <c r="AE254" s="3">
        <f t="shared" si="330"/>
        <v>32.4578</v>
      </c>
      <c r="AF254" s="3">
        <f t="shared" si="330"/>
        <v>179</v>
      </c>
      <c r="AG254" s="3">
        <f t="shared" si="330"/>
        <v>0</v>
      </c>
      <c r="AH254" s="3">
        <f t="shared" si="330"/>
        <v>1615.249</v>
      </c>
      <c r="AI254" s="4" t="s">
        <v>1111</v>
      </c>
    </row>
    <row r="255" s="9" customFormat="1" ht="20" customHeight="1" spans="1:35">
      <c r="A255" s="23">
        <f t="shared" si="252"/>
        <v>252</v>
      </c>
      <c r="B255" s="24" t="s">
        <v>688</v>
      </c>
      <c r="C255" s="31" t="s">
        <v>691</v>
      </c>
      <c r="D255" s="24" t="s">
        <v>692</v>
      </c>
      <c r="E255" s="24">
        <v>3245.4</v>
      </c>
      <c r="F255" s="24">
        <f>VLOOKUP(C255,'[1]9月'!$B:$Q,16,0)</f>
        <v>3245.4</v>
      </c>
      <c r="G255" s="27">
        <v>5664.75</v>
      </c>
      <c r="H255" s="24">
        <v>3245.4</v>
      </c>
      <c r="I255" s="27">
        <v>1790</v>
      </c>
      <c r="J255" s="27"/>
      <c r="K255" s="34">
        <f t="shared" si="253"/>
        <v>58.4172</v>
      </c>
      <c r="L255" s="35">
        <f t="shared" si="254"/>
        <v>519.264</v>
      </c>
      <c r="M255" s="27">
        <f t="shared" si="255"/>
        <v>453.18</v>
      </c>
      <c r="N255" s="24">
        <f t="shared" si="256"/>
        <v>22.7178</v>
      </c>
      <c r="O255" s="27">
        <f t="shared" si="257"/>
        <v>89.5</v>
      </c>
      <c r="P255" s="27">
        <f t="shared" si="258"/>
        <v>0</v>
      </c>
      <c r="Q255" s="27">
        <f t="shared" si="259"/>
        <v>1143.079</v>
      </c>
      <c r="R255" s="24">
        <f t="shared" si="260"/>
        <v>0</v>
      </c>
      <c r="S255" s="24">
        <f t="shared" si="261"/>
        <v>259.63</v>
      </c>
      <c r="T255" s="27">
        <f t="shared" si="262"/>
        <v>113.3</v>
      </c>
      <c r="U255" s="24">
        <f t="shared" si="263"/>
        <v>9.74</v>
      </c>
      <c r="V255" s="27">
        <f t="shared" si="264"/>
        <v>89.5</v>
      </c>
      <c r="W255" s="27">
        <f t="shared" si="265"/>
        <v>0</v>
      </c>
      <c r="X255" s="24">
        <f t="shared" si="266"/>
        <v>472.17</v>
      </c>
      <c r="Y255" s="24">
        <f t="shared" si="267"/>
        <v>1615.249</v>
      </c>
      <c r="Z255" s="39"/>
      <c r="AA255" s="4" t="s">
        <v>25</v>
      </c>
      <c r="AB255" s="3">
        <f t="shared" ref="AB255:AH255" si="331">K255+R255</f>
        <v>58.4172</v>
      </c>
      <c r="AC255" s="3">
        <f t="shared" si="331"/>
        <v>778.894</v>
      </c>
      <c r="AD255" s="3">
        <f t="shared" si="331"/>
        <v>566.48</v>
      </c>
      <c r="AE255" s="3">
        <f t="shared" si="331"/>
        <v>32.4578</v>
      </c>
      <c r="AF255" s="3">
        <f t="shared" si="331"/>
        <v>179</v>
      </c>
      <c r="AG255" s="3">
        <f t="shared" si="331"/>
        <v>0</v>
      </c>
      <c r="AH255" s="3">
        <f t="shared" si="331"/>
        <v>1615.249</v>
      </c>
      <c r="AI255" s="4" t="s">
        <v>1111</v>
      </c>
    </row>
    <row r="256" s="9" customFormat="1" ht="20" customHeight="1" spans="1:35">
      <c r="A256" s="23">
        <f t="shared" ref="A256:A319" si="332">ROW()-3</f>
        <v>253</v>
      </c>
      <c r="B256" s="24" t="s">
        <v>688</v>
      </c>
      <c r="C256" s="31" t="s">
        <v>693</v>
      </c>
      <c r="D256" s="24" t="s">
        <v>694</v>
      </c>
      <c r="E256" s="24">
        <v>3245.4</v>
      </c>
      <c r="F256" s="24">
        <f>VLOOKUP(C256,'[1]9月'!$B:$Q,16,0)</f>
        <v>3245.4</v>
      </c>
      <c r="G256" s="27">
        <v>5664.75</v>
      </c>
      <c r="H256" s="24">
        <v>3245.4</v>
      </c>
      <c r="I256" s="27">
        <v>3180</v>
      </c>
      <c r="J256" s="27"/>
      <c r="K256" s="34">
        <f t="shared" ref="K256:K319" si="333">E256*0.018</f>
        <v>58.4172</v>
      </c>
      <c r="L256" s="35">
        <f t="shared" ref="L256:L319" si="334">F256*0.16</f>
        <v>519.264</v>
      </c>
      <c r="M256" s="27">
        <f t="shared" ref="M256:M319" si="335">ROUND(G256*0.08,2)</f>
        <v>453.18</v>
      </c>
      <c r="N256" s="24">
        <f t="shared" ref="N256:N319" si="336">H256*0.007</f>
        <v>22.7178</v>
      </c>
      <c r="O256" s="27">
        <f t="shared" ref="O256:O319" si="337">I256*5%</f>
        <v>159</v>
      </c>
      <c r="P256" s="27">
        <f t="shared" ref="P256:P319" si="338">J256*50%</f>
        <v>0</v>
      </c>
      <c r="Q256" s="27">
        <f t="shared" ref="Q256:Q319" si="339">SUM(K256:P256)</f>
        <v>1212.579</v>
      </c>
      <c r="R256" s="24">
        <f t="shared" ref="R256:R319" si="340">E256*0</f>
        <v>0</v>
      </c>
      <c r="S256" s="24">
        <f t="shared" ref="S256:S319" si="341">ROUND(F256*0.08,2)</f>
        <v>259.63</v>
      </c>
      <c r="T256" s="27">
        <f t="shared" ref="T256:T319" si="342">ROUND(G256*0.02,2)</f>
        <v>113.3</v>
      </c>
      <c r="U256" s="24">
        <f t="shared" ref="U256:U319" si="343">ROUND(H256*0.003,2)</f>
        <v>9.74</v>
      </c>
      <c r="V256" s="27">
        <f t="shared" ref="V256:V319" si="344">I256*5%</f>
        <v>159</v>
      </c>
      <c r="W256" s="27">
        <f t="shared" ref="W256:W319" si="345">J256*50%</f>
        <v>0</v>
      </c>
      <c r="X256" s="24">
        <f t="shared" ref="X256:X319" si="346">SUM(R256:W256)</f>
        <v>541.67</v>
      </c>
      <c r="Y256" s="24">
        <f t="shared" ref="Y256:Y319" si="347">Q256+X256</f>
        <v>1754.249</v>
      </c>
      <c r="Z256" s="39"/>
      <c r="AA256" s="4" t="s">
        <v>25</v>
      </c>
      <c r="AB256" s="3">
        <f t="shared" ref="AB256:AH256" si="348">K256+R256</f>
        <v>58.4172</v>
      </c>
      <c r="AC256" s="3">
        <f t="shared" si="348"/>
        <v>778.894</v>
      </c>
      <c r="AD256" s="3">
        <f t="shared" si="348"/>
        <v>566.48</v>
      </c>
      <c r="AE256" s="3">
        <f t="shared" si="348"/>
        <v>32.4578</v>
      </c>
      <c r="AF256" s="3">
        <f t="shared" si="348"/>
        <v>318</v>
      </c>
      <c r="AG256" s="3">
        <f t="shared" si="348"/>
        <v>0</v>
      </c>
      <c r="AH256" s="3">
        <f t="shared" si="348"/>
        <v>1754.249</v>
      </c>
      <c r="AI256" s="4" t="s">
        <v>1111</v>
      </c>
    </row>
    <row r="257" s="9" customFormat="1" ht="20" customHeight="1" spans="1:35">
      <c r="A257" s="23">
        <f t="shared" si="332"/>
        <v>254</v>
      </c>
      <c r="B257" s="24" t="s">
        <v>688</v>
      </c>
      <c r="C257" s="31" t="s">
        <v>695</v>
      </c>
      <c r="D257" s="24" t="s">
        <v>696</v>
      </c>
      <c r="E257" s="24">
        <v>3245.4</v>
      </c>
      <c r="F257" s="24">
        <f>VLOOKUP(C257,'[1]9月'!$B:$Q,16,0)</f>
        <v>3245.4</v>
      </c>
      <c r="G257" s="27">
        <v>5664.75</v>
      </c>
      <c r="H257" s="24">
        <v>3245.4</v>
      </c>
      <c r="I257" s="27">
        <v>1790</v>
      </c>
      <c r="J257" s="27"/>
      <c r="K257" s="34">
        <f t="shared" si="333"/>
        <v>58.4172</v>
      </c>
      <c r="L257" s="35">
        <f t="shared" si="334"/>
        <v>519.264</v>
      </c>
      <c r="M257" s="27">
        <f t="shared" si="335"/>
        <v>453.18</v>
      </c>
      <c r="N257" s="24">
        <f t="shared" si="336"/>
        <v>22.7178</v>
      </c>
      <c r="O257" s="27">
        <f t="shared" si="337"/>
        <v>89.5</v>
      </c>
      <c r="P257" s="27">
        <f t="shared" si="338"/>
        <v>0</v>
      </c>
      <c r="Q257" s="27">
        <f t="shared" si="339"/>
        <v>1143.079</v>
      </c>
      <c r="R257" s="24">
        <f t="shared" si="340"/>
        <v>0</v>
      </c>
      <c r="S257" s="24">
        <f t="shared" si="341"/>
        <v>259.63</v>
      </c>
      <c r="T257" s="27">
        <f t="shared" si="342"/>
        <v>113.3</v>
      </c>
      <c r="U257" s="24">
        <f t="shared" si="343"/>
        <v>9.74</v>
      </c>
      <c r="V257" s="27">
        <f t="shared" si="344"/>
        <v>89.5</v>
      </c>
      <c r="W257" s="27">
        <f t="shared" si="345"/>
        <v>0</v>
      </c>
      <c r="X257" s="24">
        <f t="shared" si="346"/>
        <v>472.17</v>
      </c>
      <c r="Y257" s="24">
        <f t="shared" si="347"/>
        <v>1615.249</v>
      </c>
      <c r="Z257" s="39"/>
      <c r="AA257" s="4" t="s">
        <v>25</v>
      </c>
      <c r="AB257" s="3">
        <f t="shared" ref="AB257:AH257" si="349">K257+R257</f>
        <v>58.4172</v>
      </c>
      <c r="AC257" s="3">
        <f t="shared" si="349"/>
        <v>778.894</v>
      </c>
      <c r="AD257" s="3">
        <f t="shared" si="349"/>
        <v>566.48</v>
      </c>
      <c r="AE257" s="3">
        <f t="shared" si="349"/>
        <v>32.4578</v>
      </c>
      <c r="AF257" s="3">
        <f t="shared" si="349"/>
        <v>179</v>
      </c>
      <c r="AG257" s="3">
        <f t="shared" si="349"/>
        <v>0</v>
      </c>
      <c r="AH257" s="3">
        <f t="shared" si="349"/>
        <v>1615.249</v>
      </c>
      <c r="AI257" s="4" t="s">
        <v>1111</v>
      </c>
    </row>
    <row r="258" s="9" customFormat="1" ht="20" customHeight="1" spans="1:35">
      <c r="A258" s="23">
        <f t="shared" si="332"/>
        <v>255</v>
      </c>
      <c r="B258" s="24" t="s">
        <v>688</v>
      </c>
      <c r="C258" s="31" t="s">
        <v>697</v>
      </c>
      <c r="D258" s="24" t="s">
        <v>698</v>
      </c>
      <c r="E258" s="24">
        <v>3245.4</v>
      </c>
      <c r="F258" s="24">
        <f>VLOOKUP(C258,'[1]9月'!$B:$Q,16,0)</f>
        <v>3245.4</v>
      </c>
      <c r="G258" s="27">
        <v>5664.75</v>
      </c>
      <c r="H258" s="24">
        <v>3245.4</v>
      </c>
      <c r="I258" s="27">
        <v>3180</v>
      </c>
      <c r="J258" s="27"/>
      <c r="K258" s="34">
        <f t="shared" si="333"/>
        <v>58.4172</v>
      </c>
      <c r="L258" s="35">
        <f t="shared" si="334"/>
        <v>519.264</v>
      </c>
      <c r="M258" s="27">
        <f t="shared" si="335"/>
        <v>453.18</v>
      </c>
      <c r="N258" s="24">
        <f t="shared" si="336"/>
        <v>22.7178</v>
      </c>
      <c r="O258" s="27">
        <f t="shared" si="337"/>
        <v>159</v>
      </c>
      <c r="P258" s="27">
        <f t="shared" si="338"/>
        <v>0</v>
      </c>
      <c r="Q258" s="27">
        <f t="shared" si="339"/>
        <v>1212.579</v>
      </c>
      <c r="R258" s="24">
        <f t="shared" si="340"/>
        <v>0</v>
      </c>
      <c r="S258" s="24">
        <f t="shared" si="341"/>
        <v>259.63</v>
      </c>
      <c r="T258" s="27">
        <f t="shared" si="342"/>
        <v>113.3</v>
      </c>
      <c r="U258" s="24">
        <f t="shared" si="343"/>
        <v>9.74</v>
      </c>
      <c r="V258" s="27">
        <f t="shared" si="344"/>
        <v>159</v>
      </c>
      <c r="W258" s="27">
        <f t="shared" si="345"/>
        <v>0</v>
      </c>
      <c r="X258" s="24">
        <f t="shared" si="346"/>
        <v>541.67</v>
      </c>
      <c r="Y258" s="24">
        <f t="shared" si="347"/>
        <v>1754.249</v>
      </c>
      <c r="Z258" s="39"/>
      <c r="AA258" s="4" t="s">
        <v>25</v>
      </c>
      <c r="AB258" s="3">
        <f t="shared" ref="AB258:AH258" si="350">K258+R258</f>
        <v>58.4172</v>
      </c>
      <c r="AC258" s="3">
        <f t="shared" si="350"/>
        <v>778.894</v>
      </c>
      <c r="AD258" s="3">
        <f t="shared" si="350"/>
        <v>566.48</v>
      </c>
      <c r="AE258" s="3">
        <f t="shared" si="350"/>
        <v>32.4578</v>
      </c>
      <c r="AF258" s="3">
        <f t="shared" si="350"/>
        <v>318</v>
      </c>
      <c r="AG258" s="3">
        <f t="shared" si="350"/>
        <v>0</v>
      </c>
      <c r="AH258" s="3">
        <f t="shared" si="350"/>
        <v>1754.249</v>
      </c>
      <c r="AI258" s="4" t="s">
        <v>1111</v>
      </c>
    </row>
    <row r="259" s="9" customFormat="1" ht="20" customHeight="1" spans="1:35">
      <c r="A259" s="23">
        <f t="shared" si="332"/>
        <v>256</v>
      </c>
      <c r="B259" s="24" t="s">
        <v>688</v>
      </c>
      <c r="C259" s="31" t="s">
        <v>699</v>
      </c>
      <c r="D259" s="24" t="s">
        <v>700</v>
      </c>
      <c r="E259" s="24">
        <v>3245.4</v>
      </c>
      <c r="F259" s="24">
        <f>VLOOKUP(C259,'[1]9月'!$B:$Q,16,0)</f>
        <v>3245.4</v>
      </c>
      <c r="G259" s="27">
        <v>5664.75</v>
      </c>
      <c r="H259" s="24">
        <v>3245.4</v>
      </c>
      <c r="I259" s="27">
        <v>1790</v>
      </c>
      <c r="J259" s="27"/>
      <c r="K259" s="34">
        <f t="shared" si="333"/>
        <v>58.4172</v>
      </c>
      <c r="L259" s="35">
        <f t="shared" si="334"/>
        <v>519.264</v>
      </c>
      <c r="M259" s="27">
        <f t="shared" si="335"/>
        <v>453.18</v>
      </c>
      <c r="N259" s="24">
        <f t="shared" si="336"/>
        <v>22.7178</v>
      </c>
      <c r="O259" s="27">
        <f t="shared" si="337"/>
        <v>89.5</v>
      </c>
      <c r="P259" s="27">
        <f t="shared" si="338"/>
        <v>0</v>
      </c>
      <c r="Q259" s="27">
        <f t="shared" si="339"/>
        <v>1143.079</v>
      </c>
      <c r="R259" s="24">
        <f t="shared" si="340"/>
        <v>0</v>
      </c>
      <c r="S259" s="24">
        <f t="shared" si="341"/>
        <v>259.63</v>
      </c>
      <c r="T259" s="27">
        <f t="shared" si="342"/>
        <v>113.3</v>
      </c>
      <c r="U259" s="24">
        <f t="shared" si="343"/>
        <v>9.74</v>
      </c>
      <c r="V259" s="27">
        <f t="shared" si="344"/>
        <v>89.5</v>
      </c>
      <c r="W259" s="27">
        <f t="shared" si="345"/>
        <v>0</v>
      </c>
      <c r="X259" s="24">
        <f t="shared" si="346"/>
        <v>472.17</v>
      </c>
      <c r="Y259" s="24">
        <f t="shared" si="347"/>
        <v>1615.249</v>
      </c>
      <c r="Z259" s="39"/>
      <c r="AA259" s="4" t="s">
        <v>25</v>
      </c>
      <c r="AB259" s="3">
        <f t="shared" ref="AB259:AH259" si="351">K259+R259</f>
        <v>58.4172</v>
      </c>
      <c r="AC259" s="3">
        <f t="shared" si="351"/>
        <v>778.894</v>
      </c>
      <c r="AD259" s="3">
        <f t="shared" si="351"/>
        <v>566.48</v>
      </c>
      <c r="AE259" s="3">
        <f t="shared" si="351"/>
        <v>32.4578</v>
      </c>
      <c r="AF259" s="3">
        <f t="shared" si="351"/>
        <v>179</v>
      </c>
      <c r="AG259" s="3">
        <f t="shared" si="351"/>
        <v>0</v>
      </c>
      <c r="AH259" s="3">
        <f t="shared" si="351"/>
        <v>1615.249</v>
      </c>
      <c r="AI259" s="4" t="s">
        <v>1111</v>
      </c>
    </row>
    <row r="260" s="9" customFormat="1" ht="20" customHeight="1" spans="1:35">
      <c r="A260" s="23">
        <f t="shared" si="332"/>
        <v>257</v>
      </c>
      <c r="B260" s="24" t="s">
        <v>657</v>
      </c>
      <c r="C260" s="31" t="s">
        <v>703</v>
      </c>
      <c r="D260" s="24" t="s">
        <v>704</v>
      </c>
      <c r="E260" s="24">
        <v>3245.4</v>
      </c>
      <c r="F260" s="24">
        <f>VLOOKUP(C260,'[1]9月'!$B:$Q,16,0)</f>
        <v>3245.4</v>
      </c>
      <c r="G260" s="27">
        <v>5664.75</v>
      </c>
      <c r="H260" s="24">
        <v>3245.4</v>
      </c>
      <c r="I260" s="27">
        <v>3180</v>
      </c>
      <c r="J260" s="27"/>
      <c r="K260" s="34">
        <f t="shared" si="333"/>
        <v>58.4172</v>
      </c>
      <c r="L260" s="35">
        <f t="shared" si="334"/>
        <v>519.264</v>
      </c>
      <c r="M260" s="27">
        <f t="shared" si="335"/>
        <v>453.18</v>
      </c>
      <c r="N260" s="24">
        <f t="shared" si="336"/>
        <v>22.7178</v>
      </c>
      <c r="O260" s="27">
        <f t="shared" si="337"/>
        <v>159</v>
      </c>
      <c r="P260" s="27">
        <f t="shared" si="338"/>
        <v>0</v>
      </c>
      <c r="Q260" s="27">
        <f t="shared" si="339"/>
        <v>1212.579</v>
      </c>
      <c r="R260" s="24">
        <f t="shared" si="340"/>
        <v>0</v>
      </c>
      <c r="S260" s="24">
        <f t="shared" si="341"/>
        <v>259.63</v>
      </c>
      <c r="T260" s="27">
        <f t="shared" si="342"/>
        <v>113.3</v>
      </c>
      <c r="U260" s="24">
        <f t="shared" si="343"/>
        <v>9.74</v>
      </c>
      <c r="V260" s="27">
        <f t="shared" si="344"/>
        <v>159</v>
      </c>
      <c r="W260" s="27">
        <f t="shared" si="345"/>
        <v>0</v>
      </c>
      <c r="X260" s="24">
        <f t="shared" si="346"/>
        <v>541.67</v>
      </c>
      <c r="Y260" s="24">
        <f t="shared" si="347"/>
        <v>1754.249</v>
      </c>
      <c r="Z260" s="39"/>
      <c r="AA260" s="4" t="s">
        <v>38</v>
      </c>
      <c r="AB260" s="3">
        <f t="shared" ref="AB260:AH260" si="352">K260+R260</f>
        <v>58.4172</v>
      </c>
      <c r="AC260" s="3">
        <f t="shared" si="352"/>
        <v>778.894</v>
      </c>
      <c r="AD260" s="3">
        <f t="shared" si="352"/>
        <v>566.48</v>
      </c>
      <c r="AE260" s="3">
        <f t="shared" si="352"/>
        <v>32.4578</v>
      </c>
      <c r="AF260" s="3">
        <f t="shared" si="352"/>
        <v>318</v>
      </c>
      <c r="AG260" s="3">
        <f t="shared" si="352"/>
        <v>0</v>
      </c>
      <c r="AH260" s="3">
        <f t="shared" si="352"/>
        <v>1754.249</v>
      </c>
      <c r="AI260" s="4" t="s">
        <v>1112</v>
      </c>
    </row>
    <row r="261" s="9" customFormat="1" ht="20" customHeight="1" spans="1:35">
      <c r="A261" s="23">
        <f t="shared" si="332"/>
        <v>258</v>
      </c>
      <c r="B261" s="24" t="s">
        <v>657</v>
      </c>
      <c r="C261" s="70" t="s">
        <v>705</v>
      </c>
      <c r="D261" s="24" t="s">
        <v>706</v>
      </c>
      <c r="E261" s="24">
        <v>3245.4</v>
      </c>
      <c r="F261" s="24">
        <f>VLOOKUP(C261,'[1]9月'!$B:$Q,16,0)</f>
        <v>3245.4</v>
      </c>
      <c r="G261" s="27">
        <v>5664.75</v>
      </c>
      <c r="H261" s="24">
        <v>3245.4</v>
      </c>
      <c r="I261" s="27">
        <v>1790</v>
      </c>
      <c r="J261" s="27"/>
      <c r="K261" s="34">
        <f t="shared" si="333"/>
        <v>58.4172</v>
      </c>
      <c r="L261" s="35">
        <f t="shared" si="334"/>
        <v>519.264</v>
      </c>
      <c r="M261" s="27">
        <f t="shared" si="335"/>
        <v>453.18</v>
      </c>
      <c r="N261" s="24">
        <f t="shared" si="336"/>
        <v>22.7178</v>
      </c>
      <c r="O261" s="27">
        <f t="shared" si="337"/>
        <v>89.5</v>
      </c>
      <c r="P261" s="27">
        <f t="shared" si="338"/>
        <v>0</v>
      </c>
      <c r="Q261" s="27">
        <f t="shared" si="339"/>
        <v>1143.079</v>
      </c>
      <c r="R261" s="24">
        <f t="shared" si="340"/>
        <v>0</v>
      </c>
      <c r="S261" s="24">
        <f t="shared" si="341"/>
        <v>259.63</v>
      </c>
      <c r="T261" s="27">
        <f t="shared" si="342"/>
        <v>113.3</v>
      </c>
      <c r="U261" s="24">
        <f t="shared" si="343"/>
        <v>9.74</v>
      </c>
      <c r="V261" s="27">
        <f t="shared" si="344"/>
        <v>89.5</v>
      </c>
      <c r="W261" s="27">
        <f t="shared" si="345"/>
        <v>0</v>
      </c>
      <c r="X261" s="24">
        <f t="shared" si="346"/>
        <v>472.17</v>
      </c>
      <c r="Y261" s="24">
        <f t="shared" si="347"/>
        <v>1615.249</v>
      </c>
      <c r="Z261" s="39"/>
      <c r="AA261" s="4" t="s">
        <v>27</v>
      </c>
      <c r="AB261" s="3">
        <f t="shared" ref="AB261:AH261" si="353">K261+R261</f>
        <v>58.4172</v>
      </c>
      <c r="AC261" s="3">
        <f t="shared" si="353"/>
        <v>778.894</v>
      </c>
      <c r="AD261" s="3">
        <f t="shared" si="353"/>
        <v>566.48</v>
      </c>
      <c r="AE261" s="3">
        <f t="shared" si="353"/>
        <v>32.4578</v>
      </c>
      <c r="AF261" s="3">
        <f t="shared" si="353"/>
        <v>179</v>
      </c>
      <c r="AG261" s="3">
        <f t="shared" si="353"/>
        <v>0</v>
      </c>
      <c r="AH261" s="3">
        <f t="shared" si="353"/>
        <v>1615.249</v>
      </c>
      <c r="AI261" s="4" t="s">
        <v>1111</v>
      </c>
    </row>
    <row r="262" s="9" customFormat="1" ht="20" customHeight="1" spans="1:35">
      <c r="A262" s="23">
        <f t="shared" si="332"/>
        <v>259</v>
      </c>
      <c r="B262" s="24" t="s">
        <v>657</v>
      </c>
      <c r="C262" s="31" t="s">
        <v>707</v>
      </c>
      <c r="D262" s="24" t="s">
        <v>708</v>
      </c>
      <c r="E262" s="24">
        <v>3245.4</v>
      </c>
      <c r="F262" s="24">
        <f>VLOOKUP(C262,'[1]9月'!$B:$Q,16,0)</f>
        <v>3245.4</v>
      </c>
      <c r="G262" s="27">
        <v>5664.75</v>
      </c>
      <c r="H262" s="24">
        <v>3245.4</v>
      </c>
      <c r="I262" s="27">
        <v>1790</v>
      </c>
      <c r="J262" s="27"/>
      <c r="K262" s="34">
        <f t="shared" si="333"/>
        <v>58.4172</v>
      </c>
      <c r="L262" s="35">
        <f t="shared" si="334"/>
        <v>519.264</v>
      </c>
      <c r="M262" s="27">
        <f t="shared" si="335"/>
        <v>453.18</v>
      </c>
      <c r="N262" s="24">
        <f t="shared" si="336"/>
        <v>22.7178</v>
      </c>
      <c r="O262" s="27">
        <f t="shared" si="337"/>
        <v>89.5</v>
      </c>
      <c r="P262" s="27">
        <f t="shared" si="338"/>
        <v>0</v>
      </c>
      <c r="Q262" s="27">
        <f t="shared" si="339"/>
        <v>1143.079</v>
      </c>
      <c r="R262" s="24">
        <f t="shared" si="340"/>
        <v>0</v>
      </c>
      <c r="S262" s="24">
        <f t="shared" si="341"/>
        <v>259.63</v>
      </c>
      <c r="T262" s="27">
        <f t="shared" si="342"/>
        <v>113.3</v>
      </c>
      <c r="U262" s="24">
        <f t="shared" si="343"/>
        <v>9.74</v>
      </c>
      <c r="V262" s="27">
        <f t="shared" si="344"/>
        <v>89.5</v>
      </c>
      <c r="W262" s="27">
        <f t="shared" si="345"/>
        <v>0</v>
      </c>
      <c r="X262" s="24">
        <f t="shared" si="346"/>
        <v>472.17</v>
      </c>
      <c r="Y262" s="24">
        <f t="shared" si="347"/>
        <v>1615.249</v>
      </c>
      <c r="Z262" s="39"/>
      <c r="AA262" s="4" t="s">
        <v>27</v>
      </c>
      <c r="AB262" s="3">
        <f t="shared" ref="AB262:AH262" si="354">K262+R262</f>
        <v>58.4172</v>
      </c>
      <c r="AC262" s="3">
        <f t="shared" si="354"/>
        <v>778.894</v>
      </c>
      <c r="AD262" s="3">
        <f t="shared" si="354"/>
        <v>566.48</v>
      </c>
      <c r="AE262" s="3">
        <f t="shared" si="354"/>
        <v>32.4578</v>
      </c>
      <c r="AF262" s="3">
        <f t="shared" si="354"/>
        <v>179</v>
      </c>
      <c r="AG262" s="3">
        <f t="shared" si="354"/>
        <v>0</v>
      </c>
      <c r="AH262" s="3">
        <f t="shared" si="354"/>
        <v>1615.249</v>
      </c>
      <c r="AI262" s="4" t="s">
        <v>1111</v>
      </c>
    </row>
    <row r="263" s="9" customFormat="1" ht="20" customHeight="1" spans="1:35">
      <c r="A263" s="23">
        <f t="shared" si="332"/>
        <v>260</v>
      </c>
      <c r="B263" s="24" t="s">
        <v>886</v>
      </c>
      <c r="C263" s="31" t="s">
        <v>712</v>
      </c>
      <c r="D263" s="24" t="s">
        <v>713</v>
      </c>
      <c r="E263" s="24">
        <v>3245.4</v>
      </c>
      <c r="F263" s="24">
        <f>VLOOKUP(C263,'[1]9月'!$B:$Q,16,0)</f>
        <v>3245.4</v>
      </c>
      <c r="G263" s="27">
        <v>5664.75</v>
      </c>
      <c r="H263" s="24">
        <v>3245.4</v>
      </c>
      <c r="I263" s="27">
        <v>1790</v>
      </c>
      <c r="J263" s="27"/>
      <c r="K263" s="34">
        <f t="shared" si="333"/>
        <v>58.4172</v>
      </c>
      <c r="L263" s="35">
        <f t="shared" si="334"/>
        <v>519.264</v>
      </c>
      <c r="M263" s="27">
        <f t="shared" si="335"/>
        <v>453.18</v>
      </c>
      <c r="N263" s="24">
        <f t="shared" si="336"/>
        <v>22.7178</v>
      </c>
      <c r="O263" s="27">
        <f t="shared" si="337"/>
        <v>89.5</v>
      </c>
      <c r="P263" s="27">
        <f t="shared" si="338"/>
        <v>0</v>
      </c>
      <c r="Q263" s="27">
        <f t="shared" si="339"/>
        <v>1143.079</v>
      </c>
      <c r="R263" s="24">
        <f t="shared" si="340"/>
        <v>0</v>
      </c>
      <c r="S263" s="24">
        <f t="shared" si="341"/>
        <v>259.63</v>
      </c>
      <c r="T263" s="27">
        <f t="shared" si="342"/>
        <v>113.3</v>
      </c>
      <c r="U263" s="24">
        <f t="shared" si="343"/>
        <v>9.74</v>
      </c>
      <c r="V263" s="27">
        <f t="shared" si="344"/>
        <v>89.5</v>
      </c>
      <c r="W263" s="27">
        <f t="shared" si="345"/>
        <v>0</v>
      </c>
      <c r="X263" s="24">
        <f t="shared" si="346"/>
        <v>472.17</v>
      </c>
      <c r="Y263" s="24">
        <f t="shared" si="347"/>
        <v>1615.249</v>
      </c>
      <c r="Z263" s="39"/>
      <c r="AA263" s="4" t="s">
        <v>28</v>
      </c>
      <c r="AB263" s="3">
        <f t="shared" ref="AB263:AH263" si="355">K263+R263</f>
        <v>58.4172</v>
      </c>
      <c r="AC263" s="3">
        <f t="shared" si="355"/>
        <v>778.894</v>
      </c>
      <c r="AD263" s="3">
        <f t="shared" si="355"/>
        <v>566.48</v>
      </c>
      <c r="AE263" s="3">
        <f t="shared" si="355"/>
        <v>32.4578</v>
      </c>
      <c r="AF263" s="3">
        <f t="shared" si="355"/>
        <v>179</v>
      </c>
      <c r="AG263" s="3">
        <f t="shared" si="355"/>
        <v>0</v>
      </c>
      <c r="AH263" s="3">
        <f t="shared" si="355"/>
        <v>1615.249</v>
      </c>
      <c r="AI263" s="4" t="s">
        <v>1111</v>
      </c>
    </row>
    <row r="264" s="9" customFormat="1" ht="20" customHeight="1" spans="1:35">
      <c r="A264" s="23">
        <f t="shared" si="332"/>
        <v>261</v>
      </c>
      <c r="B264" s="24" t="s">
        <v>886</v>
      </c>
      <c r="C264" s="31" t="s">
        <v>714</v>
      </c>
      <c r="D264" s="24" t="s">
        <v>715</v>
      </c>
      <c r="E264" s="24">
        <v>3245.4</v>
      </c>
      <c r="F264" s="24">
        <f>VLOOKUP(C264,'[1]9月'!$B:$Q,16,0)</f>
        <v>3245.4</v>
      </c>
      <c r="G264" s="27">
        <v>5664.75</v>
      </c>
      <c r="H264" s="24">
        <v>3245.4</v>
      </c>
      <c r="I264" s="27">
        <v>1790</v>
      </c>
      <c r="J264" s="27"/>
      <c r="K264" s="34">
        <f t="shared" si="333"/>
        <v>58.4172</v>
      </c>
      <c r="L264" s="35">
        <f t="shared" si="334"/>
        <v>519.264</v>
      </c>
      <c r="M264" s="27">
        <f t="shared" si="335"/>
        <v>453.18</v>
      </c>
      <c r="N264" s="24">
        <f t="shared" si="336"/>
        <v>22.7178</v>
      </c>
      <c r="O264" s="27">
        <f t="shared" si="337"/>
        <v>89.5</v>
      </c>
      <c r="P264" s="27">
        <f t="shared" si="338"/>
        <v>0</v>
      </c>
      <c r="Q264" s="27">
        <f t="shared" si="339"/>
        <v>1143.079</v>
      </c>
      <c r="R264" s="24">
        <f t="shared" si="340"/>
        <v>0</v>
      </c>
      <c r="S264" s="24">
        <f t="shared" si="341"/>
        <v>259.63</v>
      </c>
      <c r="T264" s="27">
        <f t="shared" si="342"/>
        <v>113.3</v>
      </c>
      <c r="U264" s="24">
        <f t="shared" si="343"/>
        <v>9.74</v>
      </c>
      <c r="V264" s="27">
        <f t="shared" si="344"/>
        <v>89.5</v>
      </c>
      <c r="W264" s="27">
        <f t="shared" si="345"/>
        <v>0</v>
      </c>
      <c r="X264" s="24">
        <f t="shared" si="346"/>
        <v>472.17</v>
      </c>
      <c r="Y264" s="24">
        <f t="shared" si="347"/>
        <v>1615.249</v>
      </c>
      <c r="Z264" s="39"/>
      <c r="AA264" s="4" t="s">
        <v>28</v>
      </c>
      <c r="AB264" s="3">
        <f t="shared" ref="AB264:AH264" si="356">K264+R264</f>
        <v>58.4172</v>
      </c>
      <c r="AC264" s="3">
        <f t="shared" si="356"/>
        <v>778.894</v>
      </c>
      <c r="AD264" s="3">
        <f t="shared" si="356"/>
        <v>566.48</v>
      </c>
      <c r="AE264" s="3">
        <f t="shared" si="356"/>
        <v>32.4578</v>
      </c>
      <c r="AF264" s="3">
        <f t="shared" si="356"/>
        <v>179</v>
      </c>
      <c r="AG264" s="3">
        <f t="shared" si="356"/>
        <v>0</v>
      </c>
      <c r="AH264" s="3">
        <f t="shared" si="356"/>
        <v>1615.249</v>
      </c>
      <c r="AI264" s="4" t="s">
        <v>1111</v>
      </c>
    </row>
    <row r="265" s="9" customFormat="1" ht="20" customHeight="1" spans="1:35">
      <c r="A265" s="23">
        <f t="shared" si="332"/>
        <v>262</v>
      </c>
      <c r="B265" s="24" t="s">
        <v>143</v>
      </c>
      <c r="C265" s="31" t="s">
        <v>716</v>
      </c>
      <c r="D265" s="24" t="s">
        <v>717</v>
      </c>
      <c r="E265" s="24">
        <v>3245.4</v>
      </c>
      <c r="F265" s="24">
        <f>VLOOKUP(C265,'[1]9月'!$B:$Q,16,0)</f>
        <v>3245.4</v>
      </c>
      <c r="G265" s="27">
        <v>5664.75</v>
      </c>
      <c r="H265" s="24">
        <v>3245.4</v>
      </c>
      <c r="I265" s="27">
        <v>1790</v>
      </c>
      <c r="J265" s="27"/>
      <c r="K265" s="34">
        <f t="shared" si="333"/>
        <v>58.4172</v>
      </c>
      <c r="L265" s="35">
        <f t="shared" si="334"/>
        <v>519.264</v>
      </c>
      <c r="M265" s="27">
        <f t="shared" si="335"/>
        <v>453.18</v>
      </c>
      <c r="N265" s="24">
        <f t="shared" si="336"/>
        <v>22.7178</v>
      </c>
      <c r="O265" s="27">
        <f t="shared" si="337"/>
        <v>89.5</v>
      </c>
      <c r="P265" s="27">
        <f t="shared" si="338"/>
        <v>0</v>
      </c>
      <c r="Q265" s="27">
        <f t="shared" si="339"/>
        <v>1143.079</v>
      </c>
      <c r="R265" s="24">
        <f t="shared" si="340"/>
        <v>0</v>
      </c>
      <c r="S265" s="24">
        <f t="shared" si="341"/>
        <v>259.63</v>
      </c>
      <c r="T265" s="27">
        <f t="shared" si="342"/>
        <v>113.3</v>
      </c>
      <c r="U265" s="24">
        <f t="shared" si="343"/>
        <v>9.74</v>
      </c>
      <c r="V265" s="27">
        <f t="shared" si="344"/>
        <v>89.5</v>
      </c>
      <c r="W265" s="27">
        <f t="shared" si="345"/>
        <v>0</v>
      </c>
      <c r="X265" s="24">
        <f t="shared" si="346"/>
        <v>472.17</v>
      </c>
      <c r="Y265" s="24">
        <f t="shared" si="347"/>
        <v>1615.249</v>
      </c>
      <c r="Z265" s="39"/>
      <c r="AA265" s="4" t="s">
        <v>28</v>
      </c>
      <c r="AB265" s="3">
        <f t="shared" ref="AB265:AH265" si="357">K265+R265</f>
        <v>58.4172</v>
      </c>
      <c r="AC265" s="3">
        <f t="shared" si="357"/>
        <v>778.894</v>
      </c>
      <c r="AD265" s="3">
        <f t="shared" si="357"/>
        <v>566.48</v>
      </c>
      <c r="AE265" s="3">
        <f t="shared" si="357"/>
        <v>32.4578</v>
      </c>
      <c r="AF265" s="3">
        <f t="shared" si="357"/>
        <v>179</v>
      </c>
      <c r="AG265" s="3">
        <f t="shared" si="357"/>
        <v>0</v>
      </c>
      <c r="AH265" s="3">
        <f t="shared" si="357"/>
        <v>1615.249</v>
      </c>
      <c r="AI265" s="4" t="s">
        <v>1111</v>
      </c>
    </row>
    <row r="266" s="9" customFormat="1" ht="20" customHeight="1" spans="1:35">
      <c r="A266" s="23">
        <f t="shared" si="332"/>
        <v>263</v>
      </c>
      <c r="B266" s="24" t="s">
        <v>886</v>
      </c>
      <c r="C266" s="31" t="s">
        <v>718</v>
      </c>
      <c r="D266" s="24" t="s">
        <v>719</v>
      </c>
      <c r="E266" s="24">
        <v>3245.4</v>
      </c>
      <c r="F266" s="24">
        <f>VLOOKUP(C266,'[1]9月'!$B:$Q,16,0)</f>
        <v>3245.4</v>
      </c>
      <c r="G266" s="27">
        <v>5664.75</v>
      </c>
      <c r="H266" s="24">
        <v>3245.4</v>
      </c>
      <c r="I266" s="27">
        <v>1790</v>
      </c>
      <c r="J266" s="27"/>
      <c r="K266" s="34">
        <f t="shared" si="333"/>
        <v>58.4172</v>
      </c>
      <c r="L266" s="35">
        <f t="shared" si="334"/>
        <v>519.264</v>
      </c>
      <c r="M266" s="27">
        <f t="shared" si="335"/>
        <v>453.18</v>
      </c>
      <c r="N266" s="24">
        <f t="shared" si="336"/>
        <v>22.7178</v>
      </c>
      <c r="O266" s="27">
        <f t="shared" si="337"/>
        <v>89.5</v>
      </c>
      <c r="P266" s="27">
        <f t="shared" si="338"/>
        <v>0</v>
      </c>
      <c r="Q266" s="27">
        <f t="shared" si="339"/>
        <v>1143.079</v>
      </c>
      <c r="R266" s="24">
        <f t="shared" si="340"/>
        <v>0</v>
      </c>
      <c r="S266" s="24">
        <f t="shared" si="341"/>
        <v>259.63</v>
      </c>
      <c r="T266" s="27">
        <f t="shared" si="342"/>
        <v>113.3</v>
      </c>
      <c r="U266" s="24">
        <f t="shared" si="343"/>
        <v>9.74</v>
      </c>
      <c r="V266" s="27">
        <f t="shared" si="344"/>
        <v>89.5</v>
      </c>
      <c r="W266" s="27">
        <f t="shared" si="345"/>
        <v>0</v>
      </c>
      <c r="X266" s="24">
        <f t="shared" si="346"/>
        <v>472.17</v>
      </c>
      <c r="Y266" s="24">
        <f t="shared" si="347"/>
        <v>1615.249</v>
      </c>
      <c r="Z266" s="39"/>
      <c r="AA266" s="4" t="s">
        <v>28</v>
      </c>
      <c r="AB266" s="3">
        <f t="shared" ref="AB266:AH266" si="358">K266+R266</f>
        <v>58.4172</v>
      </c>
      <c r="AC266" s="3">
        <f t="shared" si="358"/>
        <v>778.894</v>
      </c>
      <c r="AD266" s="3">
        <f t="shared" si="358"/>
        <v>566.48</v>
      </c>
      <c r="AE266" s="3">
        <f t="shared" si="358"/>
        <v>32.4578</v>
      </c>
      <c r="AF266" s="3">
        <f t="shared" si="358"/>
        <v>179</v>
      </c>
      <c r="AG266" s="3">
        <f t="shared" si="358"/>
        <v>0</v>
      </c>
      <c r="AH266" s="3">
        <f t="shared" si="358"/>
        <v>1615.249</v>
      </c>
      <c r="AI266" s="4" t="s">
        <v>1111</v>
      </c>
    </row>
    <row r="267" s="9" customFormat="1" ht="20" customHeight="1" spans="1:35">
      <c r="A267" s="23">
        <f t="shared" si="332"/>
        <v>264</v>
      </c>
      <c r="B267" s="24" t="s">
        <v>886</v>
      </c>
      <c r="C267" s="31" t="s">
        <v>720</v>
      </c>
      <c r="D267" s="24" t="s">
        <v>721</v>
      </c>
      <c r="E267" s="24">
        <v>3245.4</v>
      </c>
      <c r="F267" s="24">
        <f>VLOOKUP(C267,'[1]9月'!$B:$Q,16,0)</f>
        <v>3245.4</v>
      </c>
      <c r="G267" s="27">
        <v>5664.75</v>
      </c>
      <c r="H267" s="24">
        <v>3245.4</v>
      </c>
      <c r="I267" s="27">
        <v>1790</v>
      </c>
      <c r="J267" s="27"/>
      <c r="K267" s="34">
        <f t="shared" si="333"/>
        <v>58.4172</v>
      </c>
      <c r="L267" s="35">
        <f t="shared" si="334"/>
        <v>519.264</v>
      </c>
      <c r="M267" s="27">
        <f t="shared" si="335"/>
        <v>453.18</v>
      </c>
      <c r="N267" s="24">
        <f t="shared" si="336"/>
        <v>22.7178</v>
      </c>
      <c r="O267" s="27">
        <f t="shared" si="337"/>
        <v>89.5</v>
      </c>
      <c r="P267" s="27">
        <f t="shared" si="338"/>
        <v>0</v>
      </c>
      <c r="Q267" s="27">
        <f t="shared" si="339"/>
        <v>1143.079</v>
      </c>
      <c r="R267" s="24">
        <f t="shared" si="340"/>
        <v>0</v>
      </c>
      <c r="S267" s="24">
        <f t="shared" si="341"/>
        <v>259.63</v>
      </c>
      <c r="T267" s="27">
        <f t="shared" si="342"/>
        <v>113.3</v>
      </c>
      <c r="U267" s="24">
        <f t="shared" si="343"/>
        <v>9.74</v>
      </c>
      <c r="V267" s="27">
        <f t="shared" si="344"/>
        <v>89.5</v>
      </c>
      <c r="W267" s="27">
        <f t="shared" si="345"/>
        <v>0</v>
      </c>
      <c r="X267" s="24">
        <f t="shared" si="346"/>
        <v>472.17</v>
      </c>
      <c r="Y267" s="24">
        <f t="shared" si="347"/>
        <v>1615.249</v>
      </c>
      <c r="Z267" s="39"/>
      <c r="AA267" s="4" t="s">
        <v>28</v>
      </c>
      <c r="AB267" s="3">
        <f t="shared" ref="AB267:AH267" si="359">K267+R267</f>
        <v>58.4172</v>
      </c>
      <c r="AC267" s="3">
        <f t="shared" si="359"/>
        <v>778.894</v>
      </c>
      <c r="AD267" s="3">
        <f t="shared" si="359"/>
        <v>566.48</v>
      </c>
      <c r="AE267" s="3">
        <f t="shared" si="359"/>
        <v>32.4578</v>
      </c>
      <c r="AF267" s="3">
        <f t="shared" si="359"/>
        <v>179</v>
      </c>
      <c r="AG267" s="3">
        <f t="shared" si="359"/>
        <v>0</v>
      </c>
      <c r="AH267" s="3">
        <f t="shared" si="359"/>
        <v>1615.249</v>
      </c>
      <c r="AI267" s="4" t="s">
        <v>1111</v>
      </c>
    </row>
    <row r="268" s="9" customFormat="1" ht="19" customHeight="1" spans="1:35">
      <c r="A268" s="23">
        <f t="shared" si="332"/>
        <v>265</v>
      </c>
      <c r="B268" s="24" t="s">
        <v>886</v>
      </c>
      <c r="C268" s="31" t="s">
        <v>722</v>
      </c>
      <c r="D268" s="24" t="s">
        <v>723</v>
      </c>
      <c r="E268" s="24">
        <v>3245.4</v>
      </c>
      <c r="F268" s="24">
        <f>VLOOKUP(C268,'[1]9月'!$B:$Q,16,0)</f>
        <v>3245.4</v>
      </c>
      <c r="G268" s="27">
        <v>5664.75</v>
      </c>
      <c r="H268" s="24">
        <v>3245.4</v>
      </c>
      <c r="I268" s="27">
        <v>1790</v>
      </c>
      <c r="J268" s="27"/>
      <c r="K268" s="34">
        <f t="shared" si="333"/>
        <v>58.4172</v>
      </c>
      <c r="L268" s="35">
        <f t="shared" si="334"/>
        <v>519.264</v>
      </c>
      <c r="M268" s="27">
        <f t="shared" si="335"/>
        <v>453.18</v>
      </c>
      <c r="N268" s="24">
        <f t="shared" si="336"/>
        <v>22.7178</v>
      </c>
      <c r="O268" s="27">
        <f t="shared" si="337"/>
        <v>89.5</v>
      </c>
      <c r="P268" s="27">
        <f t="shared" si="338"/>
        <v>0</v>
      </c>
      <c r="Q268" s="27">
        <f t="shared" si="339"/>
        <v>1143.079</v>
      </c>
      <c r="R268" s="63">
        <f t="shared" si="340"/>
        <v>0</v>
      </c>
      <c r="S268" s="63">
        <f t="shared" si="341"/>
        <v>259.63</v>
      </c>
      <c r="T268" s="60">
        <f t="shared" si="342"/>
        <v>113.3</v>
      </c>
      <c r="U268" s="63">
        <f t="shared" si="343"/>
        <v>9.74</v>
      </c>
      <c r="V268" s="60">
        <f t="shared" si="344"/>
        <v>89.5</v>
      </c>
      <c r="W268" s="60">
        <f t="shared" si="345"/>
        <v>0</v>
      </c>
      <c r="X268" s="24">
        <f t="shared" si="346"/>
        <v>472.17</v>
      </c>
      <c r="Y268" s="63">
        <f t="shared" si="347"/>
        <v>1615.249</v>
      </c>
      <c r="Z268" s="63"/>
      <c r="AA268" s="4" t="s">
        <v>28</v>
      </c>
      <c r="AB268" s="3">
        <f t="shared" ref="AB268:AH268" si="360">K268+R268</f>
        <v>58.4172</v>
      </c>
      <c r="AC268" s="3">
        <f t="shared" si="360"/>
        <v>778.894</v>
      </c>
      <c r="AD268" s="3">
        <f t="shared" si="360"/>
        <v>566.48</v>
      </c>
      <c r="AE268" s="3">
        <f t="shared" si="360"/>
        <v>32.4578</v>
      </c>
      <c r="AF268" s="3">
        <f t="shared" si="360"/>
        <v>179</v>
      </c>
      <c r="AG268" s="3">
        <f t="shared" si="360"/>
        <v>0</v>
      </c>
      <c r="AH268" s="3">
        <f t="shared" si="360"/>
        <v>1615.249</v>
      </c>
      <c r="AI268" s="4" t="s">
        <v>1111</v>
      </c>
    </row>
    <row r="269" s="9" customFormat="1" ht="20" customHeight="1" spans="1:35">
      <c r="A269" s="23">
        <f t="shared" si="332"/>
        <v>266</v>
      </c>
      <c r="B269" s="24" t="s">
        <v>886</v>
      </c>
      <c r="C269" s="31" t="s">
        <v>724</v>
      </c>
      <c r="D269" s="24" t="s">
        <v>725</v>
      </c>
      <c r="E269" s="24">
        <v>3245.4</v>
      </c>
      <c r="F269" s="24">
        <f>VLOOKUP(C269,'[1]9月'!$B:$Q,16,0)</f>
        <v>3245.4</v>
      </c>
      <c r="G269" s="27">
        <v>5664.75</v>
      </c>
      <c r="H269" s="24">
        <v>3245.4</v>
      </c>
      <c r="I269" s="27">
        <v>1790</v>
      </c>
      <c r="J269" s="27"/>
      <c r="K269" s="34">
        <f t="shared" si="333"/>
        <v>58.4172</v>
      </c>
      <c r="L269" s="35">
        <f t="shared" si="334"/>
        <v>519.264</v>
      </c>
      <c r="M269" s="27">
        <f t="shared" si="335"/>
        <v>453.18</v>
      </c>
      <c r="N269" s="24">
        <f t="shared" si="336"/>
        <v>22.7178</v>
      </c>
      <c r="O269" s="27">
        <f t="shared" si="337"/>
        <v>89.5</v>
      </c>
      <c r="P269" s="27">
        <f t="shared" si="338"/>
        <v>0</v>
      </c>
      <c r="Q269" s="27">
        <f t="shared" si="339"/>
        <v>1143.079</v>
      </c>
      <c r="R269" s="24">
        <f t="shared" si="340"/>
        <v>0</v>
      </c>
      <c r="S269" s="24">
        <f t="shared" si="341"/>
        <v>259.63</v>
      </c>
      <c r="T269" s="27">
        <f t="shared" si="342"/>
        <v>113.3</v>
      </c>
      <c r="U269" s="24">
        <f t="shared" si="343"/>
        <v>9.74</v>
      </c>
      <c r="V269" s="27">
        <f t="shared" si="344"/>
        <v>89.5</v>
      </c>
      <c r="W269" s="27">
        <f t="shared" si="345"/>
        <v>0</v>
      </c>
      <c r="X269" s="24">
        <f t="shared" si="346"/>
        <v>472.17</v>
      </c>
      <c r="Y269" s="24">
        <f t="shared" si="347"/>
        <v>1615.249</v>
      </c>
      <c r="Z269" s="39"/>
      <c r="AA269" s="4" t="s">
        <v>28</v>
      </c>
      <c r="AB269" s="3">
        <f t="shared" ref="AB269:AH269" si="361">K269+R269</f>
        <v>58.4172</v>
      </c>
      <c r="AC269" s="3">
        <f t="shared" si="361"/>
        <v>778.894</v>
      </c>
      <c r="AD269" s="3">
        <f t="shared" si="361"/>
        <v>566.48</v>
      </c>
      <c r="AE269" s="3">
        <f t="shared" si="361"/>
        <v>32.4578</v>
      </c>
      <c r="AF269" s="3">
        <f t="shared" si="361"/>
        <v>179</v>
      </c>
      <c r="AG269" s="3">
        <f t="shared" si="361"/>
        <v>0</v>
      </c>
      <c r="AH269" s="3">
        <f t="shared" si="361"/>
        <v>1615.249</v>
      </c>
      <c r="AI269" s="4" t="s">
        <v>1111</v>
      </c>
    </row>
    <row r="270" s="9" customFormat="1" ht="20" customHeight="1" spans="1:35">
      <c r="A270" s="23">
        <f t="shared" si="332"/>
        <v>267</v>
      </c>
      <c r="B270" s="24" t="s">
        <v>886</v>
      </c>
      <c r="C270" s="31" t="s">
        <v>726</v>
      </c>
      <c r="D270" s="24" t="s">
        <v>727</v>
      </c>
      <c r="E270" s="24">
        <v>3245.4</v>
      </c>
      <c r="F270" s="24">
        <f>VLOOKUP(C270,'[1]9月'!$B:$Q,16,0)</f>
        <v>3245.4</v>
      </c>
      <c r="G270" s="27">
        <v>5664.75</v>
      </c>
      <c r="H270" s="24">
        <v>3245.4</v>
      </c>
      <c r="I270" s="27">
        <v>1790</v>
      </c>
      <c r="J270" s="27"/>
      <c r="K270" s="34">
        <f t="shared" si="333"/>
        <v>58.4172</v>
      </c>
      <c r="L270" s="35">
        <f t="shared" si="334"/>
        <v>519.264</v>
      </c>
      <c r="M270" s="27">
        <f t="shared" si="335"/>
        <v>453.18</v>
      </c>
      <c r="N270" s="24">
        <f t="shared" si="336"/>
        <v>22.7178</v>
      </c>
      <c r="O270" s="27">
        <f t="shared" si="337"/>
        <v>89.5</v>
      </c>
      <c r="P270" s="27">
        <f t="shared" si="338"/>
        <v>0</v>
      </c>
      <c r="Q270" s="27">
        <f t="shared" si="339"/>
        <v>1143.079</v>
      </c>
      <c r="R270" s="24">
        <f t="shared" si="340"/>
        <v>0</v>
      </c>
      <c r="S270" s="24">
        <f t="shared" si="341"/>
        <v>259.63</v>
      </c>
      <c r="T270" s="27">
        <f t="shared" si="342"/>
        <v>113.3</v>
      </c>
      <c r="U270" s="24">
        <f t="shared" si="343"/>
        <v>9.74</v>
      </c>
      <c r="V270" s="27">
        <f t="shared" si="344"/>
        <v>89.5</v>
      </c>
      <c r="W270" s="27">
        <f t="shared" si="345"/>
        <v>0</v>
      </c>
      <c r="X270" s="24">
        <f t="shared" si="346"/>
        <v>472.17</v>
      </c>
      <c r="Y270" s="24">
        <f t="shared" si="347"/>
        <v>1615.249</v>
      </c>
      <c r="Z270" s="39"/>
      <c r="AA270" s="4" t="s">
        <v>28</v>
      </c>
      <c r="AB270" s="3">
        <f t="shared" ref="AB270:AH270" si="362">K270+R270</f>
        <v>58.4172</v>
      </c>
      <c r="AC270" s="3">
        <f t="shared" si="362"/>
        <v>778.894</v>
      </c>
      <c r="AD270" s="3">
        <f t="shared" si="362"/>
        <v>566.48</v>
      </c>
      <c r="AE270" s="3">
        <f t="shared" si="362"/>
        <v>32.4578</v>
      </c>
      <c r="AF270" s="3">
        <f t="shared" si="362"/>
        <v>179</v>
      </c>
      <c r="AG270" s="3">
        <f t="shared" si="362"/>
        <v>0</v>
      </c>
      <c r="AH270" s="3">
        <f t="shared" si="362"/>
        <v>1615.249</v>
      </c>
      <c r="AI270" s="4" t="s">
        <v>1111</v>
      </c>
    </row>
    <row r="271" s="9" customFormat="1" ht="20" customHeight="1" spans="1:35">
      <c r="A271" s="23">
        <f t="shared" si="332"/>
        <v>268</v>
      </c>
      <c r="B271" s="24" t="s">
        <v>886</v>
      </c>
      <c r="C271" s="31" t="s">
        <v>728</v>
      </c>
      <c r="D271" s="24" t="s">
        <v>729</v>
      </c>
      <c r="E271" s="24">
        <v>3245.4</v>
      </c>
      <c r="F271" s="24">
        <f>VLOOKUP(C271,'[1]9月'!$B:$Q,16,0)</f>
        <v>3245.4</v>
      </c>
      <c r="G271" s="27">
        <v>5664.75</v>
      </c>
      <c r="H271" s="24">
        <v>3245.4</v>
      </c>
      <c r="I271" s="27">
        <v>1790</v>
      </c>
      <c r="J271" s="27"/>
      <c r="K271" s="34">
        <f t="shared" si="333"/>
        <v>58.4172</v>
      </c>
      <c r="L271" s="35">
        <f t="shared" si="334"/>
        <v>519.264</v>
      </c>
      <c r="M271" s="27">
        <f t="shared" si="335"/>
        <v>453.18</v>
      </c>
      <c r="N271" s="24">
        <f t="shared" si="336"/>
        <v>22.7178</v>
      </c>
      <c r="O271" s="27">
        <f t="shared" si="337"/>
        <v>89.5</v>
      </c>
      <c r="P271" s="27">
        <f t="shared" si="338"/>
        <v>0</v>
      </c>
      <c r="Q271" s="27">
        <f t="shared" si="339"/>
        <v>1143.079</v>
      </c>
      <c r="R271" s="24">
        <f t="shared" si="340"/>
        <v>0</v>
      </c>
      <c r="S271" s="24">
        <f t="shared" si="341"/>
        <v>259.63</v>
      </c>
      <c r="T271" s="27">
        <f t="shared" si="342"/>
        <v>113.3</v>
      </c>
      <c r="U271" s="24">
        <f t="shared" si="343"/>
        <v>9.74</v>
      </c>
      <c r="V271" s="27">
        <f t="shared" si="344"/>
        <v>89.5</v>
      </c>
      <c r="W271" s="27">
        <f t="shared" si="345"/>
        <v>0</v>
      </c>
      <c r="X271" s="24">
        <f t="shared" si="346"/>
        <v>472.17</v>
      </c>
      <c r="Y271" s="24">
        <f t="shared" si="347"/>
        <v>1615.249</v>
      </c>
      <c r="Z271" s="39"/>
      <c r="AA271" s="4" t="s">
        <v>28</v>
      </c>
      <c r="AB271" s="3">
        <f t="shared" ref="AB271:AH271" si="363">K271+R271</f>
        <v>58.4172</v>
      </c>
      <c r="AC271" s="3">
        <f t="shared" si="363"/>
        <v>778.894</v>
      </c>
      <c r="AD271" s="3">
        <f t="shared" si="363"/>
        <v>566.48</v>
      </c>
      <c r="AE271" s="3">
        <f t="shared" si="363"/>
        <v>32.4578</v>
      </c>
      <c r="AF271" s="3">
        <f t="shared" si="363"/>
        <v>179</v>
      </c>
      <c r="AG271" s="3">
        <f t="shared" si="363"/>
        <v>0</v>
      </c>
      <c r="AH271" s="3">
        <f t="shared" si="363"/>
        <v>1615.249</v>
      </c>
      <c r="AI271" s="4" t="s">
        <v>1111</v>
      </c>
    </row>
    <row r="272" s="9" customFormat="1" ht="20" customHeight="1" spans="1:35">
      <c r="A272" s="23">
        <f t="shared" si="332"/>
        <v>269</v>
      </c>
      <c r="B272" s="24" t="s">
        <v>143</v>
      </c>
      <c r="C272" s="31" t="s">
        <v>730</v>
      </c>
      <c r="D272" s="24" t="s">
        <v>731</v>
      </c>
      <c r="E272" s="24">
        <v>3245.4</v>
      </c>
      <c r="F272" s="24">
        <f>VLOOKUP(C272,'[1]9月'!$B:$Q,16,0)</f>
        <v>3245.4</v>
      </c>
      <c r="G272" s="27">
        <v>5664.75</v>
      </c>
      <c r="H272" s="24">
        <v>3245.4</v>
      </c>
      <c r="I272" s="27">
        <v>3180</v>
      </c>
      <c r="J272" s="27"/>
      <c r="K272" s="34">
        <f t="shared" si="333"/>
        <v>58.4172</v>
      </c>
      <c r="L272" s="35">
        <f t="shared" si="334"/>
        <v>519.264</v>
      </c>
      <c r="M272" s="27">
        <f t="shared" si="335"/>
        <v>453.18</v>
      </c>
      <c r="N272" s="24">
        <f t="shared" si="336"/>
        <v>22.7178</v>
      </c>
      <c r="O272" s="27">
        <f t="shared" si="337"/>
        <v>159</v>
      </c>
      <c r="P272" s="27">
        <f t="shared" si="338"/>
        <v>0</v>
      </c>
      <c r="Q272" s="27">
        <f t="shared" si="339"/>
        <v>1212.579</v>
      </c>
      <c r="R272" s="24">
        <f t="shared" si="340"/>
        <v>0</v>
      </c>
      <c r="S272" s="24">
        <f t="shared" si="341"/>
        <v>259.63</v>
      </c>
      <c r="T272" s="27">
        <f t="shared" si="342"/>
        <v>113.3</v>
      </c>
      <c r="U272" s="24">
        <f t="shared" si="343"/>
        <v>9.74</v>
      </c>
      <c r="V272" s="27">
        <f t="shared" si="344"/>
        <v>159</v>
      </c>
      <c r="W272" s="27">
        <f t="shared" si="345"/>
        <v>0</v>
      </c>
      <c r="X272" s="24">
        <f t="shared" si="346"/>
        <v>541.67</v>
      </c>
      <c r="Y272" s="24">
        <f t="shared" si="347"/>
        <v>1754.249</v>
      </c>
      <c r="Z272" s="39"/>
      <c r="AA272" s="4" t="s">
        <v>29</v>
      </c>
      <c r="AB272" s="3">
        <f t="shared" ref="AB272:AH272" si="364">K272+R272</f>
        <v>58.4172</v>
      </c>
      <c r="AC272" s="3">
        <f t="shared" si="364"/>
        <v>778.894</v>
      </c>
      <c r="AD272" s="3">
        <f t="shared" si="364"/>
        <v>566.48</v>
      </c>
      <c r="AE272" s="3">
        <f t="shared" si="364"/>
        <v>32.4578</v>
      </c>
      <c r="AF272" s="3">
        <f t="shared" si="364"/>
        <v>318</v>
      </c>
      <c r="AG272" s="3">
        <f t="shared" si="364"/>
        <v>0</v>
      </c>
      <c r="AH272" s="3">
        <f t="shared" si="364"/>
        <v>1754.249</v>
      </c>
      <c r="AI272" s="4" t="s">
        <v>1111</v>
      </c>
    </row>
    <row r="273" s="9" customFormat="1" ht="20" customHeight="1" spans="1:35">
      <c r="A273" s="23">
        <f t="shared" si="332"/>
        <v>270</v>
      </c>
      <c r="B273" s="24" t="s">
        <v>886</v>
      </c>
      <c r="C273" s="31" t="s">
        <v>732</v>
      </c>
      <c r="D273" s="24" t="s">
        <v>733</v>
      </c>
      <c r="E273" s="24">
        <v>3245.4</v>
      </c>
      <c r="F273" s="24">
        <f>VLOOKUP(C273,'[1]9月'!$B:$Q,16,0)</f>
        <v>3245.4</v>
      </c>
      <c r="G273" s="27">
        <v>5664.75</v>
      </c>
      <c r="H273" s="24">
        <v>3245.4</v>
      </c>
      <c r="I273" s="27">
        <v>1790</v>
      </c>
      <c r="J273" s="27"/>
      <c r="K273" s="34">
        <f t="shared" si="333"/>
        <v>58.4172</v>
      </c>
      <c r="L273" s="35">
        <f t="shared" si="334"/>
        <v>519.264</v>
      </c>
      <c r="M273" s="27">
        <f t="shared" si="335"/>
        <v>453.18</v>
      </c>
      <c r="N273" s="24">
        <f t="shared" si="336"/>
        <v>22.7178</v>
      </c>
      <c r="O273" s="27">
        <f t="shared" si="337"/>
        <v>89.5</v>
      </c>
      <c r="P273" s="27">
        <f t="shared" si="338"/>
        <v>0</v>
      </c>
      <c r="Q273" s="27">
        <f t="shared" si="339"/>
        <v>1143.079</v>
      </c>
      <c r="R273" s="24">
        <f t="shared" si="340"/>
        <v>0</v>
      </c>
      <c r="S273" s="24">
        <f t="shared" si="341"/>
        <v>259.63</v>
      </c>
      <c r="T273" s="27">
        <f t="shared" si="342"/>
        <v>113.3</v>
      </c>
      <c r="U273" s="24">
        <f t="shared" si="343"/>
        <v>9.74</v>
      </c>
      <c r="V273" s="27">
        <f t="shared" si="344"/>
        <v>89.5</v>
      </c>
      <c r="W273" s="27">
        <f t="shared" si="345"/>
        <v>0</v>
      </c>
      <c r="X273" s="24">
        <f t="shared" si="346"/>
        <v>472.17</v>
      </c>
      <c r="Y273" s="24">
        <f t="shared" si="347"/>
        <v>1615.249</v>
      </c>
      <c r="Z273" s="39"/>
      <c r="AA273" s="4" t="s">
        <v>28</v>
      </c>
      <c r="AB273" s="3">
        <f t="shared" ref="AB273:AH273" si="365">K273+R273</f>
        <v>58.4172</v>
      </c>
      <c r="AC273" s="3">
        <f t="shared" si="365"/>
        <v>778.894</v>
      </c>
      <c r="AD273" s="3">
        <f t="shared" si="365"/>
        <v>566.48</v>
      </c>
      <c r="AE273" s="3">
        <f t="shared" si="365"/>
        <v>32.4578</v>
      </c>
      <c r="AF273" s="3">
        <f t="shared" si="365"/>
        <v>179</v>
      </c>
      <c r="AG273" s="3">
        <f t="shared" si="365"/>
        <v>0</v>
      </c>
      <c r="AH273" s="3">
        <f t="shared" si="365"/>
        <v>1615.249</v>
      </c>
      <c r="AI273" s="4" t="s">
        <v>1111</v>
      </c>
    </row>
    <row r="274" s="9" customFormat="1" ht="20" customHeight="1" spans="1:35">
      <c r="A274" s="23">
        <f t="shared" si="332"/>
        <v>271</v>
      </c>
      <c r="B274" s="24" t="s">
        <v>886</v>
      </c>
      <c r="C274" s="31" t="s">
        <v>734</v>
      </c>
      <c r="D274" s="24" t="s">
        <v>735</v>
      </c>
      <c r="E274" s="24">
        <v>3245.4</v>
      </c>
      <c r="F274" s="24">
        <f>VLOOKUP(C274,'[1]9月'!$B:$Q,16,0)</f>
        <v>3245.4</v>
      </c>
      <c r="G274" s="27">
        <v>5664.75</v>
      </c>
      <c r="H274" s="24">
        <v>3245.4</v>
      </c>
      <c r="I274" s="27">
        <v>1790</v>
      </c>
      <c r="J274" s="27"/>
      <c r="K274" s="34">
        <f t="shared" si="333"/>
        <v>58.4172</v>
      </c>
      <c r="L274" s="35">
        <f t="shared" si="334"/>
        <v>519.264</v>
      </c>
      <c r="M274" s="27">
        <f t="shared" si="335"/>
        <v>453.18</v>
      </c>
      <c r="N274" s="24">
        <f t="shared" si="336"/>
        <v>22.7178</v>
      </c>
      <c r="O274" s="27">
        <f t="shared" si="337"/>
        <v>89.5</v>
      </c>
      <c r="P274" s="27">
        <f t="shared" si="338"/>
        <v>0</v>
      </c>
      <c r="Q274" s="27">
        <f t="shared" si="339"/>
        <v>1143.079</v>
      </c>
      <c r="R274" s="24">
        <f t="shared" si="340"/>
        <v>0</v>
      </c>
      <c r="S274" s="24">
        <f t="shared" si="341"/>
        <v>259.63</v>
      </c>
      <c r="T274" s="27">
        <f t="shared" si="342"/>
        <v>113.3</v>
      </c>
      <c r="U274" s="24">
        <f t="shared" si="343"/>
        <v>9.74</v>
      </c>
      <c r="V274" s="27">
        <f t="shared" si="344"/>
        <v>89.5</v>
      </c>
      <c r="W274" s="27">
        <f t="shared" si="345"/>
        <v>0</v>
      </c>
      <c r="X274" s="24">
        <f t="shared" si="346"/>
        <v>472.17</v>
      </c>
      <c r="Y274" s="24">
        <f t="shared" si="347"/>
        <v>1615.249</v>
      </c>
      <c r="Z274" s="39"/>
      <c r="AA274" s="4" t="s">
        <v>28</v>
      </c>
      <c r="AB274" s="3">
        <f t="shared" ref="AB274:AH274" si="366">K274+R274</f>
        <v>58.4172</v>
      </c>
      <c r="AC274" s="3">
        <f t="shared" si="366"/>
        <v>778.894</v>
      </c>
      <c r="AD274" s="3">
        <f t="shared" si="366"/>
        <v>566.48</v>
      </c>
      <c r="AE274" s="3">
        <f t="shared" si="366"/>
        <v>32.4578</v>
      </c>
      <c r="AF274" s="3">
        <f t="shared" si="366"/>
        <v>179</v>
      </c>
      <c r="AG274" s="3">
        <f t="shared" si="366"/>
        <v>0</v>
      </c>
      <c r="AH274" s="3">
        <f t="shared" si="366"/>
        <v>1615.249</v>
      </c>
      <c r="AI274" s="4" t="s">
        <v>1111</v>
      </c>
    </row>
    <row r="275" s="9" customFormat="1" ht="20" customHeight="1" spans="1:35">
      <c r="A275" s="23">
        <f t="shared" si="332"/>
        <v>272</v>
      </c>
      <c r="B275" s="24" t="s">
        <v>886</v>
      </c>
      <c r="C275" s="31" t="s">
        <v>736</v>
      </c>
      <c r="D275" s="24" t="s">
        <v>737</v>
      </c>
      <c r="E275" s="24">
        <v>3245.4</v>
      </c>
      <c r="F275" s="24">
        <f>VLOOKUP(C275,'[1]9月'!$B:$Q,16,0)</f>
        <v>3245.4</v>
      </c>
      <c r="G275" s="27">
        <v>5664.75</v>
      </c>
      <c r="H275" s="24">
        <v>3245.4</v>
      </c>
      <c r="I275" s="27">
        <v>1790</v>
      </c>
      <c r="J275" s="27"/>
      <c r="K275" s="34">
        <f t="shared" si="333"/>
        <v>58.4172</v>
      </c>
      <c r="L275" s="35">
        <f t="shared" si="334"/>
        <v>519.264</v>
      </c>
      <c r="M275" s="27">
        <f t="shared" si="335"/>
        <v>453.18</v>
      </c>
      <c r="N275" s="24">
        <f t="shared" si="336"/>
        <v>22.7178</v>
      </c>
      <c r="O275" s="27">
        <f t="shared" si="337"/>
        <v>89.5</v>
      </c>
      <c r="P275" s="27">
        <f t="shared" si="338"/>
        <v>0</v>
      </c>
      <c r="Q275" s="27">
        <f t="shared" si="339"/>
        <v>1143.079</v>
      </c>
      <c r="R275" s="24">
        <f t="shared" si="340"/>
        <v>0</v>
      </c>
      <c r="S275" s="24">
        <f t="shared" si="341"/>
        <v>259.63</v>
      </c>
      <c r="T275" s="27">
        <f t="shared" si="342"/>
        <v>113.3</v>
      </c>
      <c r="U275" s="24">
        <f t="shared" si="343"/>
        <v>9.74</v>
      </c>
      <c r="V275" s="27">
        <f t="shared" si="344"/>
        <v>89.5</v>
      </c>
      <c r="W275" s="27">
        <f t="shared" si="345"/>
        <v>0</v>
      </c>
      <c r="X275" s="24">
        <f t="shared" si="346"/>
        <v>472.17</v>
      </c>
      <c r="Y275" s="24">
        <f t="shared" si="347"/>
        <v>1615.249</v>
      </c>
      <c r="Z275" s="39"/>
      <c r="AA275" s="4" t="s">
        <v>28</v>
      </c>
      <c r="AB275" s="3">
        <f t="shared" ref="AB275:AH275" si="367">K275+R275</f>
        <v>58.4172</v>
      </c>
      <c r="AC275" s="3">
        <f t="shared" si="367"/>
        <v>778.894</v>
      </c>
      <c r="AD275" s="3">
        <f t="shared" si="367"/>
        <v>566.48</v>
      </c>
      <c r="AE275" s="3">
        <f t="shared" si="367"/>
        <v>32.4578</v>
      </c>
      <c r="AF275" s="3">
        <f t="shared" si="367"/>
        <v>179</v>
      </c>
      <c r="AG275" s="3">
        <f t="shared" si="367"/>
        <v>0</v>
      </c>
      <c r="AH275" s="3">
        <f t="shared" si="367"/>
        <v>1615.249</v>
      </c>
      <c r="AI275" s="4" t="s">
        <v>1111</v>
      </c>
    </row>
    <row r="276" s="9" customFormat="1" ht="20" customHeight="1" spans="1:35">
      <c r="A276" s="23">
        <f t="shared" si="332"/>
        <v>273</v>
      </c>
      <c r="B276" s="24" t="s">
        <v>886</v>
      </c>
      <c r="C276" s="31" t="s">
        <v>738</v>
      </c>
      <c r="D276" s="24" t="s">
        <v>739</v>
      </c>
      <c r="E276" s="24">
        <v>3245.4</v>
      </c>
      <c r="F276" s="24">
        <f>VLOOKUP(C276,'[1]9月'!$B:$Q,16,0)</f>
        <v>3245.4</v>
      </c>
      <c r="G276" s="27">
        <v>5664.75</v>
      </c>
      <c r="H276" s="24">
        <v>3245.4</v>
      </c>
      <c r="I276" s="27">
        <v>1790</v>
      </c>
      <c r="J276" s="27"/>
      <c r="K276" s="34">
        <f t="shared" si="333"/>
        <v>58.4172</v>
      </c>
      <c r="L276" s="35">
        <f t="shared" si="334"/>
        <v>519.264</v>
      </c>
      <c r="M276" s="27">
        <f t="shared" si="335"/>
        <v>453.18</v>
      </c>
      <c r="N276" s="24">
        <f t="shared" si="336"/>
        <v>22.7178</v>
      </c>
      <c r="O276" s="27">
        <f t="shared" si="337"/>
        <v>89.5</v>
      </c>
      <c r="P276" s="27">
        <f t="shared" si="338"/>
        <v>0</v>
      </c>
      <c r="Q276" s="27">
        <f t="shared" si="339"/>
        <v>1143.079</v>
      </c>
      <c r="R276" s="24">
        <f t="shared" si="340"/>
        <v>0</v>
      </c>
      <c r="S276" s="24">
        <f t="shared" si="341"/>
        <v>259.63</v>
      </c>
      <c r="T276" s="27">
        <f t="shared" si="342"/>
        <v>113.3</v>
      </c>
      <c r="U276" s="24">
        <f t="shared" si="343"/>
        <v>9.74</v>
      </c>
      <c r="V276" s="27">
        <f t="shared" si="344"/>
        <v>89.5</v>
      </c>
      <c r="W276" s="27">
        <f t="shared" si="345"/>
        <v>0</v>
      </c>
      <c r="X276" s="24">
        <f t="shared" si="346"/>
        <v>472.17</v>
      </c>
      <c r="Y276" s="24">
        <f t="shared" si="347"/>
        <v>1615.249</v>
      </c>
      <c r="Z276" s="39"/>
      <c r="AA276" s="4" t="s">
        <v>28</v>
      </c>
      <c r="AB276" s="3">
        <f t="shared" ref="AB276:AH276" si="368">K276+R276</f>
        <v>58.4172</v>
      </c>
      <c r="AC276" s="3">
        <f t="shared" si="368"/>
        <v>778.894</v>
      </c>
      <c r="AD276" s="3">
        <f t="shared" si="368"/>
        <v>566.48</v>
      </c>
      <c r="AE276" s="3">
        <f t="shared" si="368"/>
        <v>32.4578</v>
      </c>
      <c r="AF276" s="3">
        <f t="shared" si="368"/>
        <v>179</v>
      </c>
      <c r="AG276" s="3">
        <f t="shared" si="368"/>
        <v>0</v>
      </c>
      <c r="AH276" s="3">
        <f t="shared" si="368"/>
        <v>1615.249</v>
      </c>
      <c r="AI276" s="4" t="s">
        <v>1111</v>
      </c>
    </row>
    <row r="277" s="9" customFormat="1" ht="20" customHeight="1" spans="1:35">
      <c r="A277" s="23">
        <f t="shared" si="332"/>
        <v>274</v>
      </c>
      <c r="B277" s="24" t="s">
        <v>886</v>
      </c>
      <c r="C277" s="31" t="s">
        <v>740</v>
      </c>
      <c r="D277" s="24" t="s">
        <v>741</v>
      </c>
      <c r="E277" s="24">
        <v>3245.4</v>
      </c>
      <c r="F277" s="24">
        <f>VLOOKUP(C277,'[1]9月'!$B:$Q,16,0)</f>
        <v>3245.4</v>
      </c>
      <c r="G277" s="27">
        <v>5664.75</v>
      </c>
      <c r="H277" s="24">
        <v>3245.4</v>
      </c>
      <c r="I277" s="27">
        <v>1790</v>
      </c>
      <c r="J277" s="27"/>
      <c r="K277" s="34">
        <f t="shared" si="333"/>
        <v>58.4172</v>
      </c>
      <c r="L277" s="35">
        <f t="shared" si="334"/>
        <v>519.264</v>
      </c>
      <c r="M277" s="27">
        <f t="shared" si="335"/>
        <v>453.18</v>
      </c>
      <c r="N277" s="24">
        <f t="shared" si="336"/>
        <v>22.7178</v>
      </c>
      <c r="O277" s="27">
        <f t="shared" si="337"/>
        <v>89.5</v>
      </c>
      <c r="P277" s="27">
        <f t="shared" si="338"/>
        <v>0</v>
      </c>
      <c r="Q277" s="27">
        <f t="shared" si="339"/>
        <v>1143.079</v>
      </c>
      <c r="R277" s="24">
        <f t="shared" si="340"/>
        <v>0</v>
      </c>
      <c r="S277" s="24">
        <f t="shared" si="341"/>
        <v>259.63</v>
      </c>
      <c r="T277" s="27">
        <f t="shared" si="342"/>
        <v>113.3</v>
      </c>
      <c r="U277" s="24">
        <f t="shared" si="343"/>
        <v>9.74</v>
      </c>
      <c r="V277" s="27">
        <f t="shared" si="344"/>
        <v>89.5</v>
      </c>
      <c r="W277" s="27">
        <f t="shared" si="345"/>
        <v>0</v>
      </c>
      <c r="X277" s="24">
        <f t="shared" si="346"/>
        <v>472.17</v>
      </c>
      <c r="Y277" s="24">
        <f t="shared" si="347"/>
        <v>1615.249</v>
      </c>
      <c r="Z277" s="39"/>
      <c r="AA277" s="4" t="s">
        <v>28</v>
      </c>
      <c r="AB277" s="3">
        <f t="shared" ref="AB277:AH277" si="369">K277+R277</f>
        <v>58.4172</v>
      </c>
      <c r="AC277" s="3">
        <f t="shared" si="369"/>
        <v>778.894</v>
      </c>
      <c r="AD277" s="3">
        <f t="shared" si="369"/>
        <v>566.48</v>
      </c>
      <c r="AE277" s="3">
        <f t="shared" si="369"/>
        <v>32.4578</v>
      </c>
      <c r="AF277" s="3">
        <f t="shared" si="369"/>
        <v>179</v>
      </c>
      <c r="AG277" s="3">
        <f t="shared" si="369"/>
        <v>0</v>
      </c>
      <c r="AH277" s="3">
        <f t="shared" si="369"/>
        <v>1615.249</v>
      </c>
      <c r="AI277" s="4" t="s">
        <v>1111</v>
      </c>
    </row>
    <row r="278" s="9" customFormat="1" ht="20" customHeight="1" spans="1:35">
      <c r="A278" s="23">
        <f t="shared" si="332"/>
        <v>275</v>
      </c>
      <c r="B278" s="24" t="s">
        <v>886</v>
      </c>
      <c r="C278" s="31" t="s">
        <v>743</v>
      </c>
      <c r="D278" s="24" t="s">
        <v>744</v>
      </c>
      <c r="E278" s="24">
        <v>3245.4</v>
      </c>
      <c r="F278" s="24">
        <f>VLOOKUP(C278,'[1]9月'!$B:$Q,16,0)</f>
        <v>3245.4</v>
      </c>
      <c r="G278" s="27">
        <v>5664.75</v>
      </c>
      <c r="H278" s="24">
        <v>3245.4</v>
      </c>
      <c r="I278" s="27">
        <v>1790</v>
      </c>
      <c r="J278" s="27"/>
      <c r="K278" s="34">
        <f t="shared" si="333"/>
        <v>58.4172</v>
      </c>
      <c r="L278" s="35">
        <f t="shared" si="334"/>
        <v>519.264</v>
      </c>
      <c r="M278" s="27">
        <f t="shared" si="335"/>
        <v>453.18</v>
      </c>
      <c r="N278" s="24">
        <f t="shared" si="336"/>
        <v>22.7178</v>
      </c>
      <c r="O278" s="27">
        <f t="shared" si="337"/>
        <v>89.5</v>
      </c>
      <c r="P278" s="27">
        <f t="shared" si="338"/>
        <v>0</v>
      </c>
      <c r="Q278" s="27">
        <f t="shared" si="339"/>
        <v>1143.079</v>
      </c>
      <c r="R278" s="24">
        <f t="shared" si="340"/>
        <v>0</v>
      </c>
      <c r="S278" s="24">
        <f t="shared" si="341"/>
        <v>259.63</v>
      </c>
      <c r="T278" s="27">
        <f t="shared" si="342"/>
        <v>113.3</v>
      </c>
      <c r="U278" s="24">
        <f t="shared" si="343"/>
        <v>9.74</v>
      </c>
      <c r="V278" s="27">
        <f t="shared" si="344"/>
        <v>89.5</v>
      </c>
      <c r="W278" s="27">
        <f t="shared" si="345"/>
        <v>0</v>
      </c>
      <c r="X278" s="24">
        <f t="shared" si="346"/>
        <v>472.17</v>
      </c>
      <c r="Y278" s="24">
        <f t="shared" si="347"/>
        <v>1615.249</v>
      </c>
      <c r="Z278" s="39"/>
      <c r="AA278" s="4" t="s">
        <v>28</v>
      </c>
      <c r="AB278" s="3">
        <f t="shared" ref="AB278:AH278" si="370">K278+R278</f>
        <v>58.4172</v>
      </c>
      <c r="AC278" s="3">
        <f t="shared" si="370"/>
        <v>778.894</v>
      </c>
      <c r="AD278" s="3">
        <f t="shared" si="370"/>
        <v>566.48</v>
      </c>
      <c r="AE278" s="3">
        <f t="shared" si="370"/>
        <v>32.4578</v>
      </c>
      <c r="AF278" s="3">
        <f t="shared" si="370"/>
        <v>179</v>
      </c>
      <c r="AG278" s="3">
        <f t="shared" si="370"/>
        <v>0</v>
      </c>
      <c r="AH278" s="3">
        <f t="shared" si="370"/>
        <v>1615.249</v>
      </c>
      <c r="AI278" s="4" t="s">
        <v>1111</v>
      </c>
    </row>
    <row r="279" s="9" customFormat="1" ht="20" customHeight="1" spans="1:35">
      <c r="A279" s="23">
        <f t="shared" si="332"/>
        <v>276</v>
      </c>
      <c r="B279" s="24" t="s">
        <v>886</v>
      </c>
      <c r="C279" s="31" t="s">
        <v>746</v>
      </c>
      <c r="D279" s="24" t="s">
        <v>747</v>
      </c>
      <c r="E279" s="24">
        <v>3245.4</v>
      </c>
      <c r="F279" s="24">
        <f>VLOOKUP(C279,'[1]9月'!$B:$Q,16,0)</f>
        <v>3245.4</v>
      </c>
      <c r="G279" s="27">
        <v>5664.75</v>
      </c>
      <c r="H279" s="24">
        <v>3245.4</v>
      </c>
      <c r="I279" s="27">
        <v>0</v>
      </c>
      <c r="J279" s="27"/>
      <c r="K279" s="34">
        <f t="shared" si="333"/>
        <v>58.4172</v>
      </c>
      <c r="L279" s="35">
        <f t="shared" si="334"/>
        <v>519.264</v>
      </c>
      <c r="M279" s="27">
        <f t="shared" si="335"/>
        <v>453.18</v>
      </c>
      <c r="N279" s="24">
        <f t="shared" si="336"/>
        <v>22.7178</v>
      </c>
      <c r="O279" s="27">
        <f t="shared" si="337"/>
        <v>0</v>
      </c>
      <c r="P279" s="27">
        <f t="shared" si="338"/>
        <v>0</v>
      </c>
      <c r="Q279" s="27">
        <f t="shared" si="339"/>
        <v>1053.579</v>
      </c>
      <c r="R279" s="24">
        <f t="shared" si="340"/>
        <v>0</v>
      </c>
      <c r="S279" s="24">
        <f t="shared" si="341"/>
        <v>259.63</v>
      </c>
      <c r="T279" s="27">
        <f t="shared" si="342"/>
        <v>113.3</v>
      </c>
      <c r="U279" s="24">
        <f t="shared" si="343"/>
        <v>9.74</v>
      </c>
      <c r="V279" s="27">
        <f t="shared" si="344"/>
        <v>0</v>
      </c>
      <c r="W279" s="27">
        <f t="shared" si="345"/>
        <v>0</v>
      </c>
      <c r="X279" s="24">
        <f t="shared" si="346"/>
        <v>382.67</v>
      </c>
      <c r="Y279" s="24">
        <f t="shared" si="347"/>
        <v>1436.249</v>
      </c>
      <c r="Z279" s="39"/>
      <c r="AA279" s="4" t="s">
        <v>28</v>
      </c>
      <c r="AB279" s="3">
        <f t="shared" ref="AB279:AH279" si="371">K279+R279</f>
        <v>58.4172</v>
      </c>
      <c r="AC279" s="3">
        <f t="shared" si="371"/>
        <v>778.894</v>
      </c>
      <c r="AD279" s="3">
        <f t="shared" si="371"/>
        <v>566.48</v>
      </c>
      <c r="AE279" s="3">
        <f t="shared" si="371"/>
        <v>32.4578</v>
      </c>
      <c r="AF279" s="3">
        <f t="shared" si="371"/>
        <v>0</v>
      </c>
      <c r="AG279" s="3">
        <f t="shared" si="371"/>
        <v>0</v>
      </c>
      <c r="AH279" s="3">
        <f t="shared" si="371"/>
        <v>1436.249</v>
      </c>
      <c r="AI279" s="4" t="s">
        <v>1111</v>
      </c>
    </row>
    <row r="280" s="9" customFormat="1" ht="20" customHeight="1" spans="1:35">
      <c r="A280" s="23">
        <f t="shared" si="332"/>
        <v>277</v>
      </c>
      <c r="B280" s="24" t="s">
        <v>886</v>
      </c>
      <c r="C280" s="31" t="s">
        <v>749</v>
      </c>
      <c r="D280" s="24" t="s">
        <v>750</v>
      </c>
      <c r="E280" s="24">
        <v>3245.4</v>
      </c>
      <c r="F280" s="24">
        <f>VLOOKUP(C280,'[1]9月'!$B:$Q,16,0)</f>
        <v>3245.4</v>
      </c>
      <c r="G280" s="27">
        <v>5664.75</v>
      </c>
      <c r="H280" s="24">
        <v>3245.4</v>
      </c>
      <c r="I280" s="27">
        <v>0</v>
      </c>
      <c r="J280" s="27"/>
      <c r="K280" s="34">
        <f t="shared" si="333"/>
        <v>58.4172</v>
      </c>
      <c r="L280" s="35">
        <f t="shared" si="334"/>
        <v>519.264</v>
      </c>
      <c r="M280" s="27">
        <f t="shared" si="335"/>
        <v>453.18</v>
      </c>
      <c r="N280" s="24">
        <f t="shared" si="336"/>
        <v>22.7178</v>
      </c>
      <c r="O280" s="27">
        <f t="shared" si="337"/>
        <v>0</v>
      </c>
      <c r="P280" s="27">
        <f t="shared" si="338"/>
        <v>0</v>
      </c>
      <c r="Q280" s="27">
        <f t="shared" si="339"/>
        <v>1053.579</v>
      </c>
      <c r="R280" s="24">
        <f t="shared" si="340"/>
        <v>0</v>
      </c>
      <c r="S280" s="24">
        <f t="shared" si="341"/>
        <v>259.63</v>
      </c>
      <c r="T280" s="27">
        <f t="shared" si="342"/>
        <v>113.3</v>
      </c>
      <c r="U280" s="24">
        <f t="shared" si="343"/>
        <v>9.74</v>
      </c>
      <c r="V280" s="27">
        <f t="shared" si="344"/>
        <v>0</v>
      </c>
      <c r="W280" s="27">
        <f t="shared" si="345"/>
        <v>0</v>
      </c>
      <c r="X280" s="24">
        <f t="shared" si="346"/>
        <v>382.67</v>
      </c>
      <c r="Y280" s="24">
        <f t="shared" si="347"/>
        <v>1436.249</v>
      </c>
      <c r="Z280" s="39"/>
      <c r="AA280" s="4" t="s">
        <v>28</v>
      </c>
      <c r="AB280" s="3">
        <f t="shared" ref="AB280:AH280" si="372">K280+R280</f>
        <v>58.4172</v>
      </c>
      <c r="AC280" s="3">
        <f t="shared" si="372"/>
        <v>778.894</v>
      </c>
      <c r="AD280" s="3">
        <f t="shared" si="372"/>
        <v>566.48</v>
      </c>
      <c r="AE280" s="3">
        <f t="shared" si="372"/>
        <v>32.4578</v>
      </c>
      <c r="AF280" s="3">
        <f t="shared" si="372"/>
        <v>0</v>
      </c>
      <c r="AG280" s="3">
        <f t="shared" si="372"/>
        <v>0</v>
      </c>
      <c r="AH280" s="3">
        <f t="shared" si="372"/>
        <v>1436.249</v>
      </c>
      <c r="AI280" s="4" t="s">
        <v>1111</v>
      </c>
    </row>
    <row r="281" s="9" customFormat="1" ht="20" customHeight="1" spans="1:35">
      <c r="A281" s="23">
        <f t="shared" si="332"/>
        <v>278</v>
      </c>
      <c r="B281" s="24" t="s">
        <v>886</v>
      </c>
      <c r="C281" s="31" t="s">
        <v>752</v>
      </c>
      <c r="D281" s="24" t="s">
        <v>753</v>
      </c>
      <c r="E281" s="24">
        <v>3245.4</v>
      </c>
      <c r="F281" s="24">
        <f>VLOOKUP(C281,'[1]9月'!$B:$Q,16,0)</f>
        <v>3245.4</v>
      </c>
      <c r="G281" s="27">
        <v>5664.75</v>
      </c>
      <c r="H281" s="24">
        <v>3245.4</v>
      </c>
      <c r="I281" s="27">
        <v>1790</v>
      </c>
      <c r="J281" s="27"/>
      <c r="K281" s="34">
        <f t="shared" si="333"/>
        <v>58.4172</v>
      </c>
      <c r="L281" s="35">
        <f t="shared" si="334"/>
        <v>519.264</v>
      </c>
      <c r="M281" s="27">
        <f t="shared" si="335"/>
        <v>453.18</v>
      </c>
      <c r="N281" s="24">
        <f t="shared" si="336"/>
        <v>22.7178</v>
      </c>
      <c r="O281" s="27">
        <f t="shared" si="337"/>
        <v>89.5</v>
      </c>
      <c r="P281" s="27">
        <f t="shared" si="338"/>
        <v>0</v>
      </c>
      <c r="Q281" s="27">
        <f t="shared" si="339"/>
        <v>1143.079</v>
      </c>
      <c r="R281" s="24">
        <f t="shared" si="340"/>
        <v>0</v>
      </c>
      <c r="S281" s="24">
        <f t="shared" si="341"/>
        <v>259.63</v>
      </c>
      <c r="T281" s="27">
        <f t="shared" si="342"/>
        <v>113.3</v>
      </c>
      <c r="U281" s="24">
        <f t="shared" si="343"/>
        <v>9.74</v>
      </c>
      <c r="V281" s="27">
        <f t="shared" si="344"/>
        <v>89.5</v>
      </c>
      <c r="W281" s="27">
        <f t="shared" si="345"/>
        <v>0</v>
      </c>
      <c r="X281" s="24">
        <f t="shared" si="346"/>
        <v>472.17</v>
      </c>
      <c r="Y281" s="24">
        <f t="shared" si="347"/>
        <v>1615.249</v>
      </c>
      <c r="Z281" s="39"/>
      <c r="AA281" s="4" t="s">
        <v>28</v>
      </c>
      <c r="AB281" s="3">
        <f t="shared" ref="AB281:AH281" si="373">K281+R281</f>
        <v>58.4172</v>
      </c>
      <c r="AC281" s="3">
        <f t="shared" si="373"/>
        <v>778.894</v>
      </c>
      <c r="AD281" s="3">
        <f t="shared" si="373"/>
        <v>566.48</v>
      </c>
      <c r="AE281" s="3">
        <f t="shared" si="373"/>
        <v>32.4578</v>
      </c>
      <c r="AF281" s="3">
        <f t="shared" si="373"/>
        <v>179</v>
      </c>
      <c r="AG281" s="3">
        <f t="shared" si="373"/>
        <v>0</v>
      </c>
      <c r="AH281" s="3">
        <f t="shared" si="373"/>
        <v>1615.249</v>
      </c>
      <c r="AI281" s="4" t="s">
        <v>1111</v>
      </c>
    </row>
    <row r="282" s="9" customFormat="1" ht="20" customHeight="1" spans="1:35">
      <c r="A282" s="23">
        <f t="shared" si="332"/>
        <v>279</v>
      </c>
      <c r="B282" s="24" t="s">
        <v>886</v>
      </c>
      <c r="C282" s="31" t="s">
        <v>755</v>
      </c>
      <c r="D282" s="24" t="s">
        <v>756</v>
      </c>
      <c r="E282" s="24">
        <v>3245.4</v>
      </c>
      <c r="F282" s="24">
        <f>VLOOKUP(C282,'[1]9月'!$B:$Q,16,0)</f>
        <v>3245.4</v>
      </c>
      <c r="G282" s="27">
        <v>5664.75</v>
      </c>
      <c r="H282" s="24">
        <v>3245.4</v>
      </c>
      <c r="I282" s="27">
        <v>1790</v>
      </c>
      <c r="J282" s="27"/>
      <c r="K282" s="34">
        <f t="shared" si="333"/>
        <v>58.4172</v>
      </c>
      <c r="L282" s="35">
        <f t="shared" si="334"/>
        <v>519.264</v>
      </c>
      <c r="M282" s="27">
        <f t="shared" si="335"/>
        <v>453.18</v>
      </c>
      <c r="N282" s="24">
        <f t="shared" si="336"/>
        <v>22.7178</v>
      </c>
      <c r="O282" s="27">
        <f t="shared" si="337"/>
        <v>89.5</v>
      </c>
      <c r="P282" s="27">
        <f t="shared" si="338"/>
        <v>0</v>
      </c>
      <c r="Q282" s="27">
        <f t="shared" si="339"/>
        <v>1143.079</v>
      </c>
      <c r="R282" s="24">
        <f t="shared" si="340"/>
        <v>0</v>
      </c>
      <c r="S282" s="24">
        <f t="shared" si="341"/>
        <v>259.63</v>
      </c>
      <c r="T282" s="27">
        <f t="shared" si="342"/>
        <v>113.3</v>
      </c>
      <c r="U282" s="24">
        <f t="shared" si="343"/>
        <v>9.74</v>
      </c>
      <c r="V282" s="27">
        <f t="shared" si="344"/>
        <v>89.5</v>
      </c>
      <c r="W282" s="27">
        <f t="shared" si="345"/>
        <v>0</v>
      </c>
      <c r="X282" s="24">
        <f t="shared" si="346"/>
        <v>472.17</v>
      </c>
      <c r="Y282" s="24">
        <f t="shared" si="347"/>
        <v>1615.249</v>
      </c>
      <c r="Z282" s="39"/>
      <c r="AA282" s="4" t="s">
        <v>28</v>
      </c>
      <c r="AB282" s="3">
        <f t="shared" ref="AB282:AH282" si="374">K282+R282</f>
        <v>58.4172</v>
      </c>
      <c r="AC282" s="3">
        <f t="shared" si="374"/>
        <v>778.894</v>
      </c>
      <c r="AD282" s="3">
        <f t="shared" si="374"/>
        <v>566.48</v>
      </c>
      <c r="AE282" s="3">
        <f t="shared" si="374"/>
        <v>32.4578</v>
      </c>
      <c r="AF282" s="3">
        <f t="shared" si="374"/>
        <v>179</v>
      </c>
      <c r="AG282" s="3">
        <f t="shared" si="374"/>
        <v>0</v>
      </c>
      <c r="AH282" s="3">
        <f t="shared" si="374"/>
        <v>1615.249</v>
      </c>
      <c r="AI282" s="4" t="s">
        <v>1111</v>
      </c>
    </row>
    <row r="283" s="9" customFormat="1" ht="20" customHeight="1" spans="1:35">
      <c r="A283" s="23">
        <f t="shared" si="332"/>
        <v>280</v>
      </c>
      <c r="B283" s="24" t="s">
        <v>886</v>
      </c>
      <c r="C283" s="31" t="s">
        <v>758</v>
      </c>
      <c r="D283" s="24" t="s">
        <v>759</v>
      </c>
      <c r="E283" s="24">
        <v>3245.4</v>
      </c>
      <c r="F283" s="24">
        <f>VLOOKUP(C283,'[1]9月'!$B:$Q,16,0)</f>
        <v>3245.4</v>
      </c>
      <c r="G283" s="27">
        <v>5664.75</v>
      </c>
      <c r="H283" s="24">
        <v>3245.4</v>
      </c>
      <c r="I283" s="27">
        <v>1790</v>
      </c>
      <c r="J283" s="27"/>
      <c r="K283" s="34">
        <f t="shared" si="333"/>
        <v>58.4172</v>
      </c>
      <c r="L283" s="35">
        <f t="shared" si="334"/>
        <v>519.264</v>
      </c>
      <c r="M283" s="27">
        <f t="shared" si="335"/>
        <v>453.18</v>
      </c>
      <c r="N283" s="24">
        <f t="shared" si="336"/>
        <v>22.7178</v>
      </c>
      <c r="O283" s="27">
        <f t="shared" si="337"/>
        <v>89.5</v>
      </c>
      <c r="P283" s="27">
        <f t="shared" si="338"/>
        <v>0</v>
      </c>
      <c r="Q283" s="27">
        <f t="shared" si="339"/>
        <v>1143.079</v>
      </c>
      <c r="R283" s="24">
        <f t="shared" si="340"/>
        <v>0</v>
      </c>
      <c r="S283" s="24">
        <f t="shared" si="341"/>
        <v>259.63</v>
      </c>
      <c r="T283" s="27">
        <f t="shared" si="342"/>
        <v>113.3</v>
      </c>
      <c r="U283" s="24">
        <f t="shared" si="343"/>
        <v>9.74</v>
      </c>
      <c r="V283" s="27">
        <f t="shared" si="344"/>
        <v>89.5</v>
      </c>
      <c r="W283" s="27">
        <f t="shared" si="345"/>
        <v>0</v>
      </c>
      <c r="X283" s="24">
        <f t="shared" si="346"/>
        <v>472.17</v>
      </c>
      <c r="Y283" s="24">
        <f t="shared" si="347"/>
        <v>1615.249</v>
      </c>
      <c r="Z283" s="39"/>
      <c r="AA283" s="4" t="s">
        <v>28</v>
      </c>
      <c r="AB283" s="3">
        <f t="shared" ref="AB283:AH283" si="375">K283+R283</f>
        <v>58.4172</v>
      </c>
      <c r="AC283" s="3">
        <f t="shared" si="375"/>
        <v>778.894</v>
      </c>
      <c r="AD283" s="3">
        <f t="shared" si="375"/>
        <v>566.48</v>
      </c>
      <c r="AE283" s="3">
        <f t="shared" si="375"/>
        <v>32.4578</v>
      </c>
      <c r="AF283" s="3">
        <f t="shared" si="375"/>
        <v>179</v>
      </c>
      <c r="AG283" s="3">
        <f t="shared" si="375"/>
        <v>0</v>
      </c>
      <c r="AH283" s="3">
        <f t="shared" si="375"/>
        <v>1615.249</v>
      </c>
      <c r="AI283" s="4" t="s">
        <v>1111</v>
      </c>
    </row>
    <row r="284" s="9" customFormat="1" ht="20" customHeight="1" spans="1:35">
      <c r="A284" s="23">
        <f t="shared" si="332"/>
        <v>281</v>
      </c>
      <c r="B284" s="24" t="s">
        <v>140</v>
      </c>
      <c r="C284" s="31" t="s">
        <v>761</v>
      </c>
      <c r="D284" s="24" t="s">
        <v>762</v>
      </c>
      <c r="E284" s="24">
        <v>3245.4</v>
      </c>
      <c r="F284" s="24">
        <f>VLOOKUP(C284,'[1]9月'!$B:$Q,16,0)</f>
        <v>3245.4</v>
      </c>
      <c r="G284" s="27">
        <v>5664.75</v>
      </c>
      <c r="H284" s="24">
        <v>3245.4</v>
      </c>
      <c r="I284" s="27">
        <v>1790</v>
      </c>
      <c r="J284" s="27"/>
      <c r="K284" s="34">
        <f t="shared" si="333"/>
        <v>58.4172</v>
      </c>
      <c r="L284" s="35">
        <f t="shared" si="334"/>
        <v>519.264</v>
      </c>
      <c r="M284" s="27">
        <f t="shared" si="335"/>
        <v>453.18</v>
      </c>
      <c r="N284" s="24">
        <f t="shared" si="336"/>
        <v>22.7178</v>
      </c>
      <c r="O284" s="27">
        <f t="shared" si="337"/>
        <v>89.5</v>
      </c>
      <c r="P284" s="27">
        <f t="shared" si="338"/>
        <v>0</v>
      </c>
      <c r="Q284" s="27">
        <f t="shared" si="339"/>
        <v>1143.079</v>
      </c>
      <c r="R284" s="24">
        <f t="shared" si="340"/>
        <v>0</v>
      </c>
      <c r="S284" s="24">
        <f t="shared" si="341"/>
        <v>259.63</v>
      </c>
      <c r="T284" s="27">
        <f t="shared" si="342"/>
        <v>113.3</v>
      </c>
      <c r="U284" s="24">
        <f t="shared" si="343"/>
        <v>9.74</v>
      </c>
      <c r="V284" s="27">
        <f t="shared" si="344"/>
        <v>89.5</v>
      </c>
      <c r="W284" s="27">
        <f t="shared" si="345"/>
        <v>0</v>
      </c>
      <c r="X284" s="24">
        <f t="shared" si="346"/>
        <v>472.17</v>
      </c>
      <c r="Y284" s="24">
        <f t="shared" si="347"/>
        <v>1615.249</v>
      </c>
      <c r="Z284" s="39"/>
      <c r="AA284" s="4" t="s">
        <v>28</v>
      </c>
      <c r="AB284" s="3">
        <f t="shared" ref="AB284:AH284" si="376">K284+R284</f>
        <v>58.4172</v>
      </c>
      <c r="AC284" s="3">
        <f t="shared" si="376"/>
        <v>778.894</v>
      </c>
      <c r="AD284" s="3">
        <f t="shared" si="376"/>
        <v>566.48</v>
      </c>
      <c r="AE284" s="3">
        <f t="shared" si="376"/>
        <v>32.4578</v>
      </c>
      <c r="AF284" s="3">
        <f t="shared" si="376"/>
        <v>179</v>
      </c>
      <c r="AG284" s="3">
        <f t="shared" si="376"/>
        <v>0</v>
      </c>
      <c r="AH284" s="3">
        <f t="shared" si="376"/>
        <v>1615.249</v>
      </c>
      <c r="AI284" s="4" t="s">
        <v>1111</v>
      </c>
    </row>
    <row r="285" s="9" customFormat="1" ht="20" customHeight="1" spans="1:35">
      <c r="A285" s="23">
        <f t="shared" si="332"/>
        <v>282</v>
      </c>
      <c r="B285" s="24" t="s">
        <v>118</v>
      </c>
      <c r="C285" s="31" t="s">
        <v>764</v>
      </c>
      <c r="D285" s="24" t="s">
        <v>765</v>
      </c>
      <c r="E285" s="24">
        <v>3245.4</v>
      </c>
      <c r="F285" s="24">
        <f>VLOOKUP(C285,'[1]9月'!$B:$Q,16,0)</f>
        <v>3245.4</v>
      </c>
      <c r="G285" s="27">
        <v>5664.75</v>
      </c>
      <c r="H285" s="24">
        <v>3245.4</v>
      </c>
      <c r="I285" s="27">
        <v>3180</v>
      </c>
      <c r="J285" s="27"/>
      <c r="K285" s="34">
        <f t="shared" si="333"/>
        <v>58.4172</v>
      </c>
      <c r="L285" s="35">
        <f t="shared" si="334"/>
        <v>519.264</v>
      </c>
      <c r="M285" s="27">
        <f t="shared" si="335"/>
        <v>453.18</v>
      </c>
      <c r="N285" s="24">
        <f t="shared" si="336"/>
        <v>22.7178</v>
      </c>
      <c r="O285" s="27">
        <f t="shared" si="337"/>
        <v>159</v>
      </c>
      <c r="P285" s="27">
        <f t="shared" si="338"/>
        <v>0</v>
      </c>
      <c r="Q285" s="27">
        <f t="shared" si="339"/>
        <v>1212.579</v>
      </c>
      <c r="R285" s="24">
        <f t="shared" si="340"/>
        <v>0</v>
      </c>
      <c r="S285" s="24">
        <f t="shared" si="341"/>
        <v>259.63</v>
      </c>
      <c r="T285" s="27">
        <f t="shared" si="342"/>
        <v>113.3</v>
      </c>
      <c r="U285" s="24">
        <f t="shared" si="343"/>
        <v>9.74</v>
      </c>
      <c r="V285" s="27">
        <f t="shared" si="344"/>
        <v>159</v>
      </c>
      <c r="W285" s="27">
        <f t="shared" si="345"/>
        <v>0</v>
      </c>
      <c r="X285" s="24">
        <f t="shared" si="346"/>
        <v>541.67</v>
      </c>
      <c r="Y285" s="24">
        <f t="shared" si="347"/>
        <v>1754.249</v>
      </c>
      <c r="Z285" s="39"/>
      <c r="AA285" s="4" t="s">
        <v>14</v>
      </c>
      <c r="AB285" s="3">
        <f t="shared" ref="AB285:AH285" si="377">K285+R285</f>
        <v>58.4172</v>
      </c>
      <c r="AC285" s="3">
        <f t="shared" si="377"/>
        <v>778.894</v>
      </c>
      <c r="AD285" s="3">
        <f t="shared" si="377"/>
        <v>566.48</v>
      </c>
      <c r="AE285" s="3">
        <f t="shared" si="377"/>
        <v>32.4578</v>
      </c>
      <c r="AF285" s="3">
        <f t="shared" si="377"/>
        <v>318</v>
      </c>
      <c r="AG285" s="3">
        <f t="shared" si="377"/>
        <v>0</v>
      </c>
      <c r="AH285" s="3">
        <f t="shared" si="377"/>
        <v>1754.249</v>
      </c>
      <c r="AI285" s="4" t="s">
        <v>1109</v>
      </c>
    </row>
    <row r="286" s="9" customFormat="1" ht="20" customHeight="1" spans="1:35">
      <c r="A286" s="23">
        <f t="shared" si="332"/>
        <v>283</v>
      </c>
      <c r="B286" s="24" t="s">
        <v>657</v>
      </c>
      <c r="C286" s="31" t="s">
        <v>767</v>
      </c>
      <c r="D286" s="24" t="s">
        <v>768</v>
      </c>
      <c r="E286" s="24">
        <v>3245.4</v>
      </c>
      <c r="F286" s="24">
        <f>VLOOKUP(C286,'[1]9月'!$B:$Q,16,0)</f>
        <v>3245.4</v>
      </c>
      <c r="G286" s="27">
        <v>5664.75</v>
      </c>
      <c r="H286" s="24">
        <v>3245.4</v>
      </c>
      <c r="I286" s="27">
        <v>1790</v>
      </c>
      <c r="J286" s="27"/>
      <c r="K286" s="34">
        <f t="shared" si="333"/>
        <v>58.4172</v>
      </c>
      <c r="L286" s="35">
        <f t="shared" si="334"/>
        <v>519.264</v>
      </c>
      <c r="M286" s="27">
        <f t="shared" si="335"/>
        <v>453.18</v>
      </c>
      <c r="N286" s="24">
        <f t="shared" si="336"/>
        <v>22.7178</v>
      </c>
      <c r="O286" s="27">
        <f t="shared" si="337"/>
        <v>89.5</v>
      </c>
      <c r="P286" s="27">
        <f t="shared" si="338"/>
        <v>0</v>
      </c>
      <c r="Q286" s="27">
        <f t="shared" si="339"/>
        <v>1143.079</v>
      </c>
      <c r="R286" s="24">
        <f t="shared" si="340"/>
        <v>0</v>
      </c>
      <c r="S286" s="24">
        <f t="shared" si="341"/>
        <v>259.63</v>
      </c>
      <c r="T286" s="27">
        <f t="shared" si="342"/>
        <v>113.3</v>
      </c>
      <c r="U286" s="24">
        <f t="shared" si="343"/>
        <v>9.74</v>
      </c>
      <c r="V286" s="27">
        <f t="shared" si="344"/>
        <v>89.5</v>
      </c>
      <c r="W286" s="27">
        <f t="shared" si="345"/>
        <v>0</v>
      </c>
      <c r="X286" s="24">
        <f t="shared" si="346"/>
        <v>472.17</v>
      </c>
      <c r="Y286" s="24">
        <f t="shared" si="347"/>
        <v>1615.249</v>
      </c>
      <c r="Z286" s="39"/>
      <c r="AA286" s="4" t="s">
        <v>27</v>
      </c>
      <c r="AB286" s="3">
        <f t="shared" ref="AB286:AH286" si="378">K286+R286</f>
        <v>58.4172</v>
      </c>
      <c r="AC286" s="3">
        <f t="shared" si="378"/>
        <v>778.894</v>
      </c>
      <c r="AD286" s="3">
        <f t="shared" si="378"/>
        <v>566.48</v>
      </c>
      <c r="AE286" s="3">
        <f t="shared" si="378"/>
        <v>32.4578</v>
      </c>
      <c r="AF286" s="3">
        <f t="shared" si="378"/>
        <v>179</v>
      </c>
      <c r="AG286" s="3">
        <f t="shared" si="378"/>
        <v>0</v>
      </c>
      <c r="AH286" s="3">
        <f t="shared" si="378"/>
        <v>1615.249</v>
      </c>
      <c r="AI286" s="4" t="s">
        <v>1111</v>
      </c>
    </row>
    <row r="287" s="9" customFormat="1" ht="20" customHeight="1" spans="1:35">
      <c r="A287" s="23">
        <f t="shared" si="332"/>
        <v>284</v>
      </c>
      <c r="B287" s="24" t="s">
        <v>886</v>
      </c>
      <c r="C287" s="31" t="s">
        <v>773</v>
      </c>
      <c r="D287" s="24" t="s">
        <v>774</v>
      </c>
      <c r="E287" s="24">
        <v>3245.4</v>
      </c>
      <c r="F287" s="24">
        <f>VLOOKUP(C287,'[1]9月'!$B:$Q,16,0)</f>
        <v>3245.4</v>
      </c>
      <c r="G287" s="27">
        <v>5664.75</v>
      </c>
      <c r="H287" s="24">
        <v>3245.4</v>
      </c>
      <c r="I287" s="27">
        <v>1790</v>
      </c>
      <c r="J287" s="27"/>
      <c r="K287" s="34">
        <f t="shared" si="333"/>
        <v>58.4172</v>
      </c>
      <c r="L287" s="35">
        <f t="shared" si="334"/>
        <v>519.264</v>
      </c>
      <c r="M287" s="27">
        <f t="shared" si="335"/>
        <v>453.18</v>
      </c>
      <c r="N287" s="24">
        <f t="shared" si="336"/>
        <v>22.7178</v>
      </c>
      <c r="O287" s="27">
        <f t="shared" si="337"/>
        <v>89.5</v>
      </c>
      <c r="P287" s="27">
        <f t="shared" si="338"/>
        <v>0</v>
      </c>
      <c r="Q287" s="27">
        <f t="shared" si="339"/>
        <v>1143.079</v>
      </c>
      <c r="R287" s="24">
        <f t="shared" si="340"/>
        <v>0</v>
      </c>
      <c r="S287" s="24">
        <f t="shared" si="341"/>
        <v>259.63</v>
      </c>
      <c r="T287" s="27">
        <f t="shared" si="342"/>
        <v>113.3</v>
      </c>
      <c r="U287" s="24">
        <f t="shared" si="343"/>
        <v>9.74</v>
      </c>
      <c r="V287" s="27">
        <f t="shared" si="344"/>
        <v>89.5</v>
      </c>
      <c r="W287" s="27">
        <f t="shared" si="345"/>
        <v>0</v>
      </c>
      <c r="X287" s="24">
        <f t="shared" si="346"/>
        <v>472.17</v>
      </c>
      <c r="Y287" s="24">
        <f t="shared" si="347"/>
        <v>1615.249</v>
      </c>
      <c r="Z287" s="39"/>
      <c r="AA287" s="4" t="s">
        <v>28</v>
      </c>
      <c r="AB287" s="3">
        <f t="shared" ref="AB287:AH287" si="379">K287+R287</f>
        <v>58.4172</v>
      </c>
      <c r="AC287" s="3">
        <f t="shared" si="379"/>
        <v>778.894</v>
      </c>
      <c r="AD287" s="3">
        <f t="shared" si="379"/>
        <v>566.48</v>
      </c>
      <c r="AE287" s="3">
        <f t="shared" si="379"/>
        <v>32.4578</v>
      </c>
      <c r="AF287" s="3">
        <f t="shared" si="379"/>
        <v>179</v>
      </c>
      <c r="AG287" s="3">
        <f t="shared" si="379"/>
        <v>0</v>
      </c>
      <c r="AH287" s="3">
        <f t="shared" si="379"/>
        <v>1615.249</v>
      </c>
      <c r="AI287" s="4" t="s">
        <v>1111</v>
      </c>
    </row>
    <row r="288" s="9" customFormat="1" ht="20" customHeight="1" spans="1:35">
      <c r="A288" s="23">
        <f t="shared" si="332"/>
        <v>285</v>
      </c>
      <c r="B288" s="24" t="s">
        <v>886</v>
      </c>
      <c r="C288" s="31" t="s">
        <v>776</v>
      </c>
      <c r="D288" s="24" t="s">
        <v>777</v>
      </c>
      <c r="E288" s="24">
        <v>3245.4</v>
      </c>
      <c r="F288" s="24">
        <f>VLOOKUP(C288,'[1]9月'!$B:$Q,16,0)</f>
        <v>3245.4</v>
      </c>
      <c r="G288" s="27">
        <v>5664.75</v>
      </c>
      <c r="H288" s="24">
        <v>3245.4</v>
      </c>
      <c r="I288" s="27">
        <v>1790</v>
      </c>
      <c r="J288" s="27"/>
      <c r="K288" s="34">
        <f t="shared" si="333"/>
        <v>58.4172</v>
      </c>
      <c r="L288" s="35">
        <f t="shared" si="334"/>
        <v>519.264</v>
      </c>
      <c r="M288" s="27">
        <f t="shared" si="335"/>
        <v>453.18</v>
      </c>
      <c r="N288" s="24">
        <f t="shared" si="336"/>
        <v>22.7178</v>
      </c>
      <c r="O288" s="27">
        <f t="shared" si="337"/>
        <v>89.5</v>
      </c>
      <c r="P288" s="27">
        <f t="shared" si="338"/>
        <v>0</v>
      </c>
      <c r="Q288" s="27">
        <f t="shared" si="339"/>
        <v>1143.079</v>
      </c>
      <c r="R288" s="24">
        <f t="shared" si="340"/>
        <v>0</v>
      </c>
      <c r="S288" s="24">
        <f t="shared" si="341"/>
        <v>259.63</v>
      </c>
      <c r="T288" s="27">
        <f t="shared" si="342"/>
        <v>113.3</v>
      </c>
      <c r="U288" s="24">
        <f t="shared" si="343"/>
        <v>9.74</v>
      </c>
      <c r="V288" s="27">
        <f t="shared" si="344"/>
        <v>89.5</v>
      </c>
      <c r="W288" s="27">
        <f t="shared" si="345"/>
        <v>0</v>
      </c>
      <c r="X288" s="24">
        <f t="shared" si="346"/>
        <v>472.17</v>
      </c>
      <c r="Y288" s="24">
        <f t="shared" si="347"/>
        <v>1615.249</v>
      </c>
      <c r="Z288" s="39"/>
      <c r="AA288" s="4" t="s">
        <v>28</v>
      </c>
      <c r="AB288" s="3">
        <f t="shared" ref="AB288:AH288" si="380">K288+R288</f>
        <v>58.4172</v>
      </c>
      <c r="AC288" s="3">
        <f t="shared" si="380"/>
        <v>778.894</v>
      </c>
      <c r="AD288" s="3">
        <f t="shared" si="380"/>
        <v>566.48</v>
      </c>
      <c r="AE288" s="3">
        <f t="shared" si="380"/>
        <v>32.4578</v>
      </c>
      <c r="AF288" s="3">
        <f t="shared" si="380"/>
        <v>179</v>
      </c>
      <c r="AG288" s="3">
        <f t="shared" si="380"/>
        <v>0</v>
      </c>
      <c r="AH288" s="3">
        <f t="shared" si="380"/>
        <v>1615.249</v>
      </c>
      <c r="AI288" s="4" t="s">
        <v>1111</v>
      </c>
    </row>
    <row r="289" s="9" customFormat="1" ht="20" customHeight="1" spans="1:35">
      <c r="A289" s="23">
        <f t="shared" si="332"/>
        <v>286</v>
      </c>
      <c r="B289" s="24" t="s">
        <v>886</v>
      </c>
      <c r="C289" s="71" t="s">
        <v>779</v>
      </c>
      <c r="D289" s="24" t="s">
        <v>780</v>
      </c>
      <c r="E289" s="24">
        <v>3245.4</v>
      </c>
      <c r="F289" s="24">
        <f>VLOOKUP(C289,'[1]9月'!$B:$Q,16,0)</f>
        <v>3245.4</v>
      </c>
      <c r="G289" s="27">
        <v>5664.75</v>
      </c>
      <c r="H289" s="24">
        <v>3245.4</v>
      </c>
      <c r="I289" s="27">
        <v>1790</v>
      </c>
      <c r="J289" s="27"/>
      <c r="K289" s="34">
        <f t="shared" si="333"/>
        <v>58.4172</v>
      </c>
      <c r="L289" s="35">
        <f t="shared" si="334"/>
        <v>519.264</v>
      </c>
      <c r="M289" s="27">
        <f t="shared" si="335"/>
        <v>453.18</v>
      </c>
      <c r="N289" s="24">
        <f t="shared" si="336"/>
        <v>22.7178</v>
      </c>
      <c r="O289" s="27">
        <f t="shared" si="337"/>
        <v>89.5</v>
      </c>
      <c r="P289" s="27">
        <f t="shared" si="338"/>
        <v>0</v>
      </c>
      <c r="Q289" s="27">
        <f t="shared" si="339"/>
        <v>1143.079</v>
      </c>
      <c r="R289" s="24">
        <f t="shared" si="340"/>
        <v>0</v>
      </c>
      <c r="S289" s="24">
        <f t="shared" si="341"/>
        <v>259.63</v>
      </c>
      <c r="T289" s="27">
        <f t="shared" si="342"/>
        <v>113.3</v>
      </c>
      <c r="U289" s="24">
        <f t="shared" si="343"/>
        <v>9.74</v>
      </c>
      <c r="V289" s="27">
        <f t="shared" si="344"/>
        <v>89.5</v>
      </c>
      <c r="W289" s="27">
        <f t="shared" si="345"/>
        <v>0</v>
      </c>
      <c r="X289" s="24">
        <f t="shared" si="346"/>
        <v>472.17</v>
      </c>
      <c r="Y289" s="24">
        <f t="shared" si="347"/>
        <v>1615.249</v>
      </c>
      <c r="Z289" s="39"/>
      <c r="AA289" s="4" t="s">
        <v>28</v>
      </c>
      <c r="AB289" s="3">
        <f t="shared" ref="AB289:AH289" si="381">K289+R289</f>
        <v>58.4172</v>
      </c>
      <c r="AC289" s="3">
        <f t="shared" si="381"/>
        <v>778.894</v>
      </c>
      <c r="AD289" s="3">
        <f t="shared" si="381"/>
        <v>566.48</v>
      </c>
      <c r="AE289" s="3">
        <f t="shared" si="381"/>
        <v>32.4578</v>
      </c>
      <c r="AF289" s="3">
        <f t="shared" si="381"/>
        <v>179</v>
      </c>
      <c r="AG289" s="3">
        <f t="shared" si="381"/>
        <v>0</v>
      </c>
      <c r="AH289" s="3">
        <f t="shared" si="381"/>
        <v>1615.249</v>
      </c>
      <c r="AI289" s="4" t="s">
        <v>1111</v>
      </c>
    </row>
    <row r="290" s="9" customFormat="1" ht="20" customHeight="1" spans="1:35">
      <c r="A290" s="23">
        <f t="shared" si="332"/>
        <v>287</v>
      </c>
      <c r="B290" s="24" t="s">
        <v>657</v>
      </c>
      <c r="C290" s="29" t="s">
        <v>781</v>
      </c>
      <c r="D290" s="28" t="s">
        <v>782</v>
      </c>
      <c r="E290" s="24">
        <v>3245.4</v>
      </c>
      <c r="F290" s="24">
        <f>VLOOKUP(C290,'[1]9月'!$B:$Q,16,0)</f>
        <v>3245.4</v>
      </c>
      <c r="G290" s="56">
        <v>5664.75</v>
      </c>
      <c r="H290" s="24">
        <v>3245.4</v>
      </c>
      <c r="I290" s="27">
        <v>1790</v>
      </c>
      <c r="J290" s="27"/>
      <c r="K290" s="34">
        <f t="shared" si="333"/>
        <v>58.4172</v>
      </c>
      <c r="L290" s="35">
        <f t="shared" si="334"/>
        <v>519.264</v>
      </c>
      <c r="M290" s="27">
        <f t="shared" si="335"/>
        <v>453.18</v>
      </c>
      <c r="N290" s="24">
        <f t="shared" si="336"/>
        <v>22.7178</v>
      </c>
      <c r="O290" s="27">
        <f t="shared" si="337"/>
        <v>89.5</v>
      </c>
      <c r="P290" s="27">
        <f t="shared" si="338"/>
        <v>0</v>
      </c>
      <c r="Q290" s="27">
        <f t="shared" si="339"/>
        <v>1143.079</v>
      </c>
      <c r="R290" s="24">
        <f t="shared" si="340"/>
        <v>0</v>
      </c>
      <c r="S290" s="24">
        <f t="shared" si="341"/>
        <v>259.63</v>
      </c>
      <c r="T290" s="27">
        <f t="shared" si="342"/>
        <v>113.3</v>
      </c>
      <c r="U290" s="24">
        <f t="shared" si="343"/>
        <v>9.74</v>
      </c>
      <c r="V290" s="27">
        <f t="shared" si="344"/>
        <v>89.5</v>
      </c>
      <c r="W290" s="27">
        <f t="shared" si="345"/>
        <v>0</v>
      </c>
      <c r="X290" s="24">
        <f t="shared" si="346"/>
        <v>472.17</v>
      </c>
      <c r="Y290" s="24">
        <f t="shared" si="347"/>
        <v>1615.249</v>
      </c>
      <c r="Z290" s="39"/>
      <c r="AA290" s="4" t="s">
        <v>27</v>
      </c>
      <c r="AB290" s="3">
        <f t="shared" ref="AB290:AH290" si="382">K290+R290</f>
        <v>58.4172</v>
      </c>
      <c r="AC290" s="3">
        <f t="shared" si="382"/>
        <v>778.894</v>
      </c>
      <c r="AD290" s="3">
        <f t="shared" si="382"/>
        <v>566.48</v>
      </c>
      <c r="AE290" s="3">
        <f t="shared" si="382"/>
        <v>32.4578</v>
      </c>
      <c r="AF290" s="3">
        <f t="shared" si="382"/>
        <v>179</v>
      </c>
      <c r="AG290" s="3">
        <f t="shared" si="382"/>
        <v>0</v>
      </c>
      <c r="AH290" s="3">
        <f t="shared" si="382"/>
        <v>1615.249</v>
      </c>
      <c r="AI290" s="4" t="s">
        <v>1111</v>
      </c>
    </row>
    <row r="291" s="9" customFormat="1" ht="20" customHeight="1" spans="1:35">
      <c r="A291" s="23">
        <f t="shared" si="332"/>
        <v>288</v>
      </c>
      <c r="B291" s="24" t="s">
        <v>886</v>
      </c>
      <c r="C291" s="29" t="s">
        <v>783</v>
      </c>
      <c r="D291" s="28" t="s">
        <v>784</v>
      </c>
      <c r="E291" s="24">
        <v>3245.4</v>
      </c>
      <c r="F291" s="24">
        <f>VLOOKUP(C291,'[1]9月'!$B:$Q,16,0)</f>
        <v>3245.4</v>
      </c>
      <c r="G291" s="56">
        <v>5664.75</v>
      </c>
      <c r="H291" s="24">
        <v>3245.4</v>
      </c>
      <c r="I291" s="27">
        <v>1790</v>
      </c>
      <c r="J291" s="27"/>
      <c r="K291" s="34">
        <f t="shared" si="333"/>
        <v>58.4172</v>
      </c>
      <c r="L291" s="35">
        <f t="shared" si="334"/>
        <v>519.264</v>
      </c>
      <c r="M291" s="27">
        <f t="shared" si="335"/>
        <v>453.18</v>
      </c>
      <c r="N291" s="24">
        <f t="shared" si="336"/>
        <v>22.7178</v>
      </c>
      <c r="O291" s="27">
        <f t="shared" si="337"/>
        <v>89.5</v>
      </c>
      <c r="P291" s="27">
        <f t="shared" si="338"/>
        <v>0</v>
      </c>
      <c r="Q291" s="27">
        <f t="shared" si="339"/>
        <v>1143.079</v>
      </c>
      <c r="R291" s="24">
        <f t="shared" si="340"/>
        <v>0</v>
      </c>
      <c r="S291" s="24">
        <f t="shared" si="341"/>
        <v>259.63</v>
      </c>
      <c r="T291" s="27">
        <f t="shared" si="342"/>
        <v>113.3</v>
      </c>
      <c r="U291" s="24">
        <f t="shared" si="343"/>
        <v>9.74</v>
      </c>
      <c r="V291" s="27">
        <f t="shared" si="344"/>
        <v>89.5</v>
      </c>
      <c r="W291" s="27">
        <f t="shared" si="345"/>
        <v>0</v>
      </c>
      <c r="X291" s="24">
        <f t="shared" si="346"/>
        <v>472.17</v>
      </c>
      <c r="Y291" s="24">
        <f t="shared" si="347"/>
        <v>1615.249</v>
      </c>
      <c r="Z291" s="39"/>
      <c r="AA291" s="4" t="s">
        <v>28</v>
      </c>
      <c r="AB291" s="3">
        <f t="shared" ref="AB291:AH291" si="383">K291+R291</f>
        <v>58.4172</v>
      </c>
      <c r="AC291" s="3">
        <f t="shared" si="383"/>
        <v>778.894</v>
      </c>
      <c r="AD291" s="3">
        <f t="shared" si="383"/>
        <v>566.48</v>
      </c>
      <c r="AE291" s="3">
        <f t="shared" si="383"/>
        <v>32.4578</v>
      </c>
      <c r="AF291" s="3">
        <f t="shared" si="383"/>
        <v>179</v>
      </c>
      <c r="AG291" s="3">
        <f t="shared" si="383"/>
        <v>0</v>
      </c>
      <c r="AH291" s="3">
        <f t="shared" si="383"/>
        <v>1615.249</v>
      </c>
      <c r="AI291" s="4" t="s">
        <v>1111</v>
      </c>
    </row>
    <row r="292" s="9" customFormat="1" ht="20" customHeight="1" spans="1:35">
      <c r="A292" s="23">
        <f t="shared" si="332"/>
        <v>289</v>
      </c>
      <c r="B292" s="24" t="s">
        <v>140</v>
      </c>
      <c r="C292" s="72" t="s">
        <v>787</v>
      </c>
      <c r="D292" s="26" t="s">
        <v>788</v>
      </c>
      <c r="E292" s="24">
        <v>3245.4</v>
      </c>
      <c r="F292" s="24">
        <f>VLOOKUP(C292,'[1]9月'!$B:$Q,16,0)</f>
        <v>3245.4</v>
      </c>
      <c r="G292" s="56">
        <v>5664.75</v>
      </c>
      <c r="H292" s="24">
        <v>3245.4</v>
      </c>
      <c r="I292" s="27">
        <v>3180</v>
      </c>
      <c r="J292" s="27"/>
      <c r="K292" s="34">
        <f t="shared" si="333"/>
        <v>58.4172</v>
      </c>
      <c r="L292" s="35">
        <f t="shared" si="334"/>
        <v>519.264</v>
      </c>
      <c r="M292" s="27">
        <f t="shared" si="335"/>
        <v>453.18</v>
      </c>
      <c r="N292" s="24">
        <f t="shared" si="336"/>
        <v>22.7178</v>
      </c>
      <c r="O292" s="27">
        <f t="shared" si="337"/>
        <v>159</v>
      </c>
      <c r="P292" s="27">
        <f t="shared" si="338"/>
        <v>0</v>
      </c>
      <c r="Q292" s="27">
        <f t="shared" si="339"/>
        <v>1212.579</v>
      </c>
      <c r="R292" s="24">
        <f t="shared" si="340"/>
        <v>0</v>
      </c>
      <c r="S292" s="24">
        <f t="shared" si="341"/>
        <v>259.63</v>
      </c>
      <c r="T292" s="27">
        <f t="shared" si="342"/>
        <v>113.3</v>
      </c>
      <c r="U292" s="24">
        <f t="shared" si="343"/>
        <v>9.74</v>
      </c>
      <c r="V292" s="27">
        <f t="shared" si="344"/>
        <v>159</v>
      </c>
      <c r="W292" s="27">
        <f t="shared" si="345"/>
        <v>0</v>
      </c>
      <c r="X292" s="24">
        <f t="shared" si="346"/>
        <v>541.67</v>
      </c>
      <c r="Y292" s="24">
        <f t="shared" si="347"/>
        <v>1754.249</v>
      </c>
      <c r="Z292" s="39"/>
      <c r="AA292" s="4" t="s">
        <v>17</v>
      </c>
      <c r="AB292" s="3">
        <f t="shared" ref="AB292:AH292" si="384">K292+R292</f>
        <v>58.4172</v>
      </c>
      <c r="AC292" s="3">
        <f t="shared" si="384"/>
        <v>778.894</v>
      </c>
      <c r="AD292" s="3">
        <f t="shared" si="384"/>
        <v>566.48</v>
      </c>
      <c r="AE292" s="3">
        <f t="shared" si="384"/>
        <v>32.4578</v>
      </c>
      <c r="AF292" s="3">
        <f t="shared" si="384"/>
        <v>318</v>
      </c>
      <c r="AG292" s="3">
        <f t="shared" si="384"/>
        <v>0</v>
      </c>
      <c r="AH292" s="3">
        <f t="shared" si="384"/>
        <v>1754.249</v>
      </c>
      <c r="AI292" s="4" t="s">
        <v>1107</v>
      </c>
    </row>
    <row r="293" s="9" customFormat="1" ht="20" customHeight="1" spans="1:35">
      <c r="A293" s="23">
        <f t="shared" si="332"/>
        <v>290</v>
      </c>
      <c r="B293" s="24" t="s">
        <v>688</v>
      </c>
      <c r="C293" s="72" t="s">
        <v>791</v>
      </c>
      <c r="D293" s="26" t="s">
        <v>792</v>
      </c>
      <c r="E293" s="24">
        <v>3245.4</v>
      </c>
      <c r="F293" s="24">
        <v>3245.4</v>
      </c>
      <c r="G293" s="56">
        <v>5664.75</v>
      </c>
      <c r="H293" s="24">
        <v>3245.4</v>
      </c>
      <c r="I293" s="27">
        <v>0</v>
      </c>
      <c r="J293" s="27"/>
      <c r="K293" s="34">
        <f t="shared" si="333"/>
        <v>58.4172</v>
      </c>
      <c r="L293" s="35">
        <f t="shared" si="334"/>
        <v>519.264</v>
      </c>
      <c r="M293" s="27">
        <f t="shared" si="335"/>
        <v>453.18</v>
      </c>
      <c r="N293" s="24">
        <f t="shared" si="336"/>
        <v>22.7178</v>
      </c>
      <c r="O293" s="27">
        <f t="shared" si="337"/>
        <v>0</v>
      </c>
      <c r="P293" s="27">
        <f t="shared" si="338"/>
        <v>0</v>
      </c>
      <c r="Q293" s="27">
        <f t="shared" si="339"/>
        <v>1053.579</v>
      </c>
      <c r="R293" s="24">
        <f t="shared" si="340"/>
        <v>0</v>
      </c>
      <c r="S293" s="24">
        <f t="shared" si="341"/>
        <v>259.63</v>
      </c>
      <c r="T293" s="27">
        <f t="shared" si="342"/>
        <v>113.3</v>
      </c>
      <c r="U293" s="24">
        <f t="shared" si="343"/>
        <v>9.74</v>
      </c>
      <c r="V293" s="27">
        <f t="shared" si="344"/>
        <v>0</v>
      </c>
      <c r="W293" s="27">
        <f t="shared" si="345"/>
        <v>0</v>
      </c>
      <c r="X293" s="24">
        <f t="shared" si="346"/>
        <v>382.67</v>
      </c>
      <c r="Y293" s="24">
        <f t="shared" si="347"/>
        <v>1436.249</v>
      </c>
      <c r="Z293" s="39"/>
      <c r="AA293" s="4" t="s">
        <v>25</v>
      </c>
      <c r="AB293" s="3">
        <f t="shared" ref="AB293:AH293" si="385">K293+R293</f>
        <v>58.4172</v>
      </c>
      <c r="AC293" s="3">
        <f t="shared" si="385"/>
        <v>778.894</v>
      </c>
      <c r="AD293" s="3">
        <f t="shared" si="385"/>
        <v>566.48</v>
      </c>
      <c r="AE293" s="3">
        <f t="shared" si="385"/>
        <v>32.4578</v>
      </c>
      <c r="AF293" s="3">
        <f t="shared" si="385"/>
        <v>0</v>
      </c>
      <c r="AG293" s="3">
        <f t="shared" si="385"/>
        <v>0</v>
      </c>
      <c r="AH293" s="3">
        <f t="shared" si="385"/>
        <v>1436.249</v>
      </c>
      <c r="AI293" s="4" t="s">
        <v>1111</v>
      </c>
    </row>
    <row r="294" s="9" customFormat="1" ht="20" customHeight="1" spans="1:35">
      <c r="A294" s="23">
        <f t="shared" si="332"/>
        <v>291</v>
      </c>
      <c r="B294" s="24" t="s">
        <v>140</v>
      </c>
      <c r="C294" s="72" t="s">
        <v>795</v>
      </c>
      <c r="D294" s="26" t="s">
        <v>796</v>
      </c>
      <c r="E294" s="24">
        <v>3820</v>
      </c>
      <c r="F294" s="24">
        <v>3820</v>
      </c>
      <c r="G294" s="56">
        <v>5664.75</v>
      </c>
      <c r="H294" s="24">
        <v>3820</v>
      </c>
      <c r="I294" s="27">
        <v>4180</v>
      </c>
      <c r="J294" s="27"/>
      <c r="K294" s="34">
        <f t="shared" si="333"/>
        <v>68.76</v>
      </c>
      <c r="L294" s="35">
        <f t="shared" si="334"/>
        <v>611.2</v>
      </c>
      <c r="M294" s="27">
        <f t="shared" si="335"/>
        <v>453.18</v>
      </c>
      <c r="N294" s="24">
        <f t="shared" si="336"/>
        <v>26.74</v>
      </c>
      <c r="O294" s="27">
        <f t="shared" si="337"/>
        <v>209</v>
      </c>
      <c r="P294" s="27">
        <f t="shared" si="338"/>
        <v>0</v>
      </c>
      <c r="Q294" s="27">
        <f t="shared" si="339"/>
        <v>1368.88</v>
      </c>
      <c r="R294" s="24">
        <f t="shared" si="340"/>
        <v>0</v>
      </c>
      <c r="S294" s="24">
        <f t="shared" si="341"/>
        <v>305.6</v>
      </c>
      <c r="T294" s="27">
        <f t="shared" si="342"/>
        <v>113.3</v>
      </c>
      <c r="U294" s="24">
        <f t="shared" si="343"/>
        <v>11.46</v>
      </c>
      <c r="V294" s="27">
        <f t="shared" si="344"/>
        <v>209</v>
      </c>
      <c r="W294" s="27">
        <f t="shared" si="345"/>
        <v>0</v>
      </c>
      <c r="X294" s="24">
        <f t="shared" si="346"/>
        <v>639.36</v>
      </c>
      <c r="Y294" s="24">
        <f t="shared" si="347"/>
        <v>2008.24</v>
      </c>
      <c r="Z294" s="39"/>
      <c r="AA294" s="4" t="s">
        <v>17</v>
      </c>
      <c r="AB294" s="3">
        <f t="shared" ref="AB294:AH294" si="386">K294+R294</f>
        <v>68.76</v>
      </c>
      <c r="AC294" s="3">
        <f t="shared" si="386"/>
        <v>916.8</v>
      </c>
      <c r="AD294" s="3">
        <f t="shared" si="386"/>
        <v>566.48</v>
      </c>
      <c r="AE294" s="3">
        <f t="shared" si="386"/>
        <v>38.2</v>
      </c>
      <c r="AF294" s="3">
        <f t="shared" si="386"/>
        <v>418</v>
      </c>
      <c r="AG294" s="3">
        <f t="shared" si="386"/>
        <v>0</v>
      </c>
      <c r="AH294" s="3">
        <f t="shared" si="386"/>
        <v>2008.24</v>
      </c>
      <c r="AI294" s="4" t="s">
        <v>1107</v>
      </c>
    </row>
    <row r="295" s="9" customFormat="1" ht="20" customHeight="1" spans="1:35">
      <c r="A295" s="23">
        <f t="shared" si="332"/>
        <v>292</v>
      </c>
      <c r="B295" s="24" t="s">
        <v>76</v>
      </c>
      <c r="C295" s="73" t="s">
        <v>799</v>
      </c>
      <c r="D295" s="272" t="s">
        <v>800</v>
      </c>
      <c r="E295" s="24">
        <v>3245.4</v>
      </c>
      <c r="F295" s="24">
        <v>3245.4</v>
      </c>
      <c r="G295" s="56">
        <v>5664.75</v>
      </c>
      <c r="H295" s="24">
        <v>3245.4</v>
      </c>
      <c r="I295" s="27">
        <v>3180</v>
      </c>
      <c r="J295" s="27"/>
      <c r="K295" s="34">
        <f t="shared" si="333"/>
        <v>58.4172</v>
      </c>
      <c r="L295" s="35">
        <f t="shared" si="334"/>
        <v>519.264</v>
      </c>
      <c r="M295" s="27">
        <f t="shared" si="335"/>
        <v>453.18</v>
      </c>
      <c r="N295" s="24">
        <f t="shared" si="336"/>
        <v>22.7178</v>
      </c>
      <c r="O295" s="27">
        <f t="shared" si="337"/>
        <v>159</v>
      </c>
      <c r="P295" s="27">
        <f t="shared" si="338"/>
        <v>0</v>
      </c>
      <c r="Q295" s="27">
        <f t="shared" si="339"/>
        <v>1212.579</v>
      </c>
      <c r="R295" s="24">
        <f t="shared" si="340"/>
        <v>0</v>
      </c>
      <c r="S295" s="24">
        <f t="shared" si="341"/>
        <v>259.63</v>
      </c>
      <c r="T295" s="27">
        <f t="shared" si="342"/>
        <v>113.3</v>
      </c>
      <c r="U295" s="24">
        <f t="shared" si="343"/>
        <v>9.74</v>
      </c>
      <c r="V295" s="27">
        <f t="shared" si="344"/>
        <v>159</v>
      </c>
      <c r="W295" s="27">
        <f t="shared" si="345"/>
        <v>0</v>
      </c>
      <c r="X295" s="24">
        <f t="shared" si="346"/>
        <v>541.67</v>
      </c>
      <c r="Y295" s="24">
        <f t="shared" si="347"/>
        <v>1754.249</v>
      </c>
      <c r="Z295" s="39"/>
      <c r="AA295" s="4" t="s">
        <v>31</v>
      </c>
      <c r="AB295" s="3">
        <f t="shared" ref="AB295:AH295" si="387">K295+R295</f>
        <v>58.4172</v>
      </c>
      <c r="AC295" s="3">
        <f t="shared" si="387"/>
        <v>778.894</v>
      </c>
      <c r="AD295" s="3">
        <f t="shared" si="387"/>
        <v>566.48</v>
      </c>
      <c r="AE295" s="3">
        <f t="shared" si="387"/>
        <v>32.4578</v>
      </c>
      <c r="AF295" s="3">
        <f t="shared" si="387"/>
        <v>318</v>
      </c>
      <c r="AG295" s="3">
        <f t="shared" si="387"/>
        <v>0</v>
      </c>
      <c r="AH295" s="3">
        <f t="shared" si="387"/>
        <v>1754.249</v>
      </c>
      <c r="AI295" s="4" t="s">
        <v>1108</v>
      </c>
    </row>
    <row r="296" s="9" customFormat="1" ht="20" customHeight="1" spans="1:35">
      <c r="A296" s="23">
        <f t="shared" si="332"/>
        <v>293</v>
      </c>
      <c r="B296" s="24" t="s">
        <v>886</v>
      </c>
      <c r="C296" s="29" t="s">
        <v>801</v>
      </c>
      <c r="D296" s="74" t="s">
        <v>802</v>
      </c>
      <c r="E296" s="24">
        <v>3245.4</v>
      </c>
      <c r="F296" s="24">
        <v>3245.4</v>
      </c>
      <c r="G296" s="56">
        <v>5664.75</v>
      </c>
      <c r="H296" s="24">
        <v>3245.4</v>
      </c>
      <c r="I296" s="27">
        <v>1790</v>
      </c>
      <c r="J296" s="27"/>
      <c r="K296" s="34">
        <f t="shared" si="333"/>
        <v>58.4172</v>
      </c>
      <c r="L296" s="35">
        <f t="shared" si="334"/>
        <v>519.264</v>
      </c>
      <c r="M296" s="27">
        <f t="shared" si="335"/>
        <v>453.18</v>
      </c>
      <c r="N296" s="24">
        <f t="shared" si="336"/>
        <v>22.7178</v>
      </c>
      <c r="O296" s="27">
        <f t="shared" si="337"/>
        <v>89.5</v>
      </c>
      <c r="P296" s="27">
        <f t="shared" si="338"/>
        <v>0</v>
      </c>
      <c r="Q296" s="27">
        <f t="shared" si="339"/>
        <v>1143.079</v>
      </c>
      <c r="R296" s="24">
        <f t="shared" si="340"/>
        <v>0</v>
      </c>
      <c r="S296" s="24">
        <f t="shared" si="341"/>
        <v>259.63</v>
      </c>
      <c r="T296" s="27">
        <f t="shared" si="342"/>
        <v>113.3</v>
      </c>
      <c r="U296" s="24">
        <f t="shared" si="343"/>
        <v>9.74</v>
      </c>
      <c r="V296" s="27">
        <f t="shared" si="344"/>
        <v>89.5</v>
      </c>
      <c r="W296" s="27">
        <f t="shared" si="345"/>
        <v>0</v>
      </c>
      <c r="X296" s="24">
        <f t="shared" si="346"/>
        <v>472.17</v>
      </c>
      <c r="Y296" s="24">
        <f t="shared" si="347"/>
        <v>1615.249</v>
      </c>
      <c r="Z296" s="39"/>
      <c r="AA296" s="4" t="s">
        <v>28</v>
      </c>
      <c r="AB296" s="3">
        <f t="shared" ref="AB296:AH296" si="388">K296+R296</f>
        <v>58.4172</v>
      </c>
      <c r="AC296" s="3">
        <f t="shared" si="388"/>
        <v>778.894</v>
      </c>
      <c r="AD296" s="3">
        <f t="shared" si="388"/>
        <v>566.48</v>
      </c>
      <c r="AE296" s="3">
        <f t="shared" si="388"/>
        <v>32.4578</v>
      </c>
      <c r="AF296" s="3">
        <f t="shared" si="388"/>
        <v>179</v>
      </c>
      <c r="AG296" s="3">
        <f t="shared" si="388"/>
        <v>0</v>
      </c>
      <c r="AH296" s="3">
        <f t="shared" si="388"/>
        <v>1615.249</v>
      </c>
      <c r="AI296" s="4" t="s">
        <v>1111</v>
      </c>
    </row>
    <row r="297" s="9" customFormat="1" ht="20" customHeight="1" spans="1:35">
      <c r="A297" s="23">
        <f t="shared" si="332"/>
        <v>294</v>
      </c>
      <c r="B297" s="24" t="s">
        <v>657</v>
      </c>
      <c r="C297" s="29" t="s">
        <v>803</v>
      </c>
      <c r="D297" s="74" t="s">
        <v>804</v>
      </c>
      <c r="E297" s="24">
        <v>3245.4</v>
      </c>
      <c r="F297" s="24">
        <v>3245.4</v>
      </c>
      <c r="G297" s="56">
        <v>5664.75</v>
      </c>
      <c r="H297" s="24">
        <v>3245.4</v>
      </c>
      <c r="I297" s="27">
        <v>1790</v>
      </c>
      <c r="J297" s="27"/>
      <c r="K297" s="34">
        <f t="shared" si="333"/>
        <v>58.4172</v>
      </c>
      <c r="L297" s="35">
        <f t="shared" si="334"/>
        <v>519.264</v>
      </c>
      <c r="M297" s="27">
        <f t="shared" si="335"/>
        <v>453.18</v>
      </c>
      <c r="N297" s="24">
        <f t="shared" si="336"/>
        <v>22.7178</v>
      </c>
      <c r="O297" s="27">
        <f t="shared" si="337"/>
        <v>89.5</v>
      </c>
      <c r="P297" s="27">
        <f t="shared" si="338"/>
        <v>0</v>
      </c>
      <c r="Q297" s="27">
        <f t="shared" si="339"/>
        <v>1143.079</v>
      </c>
      <c r="R297" s="24">
        <f t="shared" si="340"/>
        <v>0</v>
      </c>
      <c r="S297" s="24">
        <f t="shared" si="341"/>
        <v>259.63</v>
      </c>
      <c r="T297" s="27">
        <f t="shared" si="342"/>
        <v>113.3</v>
      </c>
      <c r="U297" s="24">
        <f t="shared" si="343"/>
        <v>9.74</v>
      </c>
      <c r="V297" s="27">
        <f t="shared" si="344"/>
        <v>89.5</v>
      </c>
      <c r="W297" s="27">
        <f t="shared" si="345"/>
        <v>0</v>
      </c>
      <c r="X297" s="24">
        <f t="shared" si="346"/>
        <v>472.17</v>
      </c>
      <c r="Y297" s="24">
        <f t="shared" si="347"/>
        <v>1615.249</v>
      </c>
      <c r="Z297" s="39"/>
      <c r="AA297" s="4" t="s">
        <v>27</v>
      </c>
      <c r="AB297" s="3">
        <f t="shared" ref="AB297:AH297" si="389">K297+R297</f>
        <v>58.4172</v>
      </c>
      <c r="AC297" s="3">
        <f t="shared" si="389"/>
        <v>778.894</v>
      </c>
      <c r="AD297" s="3">
        <f t="shared" si="389"/>
        <v>566.48</v>
      </c>
      <c r="AE297" s="3">
        <f t="shared" si="389"/>
        <v>32.4578</v>
      </c>
      <c r="AF297" s="3">
        <f t="shared" si="389"/>
        <v>179</v>
      </c>
      <c r="AG297" s="3">
        <f t="shared" si="389"/>
        <v>0</v>
      </c>
      <c r="AH297" s="3">
        <f t="shared" si="389"/>
        <v>1615.249</v>
      </c>
      <c r="AI297" s="4" t="s">
        <v>1111</v>
      </c>
    </row>
    <row r="298" s="9" customFormat="1" ht="20" customHeight="1" spans="1:35">
      <c r="A298" s="23">
        <f t="shared" si="332"/>
        <v>295</v>
      </c>
      <c r="B298" s="39" t="s">
        <v>118</v>
      </c>
      <c r="C298" s="75" t="s">
        <v>809</v>
      </c>
      <c r="D298" s="76" t="s">
        <v>810</v>
      </c>
      <c r="E298" s="24">
        <v>3245.4</v>
      </c>
      <c r="F298" s="24">
        <v>3245.5</v>
      </c>
      <c r="G298" s="56">
        <v>5664.75</v>
      </c>
      <c r="H298" s="24">
        <v>3245.4</v>
      </c>
      <c r="I298" s="27">
        <v>0</v>
      </c>
      <c r="J298" s="27"/>
      <c r="K298" s="34">
        <f t="shared" si="333"/>
        <v>58.4172</v>
      </c>
      <c r="L298" s="35">
        <f t="shared" si="334"/>
        <v>519.28</v>
      </c>
      <c r="M298" s="27">
        <f t="shared" si="335"/>
        <v>453.18</v>
      </c>
      <c r="N298" s="24">
        <f t="shared" si="336"/>
        <v>22.7178</v>
      </c>
      <c r="O298" s="27">
        <f t="shared" si="337"/>
        <v>0</v>
      </c>
      <c r="P298" s="27">
        <f t="shared" si="338"/>
        <v>0</v>
      </c>
      <c r="Q298" s="27">
        <f t="shared" si="339"/>
        <v>1053.595</v>
      </c>
      <c r="R298" s="24">
        <f t="shared" si="340"/>
        <v>0</v>
      </c>
      <c r="S298" s="24">
        <f t="shared" si="341"/>
        <v>259.64</v>
      </c>
      <c r="T298" s="27">
        <f t="shared" si="342"/>
        <v>113.3</v>
      </c>
      <c r="U298" s="24">
        <f t="shared" si="343"/>
        <v>9.74</v>
      </c>
      <c r="V298" s="27">
        <f t="shared" si="344"/>
        <v>0</v>
      </c>
      <c r="W298" s="27">
        <f t="shared" si="345"/>
        <v>0</v>
      </c>
      <c r="X298" s="24">
        <f t="shared" si="346"/>
        <v>382.68</v>
      </c>
      <c r="Y298" s="24">
        <f t="shared" si="347"/>
        <v>1436.275</v>
      </c>
      <c r="Z298" s="39"/>
      <c r="AA298" s="4" t="s">
        <v>18</v>
      </c>
      <c r="AB298" s="3">
        <f t="shared" ref="AB298:AH298" si="390">K298+R298</f>
        <v>58.4172</v>
      </c>
      <c r="AC298" s="3">
        <f t="shared" si="390"/>
        <v>778.92</v>
      </c>
      <c r="AD298" s="3">
        <f t="shared" si="390"/>
        <v>566.48</v>
      </c>
      <c r="AE298" s="3">
        <f t="shared" si="390"/>
        <v>32.4578</v>
      </c>
      <c r="AF298" s="3">
        <f t="shared" si="390"/>
        <v>0</v>
      </c>
      <c r="AG298" s="3">
        <f t="shared" si="390"/>
        <v>0</v>
      </c>
      <c r="AH298" s="3">
        <f t="shared" si="390"/>
        <v>1436.275</v>
      </c>
      <c r="AI298" s="4" t="s">
        <v>1107</v>
      </c>
    </row>
    <row r="299" s="9" customFormat="1" ht="20" customHeight="1" spans="1:35">
      <c r="A299" s="23">
        <f t="shared" si="332"/>
        <v>296</v>
      </c>
      <c r="B299" s="39" t="s">
        <v>118</v>
      </c>
      <c r="C299" s="75" t="s">
        <v>811</v>
      </c>
      <c r="D299" s="76" t="s">
        <v>812</v>
      </c>
      <c r="E299" s="24">
        <v>3245.4</v>
      </c>
      <c r="F299" s="24">
        <v>3245.5</v>
      </c>
      <c r="G299" s="56">
        <v>5664.75</v>
      </c>
      <c r="H299" s="24">
        <v>3245.4</v>
      </c>
      <c r="I299" s="27">
        <v>0</v>
      </c>
      <c r="J299" s="27"/>
      <c r="K299" s="34">
        <f t="shared" si="333"/>
        <v>58.4172</v>
      </c>
      <c r="L299" s="35">
        <f t="shared" si="334"/>
        <v>519.28</v>
      </c>
      <c r="M299" s="27">
        <f t="shared" si="335"/>
        <v>453.18</v>
      </c>
      <c r="N299" s="24">
        <f t="shared" si="336"/>
        <v>22.7178</v>
      </c>
      <c r="O299" s="27">
        <f t="shared" si="337"/>
        <v>0</v>
      </c>
      <c r="P299" s="27">
        <f t="shared" si="338"/>
        <v>0</v>
      </c>
      <c r="Q299" s="27">
        <f t="shared" si="339"/>
        <v>1053.595</v>
      </c>
      <c r="R299" s="24">
        <f t="shared" si="340"/>
        <v>0</v>
      </c>
      <c r="S299" s="24">
        <f t="shared" si="341"/>
        <v>259.64</v>
      </c>
      <c r="T299" s="27">
        <f t="shared" si="342"/>
        <v>113.3</v>
      </c>
      <c r="U299" s="24">
        <f t="shared" si="343"/>
        <v>9.74</v>
      </c>
      <c r="V299" s="27">
        <f t="shared" si="344"/>
        <v>0</v>
      </c>
      <c r="W299" s="27">
        <f t="shared" si="345"/>
        <v>0</v>
      </c>
      <c r="X299" s="24">
        <f t="shared" si="346"/>
        <v>382.68</v>
      </c>
      <c r="Y299" s="24">
        <f t="shared" si="347"/>
        <v>1436.275</v>
      </c>
      <c r="Z299" s="39"/>
      <c r="AA299" s="4" t="s">
        <v>18</v>
      </c>
      <c r="AB299" s="3">
        <f t="shared" ref="AB299:AH299" si="391">K299+R299</f>
        <v>58.4172</v>
      </c>
      <c r="AC299" s="3">
        <f t="shared" si="391"/>
        <v>778.92</v>
      </c>
      <c r="AD299" s="3">
        <f t="shared" si="391"/>
        <v>566.48</v>
      </c>
      <c r="AE299" s="3">
        <f t="shared" si="391"/>
        <v>32.4578</v>
      </c>
      <c r="AF299" s="3">
        <f t="shared" si="391"/>
        <v>0</v>
      </c>
      <c r="AG299" s="3">
        <f t="shared" si="391"/>
        <v>0</v>
      </c>
      <c r="AH299" s="3">
        <f t="shared" si="391"/>
        <v>1436.275</v>
      </c>
      <c r="AI299" s="4" t="s">
        <v>1107</v>
      </c>
    </row>
    <row r="300" s="9" customFormat="1" ht="20" customHeight="1" spans="1:35">
      <c r="A300" s="23">
        <f t="shared" si="332"/>
        <v>297</v>
      </c>
      <c r="B300" s="39" t="s">
        <v>118</v>
      </c>
      <c r="C300" s="75" t="s">
        <v>813</v>
      </c>
      <c r="D300" s="76" t="s">
        <v>814</v>
      </c>
      <c r="E300" s="24">
        <v>3245.4</v>
      </c>
      <c r="F300" s="24">
        <v>3245.5</v>
      </c>
      <c r="G300" s="56">
        <v>5664.75</v>
      </c>
      <c r="H300" s="24">
        <v>3245.4</v>
      </c>
      <c r="I300" s="27">
        <v>0</v>
      </c>
      <c r="J300" s="27"/>
      <c r="K300" s="34">
        <f t="shared" si="333"/>
        <v>58.4172</v>
      </c>
      <c r="L300" s="35">
        <f t="shared" si="334"/>
        <v>519.28</v>
      </c>
      <c r="M300" s="27">
        <f t="shared" si="335"/>
        <v>453.18</v>
      </c>
      <c r="N300" s="24">
        <f t="shared" si="336"/>
        <v>22.7178</v>
      </c>
      <c r="O300" s="27">
        <f t="shared" si="337"/>
        <v>0</v>
      </c>
      <c r="P300" s="27">
        <f t="shared" si="338"/>
        <v>0</v>
      </c>
      <c r="Q300" s="27">
        <f t="shared" si="339"/>
        <v>1053.595</v>
      </c>
      <c r="R300" s="24">
        <f t="shared" si="340"/>
        <v>0</v>
      </c>
      <c r="S300" s="24">
        <f t="shared" si="341"/>
        <v>259.64</v>
      </c>
      <c r="T300" s="27">
        <f t="shared" si="342"/>
        <v>113.3</v>
      </c>
      <c r="U300" s="24">
        <f t="shared" si="343"/>
        <v>9.74</v>
      </c>
      <c r="V300" s="27">
        <f t="shared" si="344"/>
        <v>0</v>
      </c>
      <c r="W300" s="27">
        <f t="shared" si="345"/>
        <v>0</v>
      </c>
      <c r="X300" s="24">
        <f t="shared" si="346"/>
        <v>382.68</v>
      </c>
      <c r="Y300" s="24">
        <f t="shared" si="347"/>
        <v>1436.275</v>
      </c>
      <c r="Z300" s="39"/>
      <c r="AA300" s="4" t="s">
        <v>18</v>
      </c>
      <c r="AB300" s="3">
        <f t="shared" ref="AB300:AH300" si="392">K300+R300</f>
        <v>58.4172</v>
      </c>
      <c r="AC300" s="3">
        <f t="shared" si="392"/>
        <v>778.92</v>
      </c>
      <c r="AD300" s="3">
        <f t="shared" si="392"/>
        <v>566.48</v>
      </c>
      <c r="AE300" s="3">
        <f t="shared" si="392"/>
        <v>32.4578</v>
      </c>
      <c r="AF300" s="3">
        <f t="shared" si="392"/>
        <v>0</v>
      </c>
      <c r="AG300" s="3">
        <f t="shared" si="392"/>
        <v>0</v>
      </c>
      <c r="AH300" s="3">
        <f t="shared" si="392"/>
        <v>1436.275</v>
      </c>
      <c r="AI300" s="4" t="s">
        <v>1107</v>
      </c>
    </row>
    <row r="301" s="9" customFormat="1" ht="20" customHeight="1" spans="1:35">
      <c r="A301" s="23">
        <f t="shared" si="332"/>
        <v>298</v>
      </c>
      <c r="B301" s="24" t="s">
        <v>143</v>
      </c>
      <c r="C301" s="29" t="s">
        <v>815</v>
      </c>
      <c r="D301" s="268" t="s">
        <v>816</v>
      </c>
      <c r="E301" s="24">
        <v>3245.4</v>
      </c>
      <c r="F301" s="24">
        <v>3245.5</v>
      </c>
      <c r="G301" s="56">
        <v>5664.75</v>
      </c>
      <c r="H301" s="24">
        <v>3245.4</v>
      </c>
      <c r="I301" s="27">
        <v>4180</v>
      </c>
      <c r="J301" s="27"/>
      <c r="K301" s="34">
        <f t="shared" si="333"/>
        <v>58.4172</v>
      </c>
      <c r="L301" s="35">
        <f t="shared" si="334"/>
        <v>519.28</v>
      </c>
      <c r="M301" s="27">
        <f t="shared" si="335"/>
        <v>453.18</v>
      </c>
      <c r="N301" s="24">
        <f t="shared" si="336"/>
        <v>22.7178</v>
      </c>
      <c r="O301" s="27">
        <f t="shared" si="337"/>
        <v>209</v>
      </c>
      <c r="P301" s="27">
        <f t="shared" si="338"/>
        <v>0</v>
      </c>
      <c r="Q301" s="27">
        <f t="shared" si="339"/>
        <v>1262.595</v>
      </c>
      <c r="R301" s="24">
        <f t="shared" si="340"/>
        <v>0</v>
      </c>
      <c r="S301" s="24">
        <f t="shared" si="341"/>
        <v>259.64</v>
      </c>
      <c r="T301" s="27">
        <f t="shared" si="342"/>
        <v>113.3</v>
      </c>
      <c r="U301" s="24">
        <f t="shared" si="343"/>
        <v>9.74</v>
      </c>
      <c r="V301" s="27">
        <f t="shared" si="344"/>
        <v>209</v>
      </c>
      <c r="W301" s="27">
        <f t="shared" si="345"/>
        <v>0</v>
      </c>
      <c r="X301" s="24">
        <f t="shared" si="346"/>
        <v>591.68</v>
      </c>
      <c r="Y301" s="24">
        <f t="shared" si="347"/>
        <v>1854.275</v>
      </c>
      <c r="Z301" s="39"/>
      <c r="AA301" s="4" t="s">
        <v>29</v>
      </c>
      <c r="AB301" s="3">
        <f t="shared" ref="AB301:AH301" si="393">K301+R301</f>
        <v>58.4172</v>
      </c>
      <c r="AC301" s="3">
        <f t="shared" si="393"/>
        <v>778.92</v>
      </c>
      <c r="AD301" s="3">
        <f t="shared" si="393"/>
        <v>566.48</v>
      </c>
      <c r="AE301" s="3">
        <f t="shared" si="393"/>
        <v>32.4578</v>
      </c>
      <c r="AF301" s="3">
        <f t="shared" si="393"/>
        <v>418</v>
      </c>
      <c r="AG301" s="3">
        <f t="shared" si="393"/>
        <v>0</v>
      </c>
      <c r="AH301" s="3">
        <f t="shared" si="393"/>
        <v>1854.275</v>
      </c>
      <c r="AI301" s="4" t="s">
        <v>1111</v>
      </c>
    </row>
    <row r="302" s="9" customFormat="1" ht="20" customHeight="1" spans="1:35">
      <c r="A302" s="23">
        <f t="shared" si="332"/>
        <v>299</v>
      </c>
      <c r="B302" s="24" t="s">
        <v>416</v>
      </c>
      <c r="C302" s="29" t="s">
        <v>817</v>
      </c>
      <c r="D302" s="268" t="s">
        <v>818</v>
      </c>
      <c r="E302" s="24">
        <v>3245.4</v>
      </c>
      <c r="F302" s="24">
        <v>3245.5</v>
      </c>
      <c r="G302" s="56">
        <v>5664.75</v>
      </c>
      <c r="H302" s="24">
        <v>3245.4</v>
      </c>
      <c r="I302" s="27">
        <v>4180</v>
      </c>
      <c r="J302" s="27"/>
      <c r="K302" s="34">
        <f t="shared" si="333"/>
        <v>58.4172</v>
      </c>
      <c r="L302" s="35">
        <f t="shared" si="334"/>
        <v>519.28</v>
      </c>
      <c r="M302" s="27">
        <f t="shared" si="335"/>
        <v>453.18</v>
      </c>
      <c r="N302" s="24">
        <f t="shared" si="336"/>
        <v>22.7178</v>
      </c>
      <c r="O302" s="27">
        <f t="shared" si="337"/>
        <v>209</v>
      </c>
      <c r="P302" s="27">
        <f t="shared" si="338"/>
        <v>0</v>
      </c>
      <c r="Q302" s="27">
        <f t="shared" si="339"/>
        <v>1262.595</v>
      </c>
      <c r="R302" s="24">
        <f t="shared" si="340"/>
        <v>0</v>
      </c>
      <c r="S302" s="24">
        <f t="shared" si="341"/>
        <v>259.64</v>
      </c>
      <c r="T302" s="27">
        <f t="shared" si="342"/>
        <v>113.3</v>
      </c>
      <c r="U302" s="24">
        <f t="shared" si="343"/>
        <v>9.74</v>
      </c>
      <c r="V302" s="27">
        <f t="shared" si="344"/>
        <v>209</v>
      </c>
      <c r="W302" s="27">
        <f t="shared" si="345"/>
        <v>0</v>
      </c>
      <c r="X302" s="24">
        <f t="shared" si="346"/>
        <v>591.68</v>
      </c>
      <c r="Y302" s="24">
        <f t="shared" si="347"/>
        <v>1854.275</v>
      </c>
      <c r="Z302" s="39"/>
      <c r="AA302" s="4" t="s">
        <v>29</v>
      </c>
      <c r="AB302" s="3">
        <f t="shared" ref="AB302:AH302" si="394">K302+R302</f>
        <v>58.4172</v>
      </c>
      <c r="AC302" s="3">
        <f t="shared" si="394"/>
        <v>778.92</v>
      </c>
      <c r="AD302" s="3">
        <f t="shared" si="394"/>
        <v>566.48</v>
      </c>
      <c r="AE302" s="3">
        <f t="shared" si="394"/>
        <v>32.4578</v>
      </c>
      <c r="AF302" s="3">
        <f t="shared" si="394"/>
        <v>418</v>
      </c>
      <c r="AG302" s="3">
        <f t="shared" si="394"/>
        <v>0</v>
      </c>
      <c r="AH302" s="3">
        <f t="shared" si="394"/>
        <v>1854.275</v>
      </c>
      <c r="AI302" s="4" t="s">
        <v>1111</v>
      </c>
    </row>
    <row r="303" s="9" customFormat="1" ht="20" customHeight="1" spans="1:35">
      <c r="A303" s="23">
        <f t="shared" si="332"/>
        <v>300</v>
      </c>
      <c r="B303" s="24" t="s">
        <v>143</v>
      </c>
      <c r="C303" s="29" t="s">
        <v>819</v>
      </c>
      <c r="D303" s="47" t="s">
        <v>820</v>
      </c>
      <c r="E303" s="77">
        <v>3245.4</v>
      </c>
      <c r="F303" s="77">
        <v>3245.5</v>
      </c>
      <c r="G303" s="78">
        <v>5664.75</v>
      </c>
      <c r="H303" s="77">
        <v>3245.4</v>
      </c>
      <c r="I303" s="59">
        <v>1790</v>
      </c>
      <c r="J303" s="59"/>
      <c r="K303" s="34">
        <f t="shared" si="333"/>
        <v>58.4172</v>
      </c>
      <c r="L303" s="35">
        <f t="shared" si="334"/>
        <v>519.28</v>
      </c>
      <c r="M303" s="27">
        <f t="shared" si="335"/>
        <v>453.18</v>
      </c>
      <c r="N303" s="24">
        <f t="shared" si="336"/>
        <v>22.7178</v>
      </c>
      <c r="O303" s="27">
        <f t="shared" si="337"/>
        <v>89.5</v>
      </c>
      <c r="P303" s="27">
        <f t="shared" si="338"/>
        <v>0</v>
      </c>
      <c r="Q303" s="27">
        <f t="shared" si="339"/>
        <v>1143.095</v>
      </c>
      <c r="R303" s="24">
        <f t="shared" si="340"/>
        <v>0</v>
      </c>
      <c r="S303" s="24">
        <f t="shared" si="341"/>
        <v>259.64</v>
      </c>
      <c r="T303" s="27">
        <f t="shared" si="342"/>
        <v>113.3</v>
      </c>
      <c r="U303" s="24">
        <f t="shared" si="343"/>
        <v>9.74</v>
      </c>
      <c r="V303" s="27">
        <f t="shared" si="344"/>
        <v>89.5</v>
      </c>
      <c r="W303" s="27">
        <f t="shared" si="345"/>
        <v>0</v>
      </c>
      <c r="X303" s="24">
        <f t="shared" si="346"/>
        <v>472.18</v>
      </c>
      <c r="Y303" s="24">
        <f t="shared" si="347"/>
        <v>1615.275</v>
      </c>
      <c r="Z303" s="39"/>
      <c r="AA303" s="4" t="s">
        <v>29</v>
      </c>
      <c r="AB303" s="3">
        <f t="shared" ref="AB303:AH303" si="395">K303+R303</f>
        <v>58.4172</v>
      </c>
      <c r="AC303" s="3">
        <f t="shared" si="395"/>
        <v>778.92</v>
      </c>
      <c r="AD303" s="3">
        <f t="shared" si="395"/>
        <v>566.48</v>
      </c>
      <c r="AE303" s="3">
        <f t="shared" si="395"/>
        <v>32.4578</v>
      </c>
      <c r="AF303" s="3">
        <f t="shared" si="395"/>
        <v>179</v>
      </c>
      <c r="AG303" s="3">
        <f t="shared" si="395"/>
        <v>0</v>
      </c>
      <c r="AH303" s="3">
        <f t="shared" si="395"/>
        <v>1615.275</v>
      </c>
      <c r="AI303" s="4" t="s">
        <v>1111</v>
      </c>
    </row>
    <row r="304" s="9" customFormat="1" ht="20" customHeight="1" spans="1:35">
      <c r="A304" s="23">
        <f t="shared" si="332"/>
        <v>301</v>
      </c>
      <c r="B304" s="24" t="s">
        <v>118</v>
      </c>
      <c r="C304" s="29" t="s">
        <v>821</v>
      </c>
      <c r="D304" s="277" t="s">
        <v>822</v>
      </c>
      <c r="E304" s="77">
        <v>3245.4</v>
      </c>
      <c r="F304" s="77">
        <v>3245.5</v>
      </c>
      <c r="G304" s="78">
        <v>5664.75</v>
      </c>
      <c r="H304" s="77">
        <v>3245.4</v>
      </c>
      <c r="I304" s="59">
        <v>3180</v>
      </c>
      <c r="J304" s="59"/>
      <c r="K304" s="34">
        <f t="shared" si="333"/>
        <v>58.4172</v>
      </c>
      <c r="L304" s="35">
        <f t="shared" si="334"/>
        <v>519.28</v>
      </c>
      <c r="M304" s="27">
        <f t="shared" si="335"/>
        <v>453.18</v>
      </c>
      <c r="N304" s="24">
        <f t="shared" si="336"/>
        <v>22.7178</v>
      </c>
      <c r="O304" s="27">
        <f t="shared" si="337"/>
        <v>159</v>
      </c>
      <c r="P304" s="27">
        <f t="shared" si="338"/>
        <v>0</v>
      </c>
      <c r="Q304" s="27">
        <f t="shared" si="339"/>
        <v>1212.595</v>
      </c>
      <c r="R304" s="24">
        <f t="shared" si="340"/>
        <v>0</v>
      </c>
      <c r="S304" s="24">
        <f t="shared" si="341"/>
        <v>259.64</v>
      </c>
      <c r="T304" s="27">
        <f t="shared" si="342"/>
        <v>113.3</v>
      </c>
      <c r="U304" s="24">
        <f t="shared" si="343"/>
        <v>9.74</v>
      </c>
      <c r="V304" s="27">
        <f t="shared" si="344"/>
        <v>159</v>
      </c>
      <c r="W304" s="27">
        <f t="shared" si="345"/>
        <v>0</v>
      </c>
      <c r="X304" s="24">
        <f t="shared" si="346"/>
        <v>541.68</v>
      </c>
      <c r="Y304" s="24">
        <f t="shared" si="347"/>
        <v>1754.275</v>
      </c>
      <c r="Z304" s="39"/>
      <c r="AA304" s="4" t="s">
        <v>14</v>
      </c>
      <c r="AB304" s="3">
        <f t="shared" ref="AB304:AH304" si="396">K304+R304</f>
        <v>58.4172</v>
      </c>
      <c r="AC304" s="3">
        <f t="shared" si="396"/>
        <v>778.92</v>
      </c>
      <c r="AD304" s="3">
        <f t="shared" si="396"/>
        <v>566.48</v>
      </c>
      <c r="AE304" s="3">
        <f t="shared" si="396"/>
        <v>32.4578</v>
      </c>
      <c r="AF304" s="3">
        <f t="shared" si="396"/>
        <v>318</v>
      </c>
      <c r="AG304" s="3">
        <f t="shared" si="396"/>
        <v>0</v>
      </c>
      <c r="AH304" s="3">
        <f t="shared" si="396"/>
        <v>1754.275</v>
      </c>
      <c r="AI304" s="4" t="s">
        <v>1109</v>
      </c>
    </row>
    <row r="305" s="9" customFormat="1" ht="20" customHeight="1" spans="1:35">
      <c r="A305" s="23">
        <f t="shared" si="332"/>
        <v>302</v>
      </c>
      <c r="B305" s="24" t="s">
        <v>140</v>
      </c>
      <c r="C305" s="54" t="s">
        <v>825</v>
      </c>
      <c r="D305" s="28" t="s">
        <v>826</v>
      </c>
      <c r="E305" s="77">
        <v>3245.4</v>
      </c>
      <c r="F305" s="77">
        <v>3245.5</v>
      </c>
      <c r="G305" s="78">
        <v>5664.75</v>
      </c>
      <c r="H305" s="77">
        <v>3245.4</v>
      </c>
      <c r="I305" s="27">
        <v>3180</v>
      </c>
      <c r="J305" s="59"/>
      <c r="K305" s="34">
        <f t="shared" si="333"/>
        <v>58.4172</v>
      </c>
      <c r="L305" s="35">
        <f t="shared" si="334"/>
        <v>519.28</v>
      </c>
      <c r="M305" s="27">
        <f t="shared" si="335"/>
        <v>453.18</v>
      </c>
      <c r="N305" s="24">
        <f t="shared" si="336"/>
        <v>22.7178</v>
      </c>
      <c r="O305" s="27">
        <f t="shared" si="337"/>
        <v>159</v>
      </c>
      <c r="P305" s="27">
        <f t="shared" si="338"/>
        <v>0</v>
      </c>
      <c r="Q305" s="27">
        <f t="shared" si="339"/>
        <v>1212.595</v>
      </c>
      <c r="R305" s="24">
        <f t="shared" si="340"/>
        <v>0</v>
      </c>
      <c r="S305" s="24">
        <f t="shared" si="341"/>
        <v>259.64</v>
      </c>
      <c r="T305" s="27">
        <f t="shared" si="342"/>
        <v>113.3</v>
      </c>
      <c r="U305" s="24">
        <f t="shared" si="343"/>
        <v>9.74</v>
      </c>
      <c r="V305" s="27">
        <f t="shared" si="344"/>
        <v>159</v>
      </c>
      <c r="W305" s="27">
        <f t="shared" si="345"/>
        <v>0</v>
      </c>
      <c r="X305" s="24">
        <f t="shared" si="346"/>
        <v>541.68</v>
      </c>
      <c r="Y305" s="24">
        <f t="shared" si="347"/>
        <v>1754.275</v>
      </c>
      <c r="Z305" s="39"/>
      <c r="AA305" s="4" t="s">
        <v>17</v>
      </c>
      <c r="AB305" s="3">
        <f t="shared" ref="AB305:AH305" si="397">K305+R305</f>
        <v>58.4172</v>
      </c>
      <c r="AC305" s="3">
        <f t="shared" si="397"/>
        <v>778.92</v>
      </c>
      <c r="AD305" s="3">
        <f t="shared" si="397"/>
        <v>566.48</v>
      </c>
      <c r="AE305" s="3">
        <f t="shared" si="397"/>
        <v>32.4578</v>
      </c>
      <c r="AF305" s="3">
        <f t="shared" si="397"/>
        <v>318</v>
      </c>
      <c r="AG305" s="3">
        <f t="shared" si="397"/>
        <v>0</v>
      </c>
      <c r="AH305" s="3">
        <f t="shared" si="397"/>
        <v>1754.275</v>
      </c>
      <c r="AI305" s="4" t="s">
        <v>1107</v>
      </c>
    </row>
    <row r="306" s="9" customFormat="1" ht="20" customHeight="1" spans="1:35">
      <c r="A306" s="23">
        <f t="shared" si="332"/>
        <v>303</v>
      </c>
      <c r="B306" s="24" t="s">
        <v>140</v>
      </c>
      <c r="C306" s="54" t="s">
        <v>827</v>
      </c>
      <c r="D306" s="28" t="s">
        <v>828</v>
      </c>
      <c r="E306" s="77">
        <v>3245.4</v>
      </c>
      <c r="F306" s="77">
        <v>3245.5</v>
      </c>
      <c r="G306" s="78">
        <v>5664.75</v>
      </c>
      <c r="H306" s="77">
        <v>3245.4</v>
      </c>
      <c r="I306" s="27">
        <v>3180</v>
      </c>
      <c r="J306" s="59"/>
      <c r="K306" s="34">
        <f t="shared" si="333"/>
        <v>58.4172</v>
      </c>
      <c r="L306" s="35">
        <f t="shared" si="334"/>
        <v>519.28</v>
      </c>
      <c r="M306" s="27">
        <f t="shared" si="335"/>
        <v>453.18</v>
      </c>
      <c r="N306" s="24">
        <f t="shared" si="336"/>
        <v>22.7178</v>
      </c>
      <c r="O306" s="27">
        <f t="shared" si="337"/>
        <v>159</v>
      </c>
      <c r="P306" s="27">
        <f t="shared" si="338"/>
        <v>0</v>
      </c>
      <c r="Q306" s="27">
        <f t="shared" si="339"/>
        <v>1212.595</v>
      </c>
      <c r="R306" s="24">
        <f t="shared" si="340"/>
        <v>0</v>
      </c>
      <c r="S306" s="24">
        <f t="shared" si="341"/>
        <v>259.64</v>
      </c>
      <c r="T306" s="27">
        <f t="shared" si="342"/>
        <v>113.3</v>
      </c>
      <c r="U306" s="24">
        <f t="shared" si="343"/>
        <v>9.74</v>
      </c>
      <c r="V306" s="27">
        <f t="shared" si="344"/>
        <v>159</v>
      </c>
      <c r="W306" s="27">
        <f t="shared" si="345"/>
        <v>0</v>
      </c>
      <c r="X306" s="24">
        <f t="shared" si="346"/>
        <v>541.68</v>
      </c>
      <c r="Y306" s="24">
        <f t="shared" si="347"/>
        <v>1754.275</v>
      </c>
      <c r="Z306" s="39"/>
      <c r="AA306" s="4" t="s">
        <v>17</v>
      </c>
      <c r="AB306" s="3">
        <f t="shared" ref="AB306:AH306" si="398">K306+R306</f>
        <v>58.4172</v>
      </c>
      <c r="AC306" s="3">
        <f t="shared" si="398"/>
        <v>778.92</v>
      </c>
      <c r="AD306" s="3">
        <f t="shared" si="398"/>
        <v>566.48</v>
      </c>
      <c r="AE306" s="3">
        <f t="shared" si="398"/>
        <v>32.4578</v>
      </c>
      <c r="AF306" s="3">
        <f t="shared" si="398"/>
        <v>318</v>
      </c>
      <c r="AG306" s="3">
        <f t="shared" si="398"/>
        <v>0</v>
      </c>
      <c r="AH306" s="3">
        <f t="shared" si="398"/>
        <v>1754.275</v>
      </c>
      <c r="AI306" s="4" t="s">
        <v>1107</v>
      </c>
    </row>
    <row r="307" s="9" customFormat="1" ht="20" customHeight="1" spans="1:35">
      <c r="A307" s="23">
        <f t="shared" si="332"/>
        <v>304</v>
      </c>
      <c r="B307" s="24" t="s">
        <v>140</v>
      </c>
      <c r="C307" s="54" t="s">
        <v>605</v>
      </c>
      <c r="D307" s="56" t="s">
        <v>606</v>
      </c>
      <c r="E307" s="59">
        <v>3245.4</v>
      </c>
      <c r="F307" s="59">
        <v>3245.5</v>
      </c>
      <c r="G307" s="59">
        <v>5664.75</v>
      </c>
      <c r="H307" s="59">
        <v>3245.4</v>
      </c>
      <c r="I307" s="27">
        <v>3180</v>
      </c>
      <c r="J307" s="59"/>
      <c r="K307" s="64">
        <f t="shared" si="333"/>
        <v>58.4172</v>
      </c>
      <c r="L307" s="65">
        <f t="shared" si="334"/>
        <v>519.28</v>
      </c>
      <c r="M307" s="27">
        <f t="shared" si="335"/>
        <v>453.18</v>
      </c>
      <c r="N307" s="27">
        <f t="shared" si="336"/>
        <v>22.7178</v>
      </c>
      <c r="O307" s="27">
        <f t="shared" si="337"/>
        <v>159</v>
      </c>
      <c r="P307" s="27">
        <f t="shared" si="338"/>
        <v>0</v>
      </c>
      <c r="Q307" s="27">
        <f t="shared" si="339"/>
        <v>1212.595</v>
      </c>
      <c r="R307" s="24">
        <f t="shared" si="340"/>
        <v>0</v>
      </c>
      <c r="S307" s="27">
        <f t="shared" si="341"/>
        <v>259.64</v>
      </c>
      <c r="T307" s="27">
        <f t="shared" si="342"/>
        <v>113.3</v>
      </c>
      <c r="U307" s="27">
        <f t="shared" si="343"/>
        <v>9.74</v>
      </c>
      <c r="V307" s="27">
        <f t="shared" si="344"/>
        <v>159</v>
      </c>
      <c r="W307" s="27">
        <f t="shared" si="345"/>
        <v>0</v>
      </c>
      <c r="X307" s="24">
        <f t="shared" si="346"/>
        <v>541.68</v>
      </c>
      <c r="Y307" s="27">
        <f t="shared" si="347"/>
        <v>1754.275</v>
      </c>
      <c r="Z307" s="68"/>
      <c r="AA307" s="4" t="s">
        <v>17</v>
      </c>
      <c r="AB307" s="3">
        <f t="shared" ref="AB307:AH307" si="399">K307+R307</f>
        <v>58.4172</v>
      </c>
      <c r="AC307" s="3">
        <f t="shared" si="399"/>
        <v>778.92</v>
      </c>
      <c r="AD307" s="3">
        <f t="shared" si="399"/>
        <v>566.48</v>
      </c>
      <c r="AE307" s="3">
        <f t="shared" si="399"/>
        <v>32.4578</v>
      </c>
      <c r="AF307" s="3">
        <f t="shared" si="399"/>
        <v>318</v>
      </c>
      <c r="AG307" s="3">
        <f t="shared" si="399"/>
        <v>0</v>
      </c>
      <c r="AH307" s="3">
        <f t="shared" si="399"/>
        <v>1754.275</v>
      </c>
      <c r="AI307" s="4" t="s">
        <v>1107</v>
      </c>
    </row>
    <row r="308" s="9" customFormat="1" ht="20" customHeight="1" spans="1:35">
      <c r="A308" s="23">
        <f t="shared" si="332"/>
        <v>305</v>
      </c>
      <c r="B308" s="24" t="s">
        <v>140</v>
      </c>
      <c r="C308" s="54" t="s">
        <v>666</v>
      </c>
      <c r="D308" s="28" t="s">
        <v>831</v>
      </c>
      <c r="E308" s="77">
        <v>3245.4</v>
      </c>
      <c r="F308" s="77">
        <v>3245.5</v>
      </c>
      <c r="G308" s="78">
        <v>5664.75</v>
      </c>
      <c r="H308" s="77">
        <v>3245.4</v>
      </c>
      <c r="I308" s="27">
        <v>3180</v>
      </c>
      <c r="J308" s="59"/>
      <c r="K308" s="34">
        <f t="shared" si="333"/>
        <v>58.4172</v>
      </c>
      <c r="L308" s="35">
        <f t="shared" si="334"/>
        <v>519.28</v>
      </c>
      <c r="M308" s="27">
        <f t="shared" si="335"/>
        <v>453.18</v>
      </c>
      <c r="N308" s="24">
        <f t="shared" si="336"/>
        <v>22.7178</v>
      </c>
      <c r="O308" s="27">
        <f t="shared" si="337"/>
        <v>159</v>
      </c>
      <c r="P308" s="27">
        <f t="shared" si="338"/>
        <v>0</v>
      </c>
      <c r="Q308" s="27">
        <f t="shared" si="339"/>
        <v>1212.595</v>
      </c>
      <c r="R308" s="24">
        <f t="shared" si="340"/>
        <v>0</v>
      </c>
      <c r="S308" s="24">
        <f t="shared" si="341"/>
        <v>259.64</v>
      </c>
      <c r="T308" s="27">
        <f t="shared" si="342"/>
        <v>113.3</v>
      </c>
      <c r="U308" s="24">
        <f t="shared" si="343"/>
        <v>9.74</v>
      </c>
      <c r="V308" s="27">
        <f t="shared" si="344"/>
        <v>159</v>
      </c>
      <c r="W308" s="27">
        <f t="shared" si="345"/>
        <v>0</v>
      </c>
      <c r="X308" s="24">
        <f t="shared" si="346"/>
        <v>541.68</v>
      </c>
      <c r="Y308" s="24">
        <f t="shared" si="347"/>
        <v>1754.275</v>
      </c>
      <c r="Z308" s="39"/>
      <c r="AA308" s="4" t="s">
        <v>17</v>
      </c>
      <c r="AB308" s="3">
        <f t="shared" ref="AB308:AH308" si="400">K308+R308</f>
        <v>58.4172</v>
      </c>
      <c r="AC308" s="3">
        <f t="shared" si="400"/>
        <v>778.92</v>
      </c>
      <c r="AD308" s="3">
        <f t="shared" si="400"/>
        <v>566.48</v>
      </c>
      <c r="AE308" s="3">
        <f t="shared" si="400"/>
        <v>32.4578</v>
      </c>
      <c r="AF308" s="3">
        <f t="shared" si="400"/>
        <v>318</v>
      </c>
      <c r="AG308" s="3">
        <f t="shared" si="400"/>
        <v>0</v>
      </c>
      <c r="AH308" s="3">
        <f t="shared" si="400"/>
        <v>1754.275</v>
      </c>
      <c r="AI308" s="4" t="s">
        <v>1107</v>
      </c>
    </row>
    <row r="309" s="9" customFormat="1" ht="20" customHeight="1" spans="1:35">
      <c r="A309" s="23">
        <f t="shared" si="332"/>
        <v>306</v>
      </c>
      <c r="B309" s="24" t="s">
        <v>476</v>
      </c>
      <c r="C309" s="29" t="s">
        <v>834</v>
      </c>
      <c r="D309" s="277" t="s">
        <v>835</v>
      </c>
      <c r="E309" s="77">
        <v>3245.4</v>
      </c>
      <c r="F309" s="77">
        <v>3245.5</v>
      </c>
      <c r="G309" s="78">
        <v>5664.75</v>
      </c>
      <c r="H309" s="77">
        <v>3245.4</v>
      </c>
      <c r="I309" s="27">
        <v>1790</v>
      </c>
      <c r="J309" s="59"/>
      <c r="K309" s="34">
        <f t="shared" si="333"/>
        <v>58.4172</v>
      </c>
      <c r="L309" s="35">
        <f t="shared" si="334"/>
        <v>519.28</v>
      </c>
      <c r="M309" s="27">
        <f t="shared" si="335"/>
        <v>453.18</v>
      </c>
      <c r="N309" s="24">
        <f t="shared" si="336"/>
        <v>22.7178</v>
      </c>
      <c r="O309" s="27">
        <f t="shared" si="337"/>
        <v>89.5</v>
      </c>
      <c r="P309" s="27">
        <f t="shared" si="338"/>
        <v>0</v>
      </c>
      <c r="Q309" s="27">
        <f t="shared" si="339"/>
        <v>1143.095</v>
      </c>
      <c r="R309" s="24">
        <f t="shared" si="340"/>
        <v>0</v>
      </c>
      <c r="S309" s="24">
        <f t="shared" si="341"/>
        <v>259.64</v>
      </c>
      <c r="T309" s="27">
        <f t="shared" si="342"/>
        <v>113.3</v>
      </c>
      <c r="U309" s="24">
        <f t="shared" si="343"/>
        <v>9.74</v>
      </c>
      <c r="V309" s="27">
        <f t="shared" si="344"/>
        <v>89.5</v>
      </c>
      <c r="W309" s="27">
        <f t="shared" si="345"/>
        <v>0</v>
      </c>
      <c r="X309" s="24">
        <f t="shared" si="346"/>
        <v>472.18</v>
      </c>
      <c r="Y309" s="24">
        <f t="shared" si="347"/>
        <v>1615.275</v>
      </c>
      <c r="Z309" s="39"/>
      <c r="AA309" s="4" t="s">
        <v>23</v>
      </c>
      <c r="AB309" s="3">
        <f t="shared" ref="AB309:AH309" si="401">K309+R309</f>
        <v>58.4172</v>
      </c>
      <c r="AC309" s="3">
        <f t="shared" si="401"/>
        <v>778.92</v>
      </c>
      <c r="AD309" s="3">
        <f t="shared" si="401"/>
        <v>566.48</v>
      </c>
      <c r="AE309" s="3">
        <f t="shared" si="401"/>
        <v>32.4578</v>
      </c>
      <c r="AF309" s="3">
        <f t="shared" si="401"/>
        <v>179</v>
      </c>
      <c r="AG309" s="3">
        <f t="shared" si="401"/>
        <v>0</v>
      </c>
      <c r="AH309" s="3">
        <f t="shared" si="401"/>
        <v>1615.275</v>
      </c>
      <c r="AI309" s="4" t="s">
        <v>1111</v>
      </c>
    </row>
    <row r="310" s="9" customFormat="1" ht="20" customHeight="1" spans="1:35">
      <c r="A310" s="23">
        <f t="shared" si="332"/>
        <v>307</v>
      </c>
      <c r="B310" s="24" t="s">
        <v>416</v>
      </c>
      <c r="C310" s="29" t="s">
        <v>840</v>
      </c>
      <c r="D310" s="277" t="s">
        <v>841</v>
      </c>
      <c r="E310" s="77">
        <v>3245.4</v>
      </c>
      <c r="F310" s="77">
        <v>3245.5</v>
      </c>
      <c r="G310" s="78">
        <v>5664.75</v>
      </c>
      <c r="H310" s="77">
        <v>3245.4</v>
      </c>
      <c r="I310" s="27">
        <v>1790</v>
      </c>
      <c r="J310" s="59"/>
      <c r="K310" s="34">
        <f t="shared" si="333"/>
        <v>58.4172</v>
      </c>
      <c r="L310" s="35">
        <f t="shared" si="334"/>
        <v>519.28</v>
      </c>
      <c r="M310" s="27">
        <f t="shared" si="335"/>
        <v>453.18</v>
      </c>
      <c r="N310" s="24">
        <f t="shared" si="336"/>
        <v>22.7178</v>
      </c>
      <c r="O310" s="27">
        <f t="shared" si="337"/>
        <v>89.5</v>
      </c>
      <c r="P310" s="27">
        <f t="shared" si="338"/>
        <v>0</v>
      </c>
      <c r="Q310" s="27">
        <f t="shared" si="339"/>
        <v>1143.095</v>
      </c>
      <c r="R310" s="24">
        <f t="shared" si="340"/>
        <v>0</v>
      </c>
      <c r="S310" s="24">
        <f t="shared" si="341"/>
        <v>259.64</v>
      </c>
      <c r="T310" s="27">
        <f t="shared" si="342"/>
        <v>113.3</v>
      </c>
      <c r="U310" s="24">
        <f t="shared" si="343"/>
        <v>9.74</v>
      </c>
      <c r="V310" s="27">
        <f t="shared" si="344"/>
        <v>89.5</v>
      </c>
      <c r="W310" s="27">
        <f t="shared" si="345"/>
        <v>0</v>
      </c>
      <c r="X310" s="24">
        <f t="shared" si="346"/>
        <v>472.18</v>
      </c>
      <c r="Y310" s="24">
        <f t="shared" si="347"/>
        <v>1615.275</v>
      </c>
      <c r="Z310" s="39"/>
      <c r="AA310" s="4" t="s">
        <v>20</v>
      </c>
      <c r="AB310" s="3">
        <f t="shared" ref="AB310:AH310" si="402">K310+R310</f>
        <v>58.4172</v>
      </c>
      <c r="AC310" s="3">
        <f t="shared" si="402"/>
        <v>778.92</v>
      </c>
      <c r="AD310" s="3">
        <f t="shared" si="402"/>
        <v>566.48</v>
      </c>
      <c r="AE310" s="3">
        <f t="shared" si="402"/>
        <v>32.4578</v>
      </c>
      <c r="AF310" s="3">
        <f t="shared" si="402"/>
        <v>179</v>
      </c>
      <c r="AG310" s="3">
        <f t="shared" si="402"/>
        <v>0</v>
      </c>
      <c r="AH310" s="3">
        <f t="shared" si="402"/>
        <v>1615.275</v>
      </c>
      <c r="AI310" s="4" t="s">
        <v>1111</v>
      </c>
    </row>
    <row r="311" s="9" customFormat="1" ht="20" customHeight="1" spans="1:35">
      <c r="A311" s="23">
        <f t="shared" si="332"/>
        <v>308</v>
      </c>
      <c r="B311" s="24" t="s">
        <v>190</v>
      </c>
      <c r="C311" s="54" t="s">
        <v>842</v>
      </c>
      <c r="D311" s="268" t="s">
        <v>843</v>
      </c>
      <c r="E311" s="77">
        <v>3245.4</v>
      </c>
      <c r="F311" s="77">
        <v>3245.5</v>
      </c>
      <c r="G311" s="78">
        <v>5664.75</v>
      </c>
      <c r="H311" s="77">
        <v>3245.4</v>
      </c>
      <c r="I311" s="27">
        <v>3180</v>
      </c>
      <c r="J311" s="59"/>
      <c r="K311" s="34">
        <f t="shared" si="333"/>
        <v>58.4172</v>
      </c>
      <c r="L311" s="35">
        <f t="shared" si="334"/>
        <v>519.28</v>
      </c>
      <c r="M311" s="27">
        <f t="shared" si="335"/>
        <v>453.18</v>
      </c>
      <c r="N311" s="24">
        <f t="shared" si="336"/>
        <v>22.7178</v>
      </c>
      <c r="O311" s="27">
        <f t="shared" si="337"/>
        <v>159</v>
      </c>
      <c r="P311" s="27">
        <f t="shared" si="338"/>
        <v>0</v>
      </c>
      <c r="Q311" s="27">
        <f t="shared" si="339"/>
        <v>1212.595</v>
      </c>
      <c r="R311" s="24">
        <f t="shared" si="340"/>
        <v>0</v>
      </c>
      <c r="S311" s="24">
        <f t="shared" si="341"/>
        <v>259.64</v>
      </c>
      <c r="T311" s="27">
        <f t="shared" si="342"/>
        <v>113.3</v>
      </c>
      <c r="U311" s="24">
        <f t="shared" si="343"/>
        <v>9.74</v>
      </c>
      <c r="V311" s="27">
        <f t="shared" si="344"/>
        <v>159</v>
      </c>
      <c r="W311" s="27">
        <f t="shared" si="345"/>
        <v>0</v>
      </c>
      <c r="X311" s="24">
        <f t="shared" si="346"/>
        <v>541.68</v>
      </c>
      <c r="Y311" s="24">
        <f t="shared" si="347"/>
        <v>1754.275</v>
      </c>
      <c r="Z311" s="39"/>
      <c r="AA311" s="4" t="s">
        <v>39</v>
      </c>
      <c r="AB311" s="3">
        <f t="shared" ref="AB311:AH311" si="403">K311+R311</f>
        <v>58.4172</v>
      </c>
      <c r="AC311" s="3">
        <f t="shared" si="403"/>
        <v>778.92</v>
      </c>
      <c r="AD311" s="3">
        <f t="shared" si="403"/>
        <v>566.48</v>
      </c>
      <c r="AE311" s="3">
        <f t="shared" si="403"/>
        <v>32.4578</v>
      </c>
      <c r="AF311" s="3">
        <f t="shared" si="403"/>
        <v>318</v>
      </c>
      <c r="AG311" s="3">
        <f t="shared" si="403"/>
        <v>0</v>
      </c>
      <c r="AH311" s="3">
        <f t="shared" si="403"/>
        <v>1754.275</v>
      </c>
      <c r="AI311" s="4" t="s">
        <v>1112</v>
      </c>
    </row>
    <row r="312" s="9" customFormat="1" ht="20" customHeight="1" spans="1:35">
      <c r="A312" s="23">
        <f t="shared" si="332"/>
        <v>309</v>
      </c>
      <c r="B312" s="24" t="s">
        <v>443</v>
      </c>
      <c r="C312" s="29" t="s">
        <v>844</v>
      </c>
      <c r="D312" s="277" t="s">
        <v>845</v>
      </c>
      <c r="E312" s="77">
        <v>3245.4</v>
      </c>
      <c r="F312" s="77">
        <v>3245.5</v>
      </c>
      <c r="G312" s="78">
        <v>5664.75</v>
      </c>
      <c r="H312" s="77">
        <v>3245.4</v>
      </c>
      <c r="I312" s="27">
        <v>1790</v>
      </c>
      <c r="J312" s="59"/>
      <c r="K312" s="34">
        <f t="shared" si="333"/>
        <v>58.4172</v>
      </c>
      <c r="L312" s="35">
        <f t="shared" si="334"/>
        <v>519.28</v>
      </c>
      <c r="M312" s="27">
        <f t="shared" si="335"/>
        <v>453.18</v>
      </c>
      <c r="N312" s="24">
        <f t="shared" si="336"/>
        <v>22.7178</v>
      </c>
      <c r="O312" s="27">
        <f t="shared" si="337"/>
        <v>89.5</v>
      </c>
      <c r="P312" s="27">
        <f t="shared" si="338"/>
        <v>0</v>
      </c>
      <c r="Q312" s="27">
        <f t="shared" si="339"/>
        <v>1143.095</v>
      </c>
      <c r="R312" s="24">
        <f t="shared" si="340"/>
        <v>0</v>
      </c>
      <c r="S312" s="24">
        <f t="shared" si="341"/>
        <v>259.64</v>
      </c>
      <c r="T312" s="27">
        <f t="shared" si="342"/>
        <v>113.3</v>
      </c>
      <c r="U312" s="24">
        <f t="shared" si="343"/>
        <v>9.74</v>
      </c>
      <c r="V312" s="27">
        <f t="shared" si="344"/>
        <v>89.5</v>
      </c>
      <c r="W312" s="27">
        <f t="shared" si="345"/>
        <v>0</v>
      </c>
      <c r="X312" s="24">
        <f t="shared" si="346"/>
        <v>472.18</v>
      </c>
      <c r="Y312" s="24">
        <f t="shared" si="347"/>
        <v>1615.275</v>
      </c>
      <c r="Z312" s="39"/>
      <c r="AA312" s="4" t="s">
        <v>21</v>
      </c>
      <c r="AB312" s="3">
        <f t="shared" ref="AB312:AH312" si="404">K312+R312</f>
        <v>58.4172</v>
      </c>
      <c r="AC312" s="3">
        <f t="shared" si="404"/>
        <v>778.92</v>
      </c>
      <c r="AD312" s="3">
        <f t="shared" si="404"/>
        <v>566.48</v>
      </c>
      <c r="AE312" s="3">
        <f t="shared" si="404"/>
        <v>32.4578</v>
      </c>
      <c r="AF312" s="3">
        <f t="shared" si="404"/>
        <v>179</v>
      </c>
      <c r="AG312" s="3">
        <f t="shared" si="404"/>
        <v>0</v>
      </c>
      <c r="AH312" s="3">
        <f t="shared" si="404"/>
        <v>1615.275</v>
      </c>
      <c r="AI312" s="4" t="s">
        <v>1111</v>
      </c>
    </row>
    <row r="313" s="9" customFormat="1" ht="20" customHeight="1" spans="1:35">
      <c r="A313" s="23">
        <f t="shared" si="332"/>
        <v>310</v>
      </c>
      <c r="B313" s="24" t="s">
        <v>293</v>
      </c>
      <c r="C313" s="79" t="s">
        <v>846</v>
      </c>
      <c r="D313" s="282" t="s">
        <v>847</v>
      </c>
      <c r="E313" s="77">
        <v>3245.4</v>
      </c>
      <c r="F313" s="77">
        <v>3245.5</v>
      </c>
      <c r="G313" s="78">
        <v>5664.75</v>
      </c>
      <c r="H313" s="77">
        <v>3245.4</v>
      </c>
      <c r="I313" s="27">
        <v>1790</v>
      </c>
      <c r="J313" s="59"/>
      <c r="K313" s="34">
        <f t="shared" si="333"/>
        <v>58.4172</v>
      </c>
      <c r="L313" s="35">
        <f t="shared" si="334"/>
        <v>519.28</v>
      </c>
      <c r="M313" s="27">
        <f t="shared" si="335"/>
        <v>453.18</v>
      </c>
      <c r="N313" s="24">
        <f t="shared" si="336"/>
        <v>22.7178</v>
      </c>
      <c r="O313" s="27">
        <f t="shared" si="337"/>
        <v>89.5</v>
      </c>
      <c r="P313" s="27">
        <f t="shared" si="338"/>
        <v>0</v>
      </c>
      <c r="Q313" s="27">
        <f t="shared" si="339"/>
        <v>1143.095</v>
      </c>
      <c r="R313" s="24">
        <f t="shared" si="340"/>
        <v>0</v>
      </c>
      <c r="S313" s="24">
        <f t="shared" si="341"/>
        <v>259.64</v>
      </c>
      <c r="T313" s="27">
        <f t="shared" si="342"/>
        <v>113.3</v>
      </c>
      <c r="U313" s="24">
        <f t="shared" si="343"/>
        <v>9.74</v>
      </c>
      <c r="V313" s="27">
        <f t="shared" si="344"/>
        <v>89.5</v>
      </c>
      <c r="W313" s="27">
        <f t="shared" si="345"/>
        <v>0</v>
      </c>
      <c r="X313" s="24">
        <f t="shared" si="346"/>
        <v>472.18</v>
      </c>
      <c r="Y313" s="24">
        <f t="shared" si="347"/>
        <v>1615.275</v>
      </c>
      <c r="Z313" s="39"/>
      <c r="AA313" s="4" t="s">
        <v>20</v>
      </c>
      <c r="AB313" s="3">
        <f t="shared" ref="AB313:AH313" si="405">K313+R313</f>
        <v>58.4172</v>
      </c>
      <c r="AC313" s="3">
        <f t="shared" si="405"/>
        <v>778.92</v>
      </c>
      <c r="AD313" s="3">
        <f t="shared" si="405"/>
        <v>566.48</v>
      </c>
      <c r="AE313" s="3">
        <f t="shared" si="405"/>
        <v>32.4578</v>
      </c>
      <c r="AF313" s="3">
        <f t="shared" si="405"/>
        <v>179</v>
      </c>
      <c r="AG313" s="3">
        <f t="shared" si="405"/>
        <v>0</v>
      </c>
      <c r="AH313" s="3">
        <f t="shared" si="405"/>
        <v>1615.275</v>
      </c>
      <c r="AI313" s="4" t="s">
        <v>1111</v>
      </c>
    </row>
    <row r="314" s="11" customFormat="1" ht="20" customHeight="1" spans="1:35">
      <c r="A314" s="23">
        <f t="shared" si="332"/>
        <v>311</v>
      </c>
      <c r="B314" s="24" t="s">
        <v>416</v>
      </c>
      <c r="C314" s="29" t="s">
        <v>848</v>
      </c>
      <c r="D314" s="283" t="s">
        <v>849</v>
      </c>
      <c r="E314" s="24">
        <v>3245.4</v>
      </c>
      <c r="F314" s="24">
        <v>3245.5</v>
      </c>
      <c r="G314" s="56">
        <v>5664.75</v>
      </c>
      <c r="H314" s="24">
        <v>3245.4</v>
      </c>
      <c r="I314" s="27">
        <v>1790</v>
      </c>
      <c r="J314" s="27"/>
      <c r="K314" s="34">
        <f t="shared" si="333"/>
        <v>58.4172</v>
      </c>
      <c r="L314" s="35">
        <f t="shared" si="334"/>
        <v>519.28</v>
      </c>
      <c r="M314" s="27">
        <f t="shared" si="335"/>
        <v>453.18</v>
      </c>
      <c r="N314" s="24">
        <f t="shared" si="336"/>
        <v>22.7178</v>
      </c>
      <c r="O314" s="27">
        <f t="shared" si="337"/>
        <v>89.5</v>
      </c>
      <c r="P314" s="27">
        <f t="shared" si="338"/>
        <v>0</v>
      </c>
      <c r="Q314" s="27">
        <f t="shared" si="339"/>
        <v>1143.095</v>
      </c>
      <c r="R314" s="24">
        <f t="shared" si="340"/>
        <v>0</v>
      </c>
      <c r="S314" s="24">
        <f t="shared" si="341"/>
        <v>259.64</v>
      </c>
      <c r="T314" s="27">
        <f t="shared" si="342"/>
        <v>113.3</v>
      </c>
      <c r="U314" s="24">
        <f t="shared" si="343"/>
        <v>9.74</v>
      </c>
      <c r="V314" s="27">
        <f t="shared" si="344"/>
        <v>89.5</v>
      </c>
      <c r="W314" s="27">
        <f t="shared" si="345"/>
        <v>0</v>
      </c>
      <c r="X314" s="24">
        <f t="shared" si="346"/>
        <v>472.18</v>
      </c>
      <c r="Y314" s="24">
        <f t="shared" si="347"/>
        <v>1615.275</v>
      </c>
      <c r="Z314" s="39"/>
      <c r="AA314" s="4" t="s">
        <v>20</v>
      </c>
      <c r="AB314" s="3">
        <f t="shared" ref="AB314:AH314" si="406">K314+R314</f>
        <v>58.4172</v>
      </c>
      <c r="AC314" s="3">
        <f t="shared" si="406"/>
        <v>778.92</v>
      </c>
      <c r="AD314" s="3">
        <f t="shared" si="406"/>
        <v>566.48</v>
      </c>
      <c r="AE314" s="3">
        <f t="shared" si="406"/>
        <v>32.4578</v>
      </c>
      <c r="AF314" s="3">
        <f t="shared" si="406"/>
        <v>179</v>
      </c>
      <c r="AG314" s="3">
        <f t="shared" si="406"/>
        <v>0</v>
      </c>
      <c r="AH314" s="3">
        <f t="shared" si="406"/>
        <v>1615.275</v>
      </c>
      <c r="AI314" s="4" t="s">
        <v>1111</v>
      </c>
    </row>
    <row r="315" s="9" customFormat="1" ht="20" customHeight="1" spans="1:35">
      <c r="A315" s="23">
        <f t="shared" si="332"/>
        <v>312</v>
      </c>
      <c r="B315" s="24" t="s">
        <v>143</v>
      </c>
      <c r="C315" s="57" t="s">
        <v>889</v>
      </c>
      <c r="D315" s="268" t="s">
        <v>890</v>
      </c>
      <c r="E315" s="77">
        <v>3245.4</v>
      </c>
      <c r="F315" s="77">
        <v>3245.5</v>
      </c>
      <c r="G315" s="78">
        <v>5664.75</v>
      </c>
      <c r="H315" s="77">
        <v>3245.4</v>
      </c>
      <c r="I315" s="27">
        <v>1790</v>
      </c>
      <c r="J315" s="59"/>
      <c r="K315" s="34">
        <f t="shared" si="333"/>
        <v>58.4172</v>
      </c>
      <c r="L315" s="35">
        <f t="shared" si="334"/>
        <v>519.28</v>
      </c>
      <c r="M315" s="27">
        <f t="shared" si="335"/>
        <v>453.18</v>
      </c>
      <c r="N315" s="24">
        <f t="shared" si="336"/>
        <v>22.7178</v>
      </c>
      <c r="O315" s="27">
        <f t="shared" si="337"/>
        <v>89.5</v>
      </c>
      <c r="P315" s="27">
        <f t="shared" si="338"/>
        <v>0</v>
      </c>
      <c r="Q315" s="27">
        <f t="shared" si="339"/>
        <v>1143.095</v>
      </c>
      <c r="R315" s="24">
        <f t="shared" si="340"/>
        <v>0</v>
      </c>
      <c r="S315" s="24">
        <f t="shared" si="341"/>
        <v>259.64</v>
      </c>
      <c r="T315" s="27">
        <f t="shared" si="342"/>
        <v>113.3</v>
      </c>
      <c r="U315" s="24">
        <f t="shared" si="343"/>
        <v>9.74</v>
      </c>
      <c r="V315" s="27">
        <f t="shared" si="344"/>
        <v>89.5</v>
      </c>
      <c r="W315" s="27">
        <f t="shared" si="345"/>
        <v>0</v>
      </c>
      <c r="X315" s="24">
        <f t="shared" si="346"/>
        <v>472.18</v>
      </c>
      <c r="Y315" s="24">
        <f t="shared" si="347"/>
        <v>1615.275</v>
      </c>
      <c r="Z315" s="39"/>
      <c r="AA315" s="4" t="s">
        <v>29</v>
      </c>
      <c r="AB315" s="3">
        <f t="shared" ref="AB315:AH315" si="407">K315+R315</f>
        <v>58.4172</v>
      </c>
      <c r="AC315" s="3">
        <f t="shared" si="407"/>
        <v>778.92</v>
      </c>
      <c r="AD315" s="3">
        <f t="shared" si="407"/>
        <v>566.48</v>
      </c>
      <c r="AE315" s="3">
        <f t="shared" si="407"/>
        <v>32.4578</v>
      </c>
      <c r="AF315" s="3">
        <f t="shared" si="407"/>
        <v>179</v>
      </c>
      <c r="AG315" s="3">
        <f t="shared" si="407"/>
        <v>0</v>
      </c>
      <c r="AH315" s="3">
        <f t="shared" si="407"/>
        <v>1615.275</v>
      </c>
      <c r="AI315" s="4" t="s">
        <v>1111</v>
      </c>
    </row>
    <row r="316" s="9" customFormat="1" ht="20" customHeight="1" spans="1:35">
      <c r="A316" s="23">
        <f t="shared" si="332"/>
        <v>313</v>
      </c>
      <c r="B316" s="24" t="s">
        <v>1019</v>
      </c>
      <c r="C316" s="57" t="s">
        <v>891</v>
      </c>
      <c r="D316" s="28" t="s">
        <v>892</v>
      </c>
      <c r="E316" s="77">
        <v>3245.4</v>
      </c>
      <c r="F316" s="77">
        <v>3245.5</v>
      </c>
      <c r="G316" s="78">
        <v>5664.75</v>
      </c>
      <c r="H316" s="77">
        <v>3245.4</v>
      </c>
      <c r="I316" s="27">
        <v>3180</v>
      </c>
      <c r="J316" s="59"/>
      <c r="K316" s="34">
        <f t="shared" si="333"/>
        <v>58.4172</v>
      </c>
      <c r="L316" s="35">
        <f t="shared" si="334"/>
        <v>519.28</v>
      </c>
      <c r="M316" s="27">
        <f t="shared" si="335"/>
        <v>453.18</v>
      </c>
      <c r="N316" s="24">
        <f t="shared" si="336"/>
        <v>22.7178</v>
      </c>
      <c r="O316" s="27">
        <f t="shared" si="337"/>
        <v>159</v>
      </c>
      <c r="P316" s="27">
        <f t="shared" si="338"/>
        <v>0</v>
      </c>
      <c r="Q316" s="27">
        <f t="shared" si="339"/>
        <v>1212.595</v>
      </c>
      <c r="R316" s="24">
        <f t="shared" si="340"/>
        <v>0</v>
      </c>
      <c r="S316" s="24">
        <f t="shared" si="341"/>
        <v>259.64</v>
      </c>
      <c r="T316" s="27">
        <f t="shared" si="342"/>
        <v>113.3</v>
      </c>
      <c r="U316" s="24">
        <f t="shared" si="343"/>
        <v>9.74</v>
      </c>
      <c r="V316" s="27">
        <f t="shared" si="344"/>
        <v>159</v>
      </c>
      <c r="W316" s="27">
        <f t="shared" si="345"/>
        <v>0</v>
      </c>
      <c r="X316" s="24">
        <f t="shared" si="346"/>
        <v>541.68</v>
      </c>
      <c r="Y316" s="24">
        <f t="shared" si="347"/>
        <v>1754.275</v>
      </c>
      <c r="Z316" s="39"/>
      <c r="AA316" s="4" t="s">
        <v>31</v>
      </c>
      <c r="AB316" s="3">
        <f t="shared" ref="AB316:AH316" si="408">K316+R316</f>
        <v>58.4172</v>
      </c>
      <c r="AC316" s="3">
        <f t="shared" si="408"/>
        <v>778.92</v>
      </c>
      <c r="AD316" s="3">
        <f t="shared" si="408"/>
        <v>566.48</v>
      </c>
      <c r="AE316" s="3">
        <f t="shared" si="408"/>
        <v>32.4578</v>
      </c>
      <c r="AF316" s="3">
        <f t="shared" si="408"/>
        <v>318</v>
      </c>
      <c r="AG316" s="3">
        <f t="shared" si="408"/>
        <v>0</v>
      </c>
      <c r="AH316" s="3">
        <f t="shared" si="408"/>
        <v>1754.275</v>
      </c>
      <c r="AI316" s="4" t="s">
        <v>1108</v>
      </c>
    </row>
    <row r="317" s="9" customFormat="1" ht="20" customHeight="1" spans="1:35">
      <c r="A317" s="23">
        <f t="shared" si="332"/>
        <v>314</v>
      </c>
      <c r="B317" s="24" t="s">
        <v>137</v>
      </c>
      <c r="C317" s="57" t="s">
        <v>893</v>
      </c>
      <c r="D317" s="28" t="s">
        <v>894</v>
      </c>
      <c r="E317" s="77">
        <v>3245.4</v>
      </c>
      <c r="F317" s="77">
        <v>3245.5</v>
      </c>
      <c r="G317" s="78">
        <v>5664.75</v>
      </c>
      <c r="H317" s="77">
        <v>3245.4</v>
      </c>
      <c r="I317" s="27">
        <v>3180</v>
      </c>
      <c r="J317" s="59"/>
      <c r="K317" s="34">
        <f t="shared" si="333"/>
        <v>58.4172</v>
      </c>
      <c r="L317" s="35">
        <f t="shared" si="334"/>
        <v>519.28</v>
      </c>
      <c r="M317" s="27">
        <f t="shared" si="335"/>
        <v>453.18</v>
      </c>
      <c r="N317" s="24">
        <f t="shared" si="336"/>
        <v>22.7178</v>
      </c>
      <c r="O317" s="27">
        <f t="shared" si="337"/>
        <v>159</v>
      </c>
      <c r="P317" s="27">
        <f t="shared" si="338"/>
        <v>0</v>
      </c>
      <c r="Q317" s="27">
        <f t="shared" si="339"/>
        <v>1212.595</v>
      </c>
      <c r="R317" s="24">
        <f t="shared" si="340"/>
        <v>0</v>
      </c>
      <c r="S317" s="24">
        <f t="shared" si="341"/>
        <v>259.64</v>
      </c>
      <c r="T317" s="27">
        <f t="shared" si="342"/>
        <v>113.3</v>
      </c>
      <c r="U317" s="24">
        <f t="shared" si="343"/>
        <v>9.74</v>
      </c>
      <c r="V317" s="27">
        <f t="shared" si="344"/>
        <v>159</v>
      </c>
      <c r="W317" s="27">
        <f t="shared" si="345"/>
        <v>0</v>
      </c>
      <c r="X317" s="24">
        <f t="shared" si="346"/>
        <v>541.68</v>
      </c>
      <c r="Y317" s="24">
        <f t="shared" si="347"/>
        <v>1754.275</v>
      </c>
      <c r="Z317" s="39"/>
      <c r="AA317" s="4" t="s">
        <v>30</v>
      </c>
      <c r="AB317" s="3">
        <f t="shared" ref="AB317:AH317" si="409">K317+R317</f>
        <v>58.4172</v>
      </c>
      <c r="AC317" s="3">
        <f t="shared" si="409"/>
        <v>778.92</v>
      </c>
      <c r="AD317" s="3">
        <f t="shared" si="409"/>
        <v>566.48</v>
      </c>
      <c r="AE317" s="3">
        <f t="shared" si="409"/>
        <v>32.4578</v>
      </c>
      <c r="AF317" s="3">
        <f t="shared" si="409"/>
        <v>318</v>
      </c>
      <c r="AG317" s="3">
        <f t="shared" si="409"/>
        <v>0</v>
      </c>
      <c r="AH317" s="3">
        <f t="shared" si="409"/>
        <v>1754.275</v>
      </c>
      <c r="AI317" s="4" t="s">
        <v>1110</v>
      </c>
    </row>
    <row r="318" s="9" customFormat="1" ht="20" customHeight="1" spans="1:35">
      <c r="A318" s="23">
        <f t="shared" si="332"/>
        <v>315</v>
      </c>
      <c r="B318" s="24" t="s">
        <v>140</v>
      </c>
      <c r="C318" s="57" t="s">
        <v>897</v>
      </c>
      <c r="D318" s="28" t="s">
        <v>898</v>
      </c>
      <c r="E318" s="77">
        <v>3245.4</v>
      </c>
      <c r="F318" s="77">
        <v>3245.5</v>
      </c>
      <c r="G318" s="78">
        <v>5664.75</v>
      </c>
      <c r="H318" s="77">
        <v>3245.4</v>
      </c>
      <c r="I318" s="27">
        <v>3180</v>
      </c>
      <c r="J318" s="59"/>
      <c r="K318" s="34">
        <f t="shared" si="333"/>
        <v>58.4172</v>
      </c>
      <c r="L318" s="35">
        <f t="shared" si="334"/>
        <v>519.28</v>
      </c>
      <c r="M318" s="27">
        <f t="shared" si="335"/>
        <v>453.18</v>
      </c>
      <c r="N318" s="24">
        <f t="shared" si="336"/>
        <v>22.7178</v>
      </c>
      <c r="O318" s="27">
        <f t="shared" si="337"/>
        <v>159</v>
      </c>
      <c r="P318" s="27">
        <f t="shared" si="338"/>
        <v>0</v>
      </c>
      <c r="Q318" s="27">
        <f t="shared" si="339"/>
        <v>1212.595</v>
      </c>
      <c r="R318" s="24">
        <f t="shared" si="340"/>
        <v>0</v>
      </c>
      <c r="S318" s="24">
        <f t="shared" si="341"/>
        <v>259.64</v>
      </c>
      <c r="T318" s="27">
        <f t="shared" si="342"/>
        <v>113.3</v>
      </c>
      <c r="U318" s="24">
        <f t="shared" si="343"/>
        <v>9.74</v>
      </c>
      <c r="V318" s="27">
        <f t="shared" si="344"/>
        <v>159</v>
      </c>
      <c r="W318" s="27">
        <f t="shared" si="345"/>
        <v>0</v>
      </c>
      <c r="X318" s="24">
        <f t="shared" si="346"/>
        <v>541.68</v>
      </c>
      <c r="Y318" s="24">
        <f t="shared" si="347"/>
        <v>1754.275</v>
      </c>
      <c r="Z318" s="39"/>
      <c r="AA318" s="4" t="s">
        <v>17</v>
      </c>
      <c r="AB318" s="3">
        <f t="shared" ref="AB318:AH318" si="410">K318+R318</f>
        <v>58.4172</v>
      </c>
      <c r="AC318" s="3">
        <f t="shared" si="410"/>
        <v>778.92</v>
      </c>
      <c r="AD318" s="3">
        <f t="shared" si="410"/>
        <v>566.48</v>
      </c>
      <c r="AE318" s="3">
        <f t="shared" si="410"/>
        <v>32.4578</v>
      </c>
      <c r="AF318" s="3">
        <f t="shared" si="410"/>
        <v>318</v>
      </c>
      <c r="AG318" s="3">
        <f t="shared" si="410"/>
        <v>0</v>
      </c>
      <c r="AH318" s="3">
        <f t="shared" si="410"/>
        <v>1754.275</v>
      </c>
      <c r="AI318" s="4" t="s">
        <v>1107</v>
      </c>
    </row>
    <row r="319" s="9" customFormat="1" ht="20" customHeight="1" spans="1:35">
      <c r="A319" s="23">
        <f t="shared" si="332"/>
        <v>316</v>
      </c>
      <c r="B319" s="24" t="s">
        <v>140</v>
      </c>
      <c r="C319" s="82" t="s">
        <v>899</v>
      </c>
      <c r="D319" s="82" t="s">
        <v>900</v>
      </c>
      <c r="E319" s="77">
        <v>3245.4</v>
      </c>
      <c r="F319" s="77">
        <v>3245.5</v>
      </c>
      <c r="G319" s="78">
        <v>5664.75</v>
      </c>
      <c r="H319" s="77">
        <v>3245.4</v>
      </c>
      <c r="I319" s="27">
        <v>3180</v>
      </c>
      <c r="J319" s="59"/>
      <c r="K319" s="34">
        <f t="shared" si="333"/>
        <v>58.4172</v>
      </c>
      <c r="L319" s="35">
        <f t="shared" si="334"/>
        <v>519.28</v>
      </c>
      <c r="M319" s="27">
        <f t="shared" si="335"/>
        <v>453.18</v>
      </c>
      <c r="N319" s="24">
        <f t="shared" si="336"/>
        <v>22.7178</v>
      </c>
      <c r="O319" s="27">
        <f t="shared" si="337"/>
        <v>159</v>
      </c>
      <c r="P319" s="27">
        <f t="shared" si="338"/>
        <v>0</v>
      </c>
      <c r="Q319" s="27">
        <f t="shared" si="339"/>
        <v>1212.595</v>
      </c>
      <c r="R319" s="24">
        <f t="shared" si="340"/>
        <v>0</v>
      </c>
      <c r="S319" s="24">
        <f t="shared" si="341"/>
        <v>259.64</v>
      </c>
      <c r="T319" s="27">
        <f t="shared" si="342"/>
        <v>113.3</v>
      </c>
      <c r="U319" s="24">
        <f t="shared" si="343"/>
        <v>9.74</v>
      </c>
      <c r="V319" s="27">
        <f t="shared" si="344"/>
        <v>159</v>
      </c>
      <c r="W319" s="27">
        <f t="shared" si="345"/>
        <v>0</v>
      </c>
      <c r="X319" s="24">
        <f t="shared" si="346"/>
        <v>541.68</v>
      </c>
      <c r="Y319" s="24">
        <f t="shared" si="347"/>
        <v>1754.275</v>
      </c>
      <c r="Z319" s="39"/>
      <c r="AA319" s="4" t="s">
        <v>17</v>
      </c>
      <c r="AB319" s="3">
        <f t="shared" ref="AB319:AH319" si="411">K319+R319</f>
        <v>58.4172</v>
      </c>
      <c r="AC319" s="3">
        <f t="shared" si="411"/>
        <v>778.92</v>
      </c>
      <c r="AD319" s="3">
        <f t="shared" si="411"/>
        <v>566.48</v>
      </c>
      <c r="AE319" s="3">
        <f t="shared" si="411"/>
        <v>32.4578</v>
      </c>
      <c r="AF319" s="3">
        <f t="shared" si="411"/>
        <v>318</v>
      </c>
      <c r="AG319" s="3">
        <f t="shared" si="411"/>
        <v>0</v>
      </c>
      <c r="AH319" s="3">
        <f t="shared" si="411"/>
        <v>1754.275</v>
      </c>
      <c r="AI319" s="4" t="s">
        <v>1107</v>
      </c>
    </row>
    <row r="320" s="9" customFormat="1" ht="20" customHeight="1" spans="1:35">
      <c r="A320" s="23">
        <f t="shared" ref="A320:A341" si="412">ROW()-3</f>
        <v>317</v>
      </c>
      <c r="B320" s="24" t="s">
        <v>76</v>
      </c>
      <c r="C320" s="82" t="s">
        <v>901</v>
      </c>
      <c r="D320" s="276" t="s">
        <v>902</v>
      </c>
      <c r="E320" s="77">
        <v>3245.4</v>
      </c>
      <c r="F320" s="77">
        <v>3245.5</v>
      </c>
      <c r="G320" s="78">
        <v>5664.75</v>
      </c>
      <c r="H320" s="77">
        <v>3245.4</v>
      </c>
      <c r="I320" s="27">
        <v>3180</v>
      </c>
      <c r="J320" s="59"/>
      <c r="K320" s="34">
        <f t="shared" ref="K320:K341" si="413">E320*0.018</f>
        <v>58.4172</v>
      </c>
      <c r="L320" s="35">
        <f t="shared" ref="L320:L341" si="414">F320*0.16</f>
        <v>519.28</v>
      </c>
      <c r="M320" s="27">
        <f t="shared" ref="M320:M341" si="415">ROUND(G320*0.08,2)</f>
        <v>453.18</v>
      </c>
      <c r="N320" s="24">
        <f t="shared" ref="N320:N341" si="416">H320*0.007</f>
        <v>22.7178</v>
      </c>
      <c r="O320" s="27">
        <f t="shared" ref="O320:O341" si="417">I320*5%</f>
        <v>159</v>
      </c>
      <c r="P320" s="27">
        <f t="shared" ref="P320:P341" si="418">J320*50%</f>
        <v>0</v>
      </c>
      <c r="Q320" s="27">
        <f t="shared" ref="Q320:Q341" si="419">SUM(K320:P320)</f>
        <v>1212.595</v>
      </c>
      <c r="R320" s="24">
        <f t="shared" ref="R320:R341" si="420">E320*0</f>
        <v>0</v>
      </c>
      <c r="S320" s="24">
        <f t="shared" ref="S320:S341" si="421">ROUND(F320*0.08,2)</f>
        <v>259.64</v>
      </c>
      <c r="T320" s="27">
        <f t="shared" ref="T320:T341" si="422">ROUND(G320*0.02,2)</f>
        <v>113.3</v>
      </c>
      <c r="U320" s="24">
        <f t="shared" ref="U320:U341" si="423">ROUND(H320*0.003,2)</f>
        <v>9.74</v>
      </c>
      <c r="V320" s="27">
        <f t="shared" ref="V320:V341" si="424">I320*5%</f>
        <v>159</v>
      </c>
      <c r="W320" s="27">
        <f t="shared" ref="W320:W341" si="425">J320*50%</f>
        <v>0</v>
      </c>
      <c r="X320" s="24">
        <f t="shared" ref="X320:X341" si="426">SUM(R320:W320)</f>
        <v>541.68</v>
      </c>
      <c r="Y320" s="24">
        <f t="shared" ref="Y320:Y341" si="427">Q320+X320</f>
        <v>1754.275</v>
      </c>
      <c r="Z320" s="39"/>
      <c r="AA320" s="4" t="s">
        <v>31</v>
      </c>
      <c r="AB320" s="3">
        <f t="shared" ref="AB320:AH320" si="428">K320+R320</f>
        <v>58.4172</v>
      </c>
      <c r="AC320" s="3">
        <f t="shared" si="428"/>
        <v>778.92</v>
      </c>
      <c r="AD320" s="3">
        <f t="shared" si="428"/>
        <v>566.48</v>
      </c>
      <c r="AE320" s="3">
        <f t="shared" si="428"/>
        <v>32.4578</v>
      </c>
      <c r="AF320" s="3">
        <f t="shared" si="428"/>
        <v>318</v>
      </c>
      <c r="AG320" s="3">
        <f t="shared" si="428"/>
        <v>0</v>
      </c>
      <c r="AH320" s="3">
        <f t="shared" si="428"/>
        <v>1754.275</v>
      </c>
      <c r="AI320" s="4" t="s">
        <v>1108</v>
      </c>
    </row>
    <row r="321" s="9" customFormat="1" ht="20" customHeight="1" spans="1:35">
      <c r="A321" s="23">
        <f t="shared" si="412"/>
        <v>318</v>
      </c>
      <c r="B321" s="24" t="s">
        <v>476</v>
      </c>
      <c r="C321" s="57" t="s">
        <v>905</v>
      </c>
      <c r="D321" s="268" t="s">
        <v>906</v>
      </c>
      <c r="E321" s="77">
        <v>3245.4</v>
      </c>
      <c r="F321" s="77">
        <v>3245.5</v>
      </c>
      <c r="G321" s="78">
        <v>5664.75</v>
      </c>
      <c r="H321" s="77">
        <v>3245.4</v>
      </c>
      <c r="I321" s="27">
        <v>1790</v>
      </c>
      <c r="J321" s="59"/>
      <c r="K321" s="34">
        <f t="shared" si="413"/>
        <v>58.4172</v>
      </c>
      <c r="L321" s="35">
        <f t="shared" si="414"/>
        <v>519.28</v>
      </c>
      <c r="M321" s="27">
        <f t="shared" si="415"/>
        <v>453.18</v>
      </c>
      <c r="N321" s="24">
        <f t="shared" si="416"/>
        <v>22.7178</v>
      </c>
      <c r="O321" s="27">
        <f t="shared" si="417"/>
        <v>89.5</v>
      </c>
      <c r="P321" s="27">
        <f t="shared" si="418"/>
        <v>0</v>
      </c>
      <c r="Q321" s="27">
        <f t="shared" si="419"/>
        <v>1143.095</v>
      </c>
      <c r="R321" s="24">
        <f t="shared" si="420"/>
        <v>0</v>
      </c>
      <c r="S321" s="24">
        <f t="shared" si="421"/>
        <v>259.64</v>
      </c>
      <c r="T321" s="27">
        <f t="shared" si="422"/>
        <v>113.3</v>
      </c>
      <c r="U321" s="24">
        <f t="shared" si="423"/>
        <v>9.74</v>
      </c>
      <c r="V321" s="27">
        <f t="shared" si="424"/>
        <v>89.5</v>
      </c>
      <c r="W321" s="27">
        <f t="shared" si="425"/>
        <v>0</v>
      </c>
      <c r="X321" s="24">
        <f t="shared" si="426"/>
        <v>472.18</v>
      </c>
      <c r="Y321" s="24">
        <f t="shared" si="427"/>
        <v>1615.275</v>
      </c>
      <c r="Z321" s="39"/>
      <c r="AA321" s="4" t="s">
        <v>23</v>
      </c>
      <c r="AB321" s="3">
        <f t="shared" ref="AB321:AH321" si="429">K321+R321</f>
        <v>58.4172</v>
      </c>
      <c r="AC321" s="3">
        <f t="shared" si="429"/>
        <v>778.92</v>
      </c>
      <c r="AD321" s="3">
        <f t="shared" si="429"/>
        <v>566.48</v>
      </c>
      <c r="AE321" s="3">
        <f t="shared" si="429"/>
        <v>32.4578</v>
      </c>
      <c r="AF321" s="3">
        <f t="shared" si="429"/>
        <v>179</v>
      </c>
      <c r="AG321" s="3">
        <f t="shared" si="429"/>
        <v>0</v>
      </c>
      <c r="AH321" s="3">
        <f t="shared" si="429"/>
        <v>1615.275</v>
      </c>
      <c r="AI321" s="4" t="s">
        <v>1111</v>
      </c>
    </row>
    <row r="322" s="9" customFormat="1" ht="20" customHeight="1" spans="1:35">
      <c r="A322" s="23">
        <f t="shared" si="412"/>
        <v>319</v>
      </c>
      <c r="B322" s="24" t="s">
        <v>157</v>
      </c>
      <c r="C322" s="82" t="s">
        <v>911</v>
      </c>
      <c r="D322" s="83" t="s">
        <v>912</v>
      </c>
      <c r="E322" s="77">
        <v>3245.4</v>
      </c>
      <c r="F322" s="77">
        <v>3245.5</v>
      </c>
      <c r="G322" s="78">
        <v>5664.75</v>
      </c>
      <c r="H322" s="77">
        <v>3245.4</v>
      </c>
      <c r="I322" s="27">
        <v>3180</v>
      </c>
      <c r="J322" s="59"/>
      <c r="K322" s="34">
        <f t="shared" si="413"/>
        <v>58.4172</v>
      </c>
      <c r="L322" s="35">
        <f t="shared" si="414"/>
        <v>519.28</v>
      </c>
      <c r="M322" s="27">
        <f t="shared" si="415"/>
        <v>453.18</v>
      </c>
      <c r="N322" s="24">
        <f t="shared" si="416"/>
        <v>22.7178</v>
      </c>
      <c r="O322" s="27">
        <f t="shared" si="417"/>
        <v>159</v>
      </c>
      <c r="P322" s="27">
        <f t="shared" si="418"/>
        <v>0</v>
      </c>
      <c r="Q322" s="27">
        <f t="shared" si="419"/>
        <v>1212.595</v>
      </c>
      <c r="R322" s="24">
        <f t="shared" si="420"/>
        <v>0</v>
      </c>
      <c r="S322" s="24">
        <f t="shared" si="421"/>
        <v>259.64</v>
      </c>
      <c r="T322" s="27">
        <f t="shared" si="422"/>
        <v>113.3</v>
      </c>
      <c r="U322" s="24">
        <f t="shared" si="423"/>
        <v>9.74</v>
      </c>
      <c r="V322" s="27">
        <f t="shared" si="424"/>
        <v>159</v>
      </c>
      <c r="W322" s="27">
        <f t="shared" si="425"/>
        <v>0</v>
      </c>
      <c r="X322" s="24">
        <f t="shared" si="426"/>
        <v>541.68</v>
      </c>
      <c r="Y322" s="24">
        <f t="shared" si="427"/>
        <v>1754.275</v>
      </c>
      <c r="Z322" s="39"/>
      <c r="AA322" s="4" t="s">
        <v>16</v>
      </c>
      <c r="AB322" s="3">
        <f t="shared" ref="AB322:AH322" si="430">K322+R322</f>
        <v>58.4172</v>
      </c>
      <c r="AC322" s="3">
        <f t="shared" si="430"/>
        <v>778.92</v>
      </c>
      <c r="AD322" s="3">
        <f t="shared" si="430"/>
        <v>566.48</v>
      </c>
      <c r="AE322" s="3">
        <f t="shared" si="430"/>
        <v>32.4578</v>
      </c>
      <c r="AF322" s="3">
        <f t="shared" si="430"/>
        <v>318</v>
      </c>
      <c r="AG322" s="3">
        <f t="shared" si="430"/>
        <v>0</v>
      </c>
      <c r="AH322" s="3">
        <f t="shared" si="430"/>
        <v>1754.275</v>
      </c>
      <c r="AI322" s="4" t="s">
        <v>1107</v>
      </c>
    </row>
    <row r="323" s="9" customFormat="1" ht="20" customHeight="1" spans="1:35">
      <c r="A323" s="23">
        <f t="shared" si="412"/>
        <v>320</v>
      </c>
      <c r="B323" s="24" t="s">
        <v>293</v>
      </c>
      <c r="C323" s="30" t="s">
        <v>907</v>
      </c>
      <c r="D323" s="268" t="s">
        <v>908</v>
      </c>
      <c r="E323" s="77">
        <v>3245.4</v>
      </c>
      <c r="F323" s="77">
        <v>3245.5</v>
      </c>
      <c r="G323" s="77">
        <v>5664.75</v>
      </c>
      <c r="H323" s="77">
        <v>3245.4</v>
      </c>
      <c r="I323" s="27">
        <v>0</v>
      </c>
      <c r="J323" s="77"/>
      <c r="K323" s="34">
        <f t="shared" si="413"/>
        <v>58.4172</v>
      </c>
      <c r="L323" s="35">
        <f t="shared" si="414"/>
        <v>519.28</v>
      </c>
      <c r="M323" s="27">
        <f t="shared" si="415"/>
        <v>453.18</v>
      </c>
      <c r="N323" s="24">
        <f t="shared" si="416"/>
        <v>22.7178</v>
      </c>
      <c r="O323" s="27">
        <f t="shared" si="417"/>
        <v>0</v>
      </c>
      <c r="P323" s="27">
        <f t="shared" si="418"/>
        <v>0</v>
      </c>
      <c r="Q323" s="27">
        <f t="shared" si="419"/>
        <v>1053.595</v>
      </c>
      <c r="R323" s="24">
        <f t="shared" si="420"/>
        <v>0</v>
      </c>
      <c r="S323" s="24">
        <f t="shared" si="421"/>
        <v>259.64</v>
      </c>
      <c r="T323" s="27">
        <f t="shared" si="422"/>
        <v>113.3</v>
      </c>
      <c r="U323" s="24">
        <f t="shared" si="423"/>
        <v>9.74</v>
      </c>
      <c r="V323" s="27">
        <f t="shared" si="424"/>
        <v>0</v>
      </c>
      <c r="W323" s="27">
        <f t="shared" si="425"/>
        <v>0</v>
      </c>
      <c r="X323" s="24">
        <f t="shared" si="426"/>
        <v>382.68</v>
      </c>
      <c r="Y323" s="24">
        <f t="shared" si="427"/>
        <v>1436.275</v>
      </c>
      <c r="Z323" s="39"/>
      <c r="AA323" s="4" t="s">
        <v>20</v>
      </c>
      <c r="AB323" s="3">
        <f t="shared" ref="AB323:AH323" si="431">K323+R323</f>
        <v>58.4172</v>
      </c>
      <c r="AC323" s="3">
        <f t="shared" si="431"/>
        <v>778.92</v>
      </c>
      <c r="AD323" s="3">
        <f t="shared" si="431"/>
        <v>566.48</v>
      </c>
      <c r="AE323" s="3">
        <f t="shared" si="431"/>
        <v>32.4578</v>
      </c>
      <c r="AF323" s="3">
        <f t="shared" si="431"/>
        <v>0</v>
      </c>
      <c r="AG323" s="3">
        <f t="shared" si="431"/>
        <v>0</v>
      </c>
      <c r="AH323" s="3">
        <f t="shared" si="431"/>
        <v>1436.275</v>
      </c>
      <c r="AI323" s="4" t="s">
        <v>1111</v>
      </c>
    </row>
    <row r="324" s="9" customFormat="1" ht="20" customHeight="1" spans="1:35">
      <c r="A324" s="23">
        <f t="shared" si="412"/>
        <v>321</v>
      </c>
      <c r="B324" s="24" t="s">
        <v>190</v>
      </c>
      <c r="C324" s="57" t="s">
        <v>913</v>
      </c>
      <c r="D324" s="28" t="s">
        <v>914</v>
      </c>
      <c r="E324" s="77">
        <v>3245.4</v>
      </c>
      <c r="F324" s="77">
        <v>3245.5</v>
      </c>
      <c r="G324" s="78">
        <v>5664.75</v>
      </c>
      <c r="H324" s="77">
        <v>3245.4</v>
      </c>
      <c r="I324" s="27">
        <v>3180</v>
      </c>
      <c r="J324" s="59"/>
      <c r="K324" s="34">
        <f t="shared" si="413"/>
        <v>58.4172</v>
      </c>
      <c r="L324" s="35">
        <f t="shared" si="414"/>
        <v>519.28</v>
      </c>
      <c r="M324" s="27">
        <f t="shared" si="415"/>
        <v>453.18</v>
      </c>
      <c r="N324" s="24">
        <f t="shared" si="416"/>
        <v>22.7178</v>
      </c>
      <c r="O324" s="27">
        <f t="shared" si="417"/>
        <v>159</v>
      </c>
      <c r="P324" s="27">
        <f t="shared" si="418"/>
        <v>0</v>
      </c>
      <c r="Q324" s="27">
        <f t="shared" si="419"/>
        <v>1212.595</v>
      </c>
      <c r="R324" s="24">
        <f t="shared" si="420"/>
        <v>0</v>
      </c>
      <c r="S324" s="24">
        <f t="shared" si="421"/>
        <v>259.64</v>
      </c>
      <c r="T324" s="27">
        <f t="shared" si="422"/>
        <v>113.3</v>
      </c>
      <c r="U324" s="24">
        <f t="shared" si="423"/>
        <v>9.74</v>
      </c>
      <c r="V324" s="27">
        <f t="shared" si="424"/>
        <v>159</v>
      </c>
      <c r="W324" s="27">
        <f t="shared" si="425"/>
        <v>0</v>
      </c>
      <c r="X324" s="24">
        <f t="shared" si="426"/>
        <v>541.68</v>
      </c>
      <c r="Y324" s="24">
        <f t="shared" si="427"/>
        <v>1754.275</v>
      </c>
      <c r="Z324" s="39"/>
      <c r="AA324" s="4" t="s">
        <v>40</v>
      </c>
      <c r="AB324" s="3">
        <f t="shared" ref="AB324:AH324" si="432">K324+R324</f>
        <v>58.4172</v>
      </c>
      <c r="AC324" s="3">
        <f t="shared" si="432"/>
        <v>778.92</v>
      </c>
      <c r="AD324" s="3">
        <f t="shared" si="432"/>
        <v>566.48</v>
      </c>
      <c r="AE324" s="3">
        <f t="shared" si="432"/>
        <v>32.4578</v>
      </c>
      <c r="AF324" s="3">
        <f t="shared" si="432"/>
        <v>318</v>
      </c>
      <c r="AG324" s="3">
        <f t="shared" si="432"/>
        <v>0</v>
      </c>
      <c r="AH324" s="3">
        <f t="shared" si="432"/>
        <v>1754.275</v>
      </c>
      <c r="AI324" s="4" t="s">
        <v>1112</v>
      </c>
    </row>
    <row r="325" s="9" customFormat="1" ht="20" customHeight="1" spans="1:35">
      <c r="A325" s="23">
        <f t="shared" si="412"/>
        <v>322</v>
      </c>
      <c r="B325" s="24" t="s">
        <v>293</v>
      </c>
      <c r="C325" s="30" t="s">
        <v>916</v>
      </c>
      <c r="D325" s="267" t="s">
        <v>917</v>
      </c>
      <c r="E325" s="77">
        <v>3245.4</v>
      </c>
      <c r="F325" s="77">
        <v>3245.5</v>
      </c>
      <c r="G325" s="78">
        <v>5664.75</v>
      </c>
      <c r="H325" s="77">
        <v>3245.4</v>
      </c>
      <c r="I325" s="27">
        <v>0</v>
      </c>
      <c r="J325" s="59"/>
      <c r="K325" s="34">
        <f t="shared" si="413"/>
        <v>58.4172</v>
      </c>
      <c r="L325" s="35">
        <f t="shared" si="414"/>
        <v>519.28</v>
      </c>
      <c r="M325" s="27">
        <f t="shared" si="415"/>
        <v>453.18</v>
      </c>
      <c r="N325" s="24">
        <f t="shared" si="416"/>
        <v>22.7178</v>
      </c>
      <c r="O325" s="27">
        <f t="shared" si="417"/>
        <v>0</v>
      </c>
      <c r="P325" s="27">
        <f t="shared" si="418"/>
        <v>0</v>
      </c>
      <c r="Q325" s="27">
        <f t="shared" si="419"/>
        <v>1053.595</v>
      </c>
      <c r="R325" s="24">
        <f t="shared" si="420"/>
        <v>0</v>
      </c>
      <c r="S325" s="24">
        <f t="shared" si="421"/>
        <v>259.64</v>
      </c>
      <c r="T325" s="27">
        <f t="shared" si="422"/>
        <v>113.3</v>
      </c>
      <c r="U325" s="24">
        <f t="shared" si="423"/>
        <v>9.74</v>
      </c>
      <c r="V325" s="27">
        <f t="shared" si="424"/>
        <v>0</v>
      </c>
      <c r="W325" s="27">
        <f t="shared" si="425"/>
        <v>0</v>
      </c>
      <c r="X325" s="24">
        <f t="shared" si="426"/>
        <v>382.68</v>
      </c>
      <c r="Y325" s="24">
        <f t="shared" si="427"/>
        <v>1436.275</v>
      </c>
      <c r="Z325" s="39"/>
      <c r="AA325" s="4" t="s">
        <v>26</v>
      </c>
      <c r="AB325" s="3">
        <f t="shared" ref="AB325:AH325" si="433">K325+R325</f>
        <v>58.4172</v>
      </c>
      <c r="AC325" s="3">
        <f t="shared" si="433"/>
        <v>778.92</v>
      </c>
      <c r="AD325" s="3">
        <f t="shared" si="433"/>
        <v>566.48</v>
      </c>
      <c r="AE325" s="3">
        <f t="shared" si="433"/>
        <v>32.4578</v>
      </c>
      <c r="AF325" s="3">
        <f t="shared" si="433"/>
        <v>0</v>
      </c>
      <c r="AG325" s="3">
        <f t="shared" si="433"/>
        <v>0</v>
      </c>
      <c r="AH325" s="3">
        <f t="shared" si="433"/>
        <v>1436.275</v>
      </c>
      <c r="AI325" s="4" t="s">
        <v>1111</v>
      </c>
    </row>
    <row r="326" s="9" customFormat="1" ht="20" customHeight="1" spans="1:35">
      <c r="A326" s="23">
        <f t="shared" si="412"/>
        <v>323</v>
      </c>
      <c r="B326" s="24" t="s">
        <v>140</v>
      </c>
      <c r="C326" s="30" t="s">
        <v>918</v>
      </c>
      <c r="D326" s="267" t="s">
        <v>919</v>
      </c>
      <c r="E326" s="77">
        <v>3245.4</v>
      </c>
      <c r="F326" s="77">
        <v>3245.5</v>
      </c>
      <c r="G326" s="78">
        <v>5664.75</v>
      </c>
      <c r="H326" s="77">
        <v>3245.4</v>
      </c>
      <c r="I326" s="27">
        <v>3180</v>
      </c>
      <c r="J326" s="59"/>
      <c r="K326" s="34">
        <f t="shared" si="413"/>
        <v>58.4172</v>
      </c>
      <c r="L326" s="35">
        <f t="shared" si="414"/>
        <v>519.28</v>
      </c>
      <c r="M326" s="27">
        <f t="shared" si="415"/>
        <v>453.18</v>
      </c>
      <c r="N326" s="24">
        <f t="shared" si="416"/>
        <v>22.7178</v>
      </c>
      <c r="O326" s="27">
        <f t="shared" si="417"/>
        <v>159</v>
      </c>
      <c r="P326" s="27">
        <f t="shared" si="418"/>
        <v>0</v>
      </c>
      <c r="Q326" s="27">
        <f t="shared" si="419"/>
        <v>1212.595</v>
      </c>
      <c r="R326" s="24">
        <f t="shared" si="420"/>
        <v>0</v>
      </c>
      <c r="S326" s="24">
        <f t="shared" si="421"/>
        <v>259.64</v>
      </c>
      <c r="T326" s="27">
        <f t="shared" si="422"/>
        <v>113.3</v>
      </c>
      <c r="U326" s="24">
        <f t="shared" si="423"/>
        <v>9.74</v>
      </c>
      <c r="V326" s="27">
        <f t="shared" si="424"/>
        <v>159</v>
      </c>
      <c r="W326" s="27">
        <f t="shared" si="425"/>
        <v>0</v>
      </c>
      <c r="X326" s="24">
        <f t="shared" si="426"/>
        <v>541.68</v>
      </c>
      <c r="Y326" s="24">
        <f t="shared" si="427"/>
        <v>1754.275</v>
      </c>
      <c r="Z326" s="39"/>
      <c r="AA326" s="4" t="s">
        <v>17</v>
      </c>
      <c r="AB326" s="3">
        <f t="shared" ref="AB326:AH326" si="434">K326+R326</f>
        <v>58.4172</v>
      </c>
      <c r="AC326" s="3">
        <f t="shared" si="434"/>
        <v>778.92</v>
      </c>
      <c r="AD326" s="3">
        <f t="shared" si="434"/>
        <v>566.48</v>
      </c>
      <c r="AE326" s="3">
        <f t="shared" si="434"/>
        <v>32.4578</v>
      </c>
      <c r="AF326" s="3">
        <f t="shared" si="434"/>
        <v>318</v>
      </c>
      <c r="AG326" s="3">
        <f t="shared" si="434"/>
        <v>0</v>
      </c>
      <c r="AH326" s="3">
        <f t="shared" si="434"/>
        <v>1754.275</v>
      </c>
      <c r="AI326" s="4" t="s">
        <v>1107</v>
      </c>
    </row>
    <row r="327" s="9" customFormat="1" ht="20" customHeight="1" spans="1:35">
      <c r="A327" s="23">
        <f t="shared" si="412"/>
        <v>324</v>
      </c>
      <c r="B327" s="24" t="s">
        <v>143</v>
      </c>
      <c r="C327" s="30" t="s">
        <v>922</v>
      </c>
      <c r="D327" s="28" t="s">
        <v>923</v>
      </c>
      <c r="E327" s="77">
        <v>3245.4</v>
      </c>
      <c r="F327" s="77">
        <v>3245.5</v>
      </c>
      <c r="G327" s="78">
        <v>5664.75</v>
      </c>
      <c r="H327" s="77">
        <v>3245.4</v>
      </c>
      <c r="I327" s="27">
        <v>1790</v>
      </c>
      <c r="J327" s="59"/>
      <c r="K327" s="34">
        <f t="shared" si="413"/>
        <v>58.4172</v>
      </c>
      <c r="L327" s="35">
        <f t="shared" si="414"/>
        <v>519.28</v>
      </c>
      <c r="M327" s="27">
        <f t="shared" si="415"/>
        <v>453.18</v>
      </c>
      <c r="N327" s="24">
        <f t="shared" si="416"/>
        <v>22.7178</v>
      </c>
      <c r="O327" s="27">
        <f t="shared" si="417"/>
        <v>89.5</v>
      </c>
      <c r="P327" s="27">
        <f t="shared" si="418"/>
        <v>0</v>
      </c>
      <c r="Q327" s="27">
        <f t="shared" si="419"/>
        <v>1143.095</v>
      </c>
      <c r="R327" s="24">
        <f t="shared" si="420"/>
        <v>0</v>
      </c>
      <c r="S327" s="24">
        <f t="shared" si="421"/>
        <v>259.64</v>
      </c>
      <c r="T327" s="27">
        <f t="shared" si="422"/>
        <v>113.3</v>
      </c>
      <c r="U327" s="24">
        <f t="shared" si="423"/>
        <v>9.74</v>
      </c>
      <c r="V327" s="27">
        <f t="shared" si="424"/>
        <v>89.5</v>
      </c>
      <c r="W327" s="27">
        <f t="shared" si="425"/>
        <v>0</v>
      </c>
      <c r="X327" s="24">
        <f t="shared" si="426"/>
        <v>472.18</v>
      </c>
      <c r="Y327" s="24">
        <f t="shared" si="427"/>
        <v>1615.275</v>
      </c>
      <c r="Z327" s="39"/>
      <c r="AA327" s="4" t="s">
        <v>29</v>
      </c>
      <c r="AB327" s="3">
        <f t="shared" ref="AB327:AH327" si="435">K327+R327</f>
        <v>58.4172</v>
      </c>
      <c r="AC327" s="3">
        <f t="shared" si="435"/>
        <v>778.92</v>
      </c>
      <c r="AD327" s="3">
        <f t="shared" si="435"/>
        <v>566.48</v>
      </c>
      <c r="AE327" s="3">
        <f t="shared" si="435"/>
        <v>32.4578</v>
      </c>
      <c r="AF327" s="3">
        <f t="shared" si="435"/>
        <v>179</v>
      </c>
      <c r="AG327" s="3">
        <f t="shared" si="435"/>
        <v>0</v>
      </c>
      <c r="AH327" s="3">
        <f t="shared" si="435"/>
        <v>1615.275</v>
      </c>
      <c r="AI327" s="4" t="s">
        <v>1111</v>
      </c>
    </row>
    <row r="328" s="9" customFormat="1" ht="20" customHeight="1" spans="1:35">
      <c r="A328" s="23">
        <f t="shared" si="412"/>
        <v>325</v>
      </c>
      <c r="B328" s="24" t="s">
        <v>688</v>
      </c>
      <c r="C328" s="30" t="s">
        <v>924</v>
      </c>
      <c r="D328" s="28" t="s">
        <v>925</v>
      </c>
      <c r="E328" s="77">
        <v>3245.4</v>
      </c>
      <c r="F328" s="77">
        <v>3245.5</v>
      </c>
      <c r="G328" s="78">
        <v>5664.75</v>
      </c>
      <c r="H328" s="77">
        <v>3245.4</v>
      </c>
      <c r="I328" s="27">
        <v>1790</v>
      </c>
      <c r="J328" s="59"/>
      <c r="K328" s="34">
        <f t="shared" si="413"/>
        <v>58.4172</v>
      </c>
      <c r="L328" s="35">
        <f t="shared" si="414"/>
        <v>519.28</v>
      </c>
      <c r="M328" s="27">
        <f t="shared" si="415"/>
        <v>453.18</v>
      </c>
      <c r="N328" s="24">
        <f t="shared" si="416"/>
        <v>22.7178</v>
      </c>
      <c r="O328" s="27">
        <f t="shared" si="417"/>
        <v>89.5</v>
      </c>
      <c r="P328" s="27">
        <f t="shared" si="418"/>
        <v>0</v>
      </c>
      <c r="Q328" s="27">
        <f t="shared" si="419"/>
        <v>1143.095</v>
      </c>
      <c r="R328" s="24">
        <f t="shared" si="420"/>
        <v>0</v>
      </c>
      <c r="S328" s="24">
        <f t="shared" si="421"/>
        <v>259.64</v>
      </c>
      <c r="T328" s="27">
        <f t="shared" si="422"/>
        <v>113.3</v>
      </c>
      <c r="U328" s="24">
        <f t="shared" si="423"/>
        <v>9.74</v>
      </c>
      <c r="V328" s="27">
        <f t="shared" si="424"/>
        <v>89.5</v>
      </c>
      <c r="W328" s="27">
        <f t="shared" si="425"/>
        <v>0</v>
      </c>
      <c r="X328" s="24">
        <f t="shared" si="426"/>
        <v>472.18</v>
      </c>
      <c r="Y328" s="24">
        <f t="shared" si="427"/>
        <v>1615.275</v>
      </c>
      <c r="Z328" s="39"/>
      <c r="AA328" s="4" t="s">
        <v>25</v>
      </c>
      <c r="AB328" s="3">
        <f t="shared" ref="AB328:AH328" si="436">K328+R328</f>
        <v>58.4172</v>
      </c>
      <c r="AC328" s="3">
        <f t="shared" si="436"/>
        <v>778.92</v>
      </c>
      <c r="AD328" s="3">
        <f t="shared" si="436"/>
        <v>566.48</v>
      </c>
      <c r="AE328" s="3">
        <f t="shared" si="436"/>
        <v>32.4578</v>
      </c>
      <c r="AF328" s="3">
        <f t="shared" si="436"/>
        <v>179</v>
      </c>
      <c r="AG328" s="3">
        <f t="shared" si="436"/>
        <v>0</v>
      </c>
      <c r="AH328" s="3">
        <f t="shared" si="436"/>
        <v>1615.275</v>
      </c>
      <c r="AI328" s="4" t="s">
        <v>1111</v>
      </c>
    </row>
    <row r="329" s="9" customFormat="1" ht="20" customHeight="1" spans="1:35">
      <c r="A329" s="23">
        <f t="shared" si="412"/>
        <v>326</v>
      </c>
      <c r="B329" s="24" t="s">
        <v>688</v>
      </c>
      <c r="C329" s="30" t="s">
        <v>926</v>
      </c>
      <c r="D329" s="267" t="s">
        <v>927</v>
      </c>
      <c r="E329" s="77">
        <v>3245.4</v>
      </c>
      <c r="F329" s="77">
        <v>3245.5</v>
      </c>
      <c r="G329" s="78">
        <v>5664.75</v>
      </c>
      <c r="H329" s="77">
        <v>3245.4</v>
      </c>
      <c r="I329" s="27">
        <v>1790</v>
      </c>
      <c r="J329" s="59"/>
      <c r="K329" s="34">
        <f t="shared" si="413"/>
        <v>58.4172</v>
      </c>
      <c r="L329" s="35">
        <f t="shared" si="414"/>
        <v>519.28</v>
      </c>
      <c r="M329" s="27">
        <f t="shared" si="415"/>
        <v>453.18</v>
      </c>
      <c r="N329" s="24">
        <f t="shared" si="416"/>
        <v>22.7178</v>
      </c>
      <c r="O329" s="27">
        <f t="shared" si="417"/>
        <v>89.5</v>
      </c>
      <c r="P329" s="27">
        <f t="shared" si="418"/>
        <v>0</v>
      </c>
      <c r="Q329" s="27">
        <f t="shared" si="419"/>
        <v>1143.095</v>
      </c>
      <c r="R329" s="24">
        <f t="shared" si="420"/>
        <v>0</v>
      </c>
      <c r="S329" s="24">
        <f t="shared" si="421"/>
        <v>259.64</v>
      </c>
      <c r="T329" s="27">
        <f t="shared" si="422"/>
        <v>113.3</v>
      </c>
      <c r="U329" s="24">
        <f t="shared" si="423"/>
        <v>9.74</v>
      </c>
      <c r="V329" s="27">
        <f t="shared" si="424"/>
        <v>89.5</v>
      </c>
      <c r="W329" s="27">
        <f t="shared" si="425"/>
        <v>0</v>
      </c>
      <c r="X329" s="24">
        <f t="shared" si="426"/>
        <v>472.18</v>
      </c>
      <c r="Y329" s="24">
        <f t="shared" si="427"/>
        <v>1615.275</v>
      </c>
      <c r="Z329" s="39"/>
      <c r="AA329" s="4" t="s">
        <v>25</v>
      </c>
      <c r="AB329" s="3">
        <f t="shared" ref="AB329:AH329" si="437">K329+R329</f>
        <v>58.4172</v>
      </c>
      <c r="AC329" s="3">
        <f t="shared" si="437"/>
        <v>778.92</v>
      </c>
      <c r="AD329" s="3">
        <f t="shared" si="437"/>
        <v>566.48</v>
      </c>
      <c r="AE329" s="3">
        <f t="shared" si="437"/>
        <v>32.4578</v>
      </c>
      <c r="AF329" s="3">
        <f t="shared" si="437"/>
        <v>179</v>
      </c>
      <c r="AG329" s="3">
        <f t="shared" si="437"/>
        <v>0</v>
      </c>
      <c r="AH329" s="3">
        <f t="shared" si="437"/>
        <v>1615.275</v>
      </c>
      <c r="AI329" s="4" t="s">
        <v>1111</v>
      </c>
    </row>
    <row r="330" s="9" customFormat="1" ht="20" customHeight="1" spans="1:35">
      <c r="A330" s="23">
        <f t="shared" si="412"/>
        <v>327</v>
      </c>
      <c r="B330" s="24" t="s">
        <v>143</v>
      </c>
      <c r="C330" s="30" t="s">
        <v>930</v>
      </c>
      <c r="D330" s="267" t="s">
        <v>931</v>
      </c>
      <c r="E330" s="77">
        <v>3245.4</v>
      </c>
      <c r="F330" s="77">
        <v>3245.5</v>
      </c>
      <c r="G330" s="78">
        <v>5664.75</v>
      </c>
      <c r="H330" s="77">
        <v>3245.4</v>
      </c>
      <c r="I330" s="27">
        <v>0</v>
      </c>
      <c r="J330" s="59"/>
      <c r="K330" s="34">
        <f t="shared" si="413"/>
        <v>58.4172</v>
      </c>
      <c r="L330" s="35">
        <f t="shared" si="414"/>
        <v>519.28</v>
      </c>
      <c r="M330" s="27">
        <f t="shared" si="415"/>
        <v>453.18</v>
      </c>
      <c r="N330" s="24">
        <f t="shared" si="416"/>
        <v>22.7178</v>
      </c>
      <c r="O330" s="27">
        <f t="shared" si="417"/>
        <v>0</v>
      </c>
      <c r="P330" s="27">
        <f t="shared" si="418"/>
        <v>0</v>
      </c>
      <c r="Q330" s="27">
        <f t="shared" si="419"/>
        <v>1053.595</v>
      </c>
      <c r="R330" s="24">
        <f t="shared" si="420"/>
        <v>0</v>
      </c>
      <c r="S330" s="24">
        <f t="shared" si="421"/>
        <v>259.64</v>
      </c>
      <c r="T330" s="27">
        <f t="shared" si="422"/>
        <v>113.3</v>
      </c>
      <c r="U330" s="24">
        <f t="shared" si="423"/>
        <v>9.74</v>
      </c>
      <c r="V330" s="27">
        <f t="shared" si="424"/>
        <v>0</v>
      </c>
      <c r="W330" s="27">
        <f t="shared" si="425"/>
        <v>0</v>
      </c>
      <c r="X330" s="24">
        <f t="shared" si="426"/>
        <v>382.68</v>
      </c>
      <c r="Y330" s="24">
        <f t="shared" si="427"/>
        <v>1436.275</v>
      </c>
      <c r="Z330" s="39"/>
      <c r="AA330" s="4" t="s">
        <v>29</v>
      </c>
      <c r="AB330" s="3">
        <f t="shared" ref="AB330:AH330" si="438">K330+R330</f>
        <v>58.4172</v>
      </c>
      <c r="AC330" s="3">
        <f t="shared" si="438"/>
        <v>778.92</v>
      </c>
      <c r="AD330" s="3">
        <f t="shared" si="438"/>
        <v>566.48</v>
      </c>
      <c r="AE330" s="3">
        <f t="shared" si="438"/>
        <v>32.4578</v>
      </c>
      <c r="AF330" s="3">
        <f t="shared" si="438"/>
        <v>0</v>
      </c>
      <c r="AG330" s="3">
        <f t="shared" si="438"/>
        <v>0</v>
      </c>
      <c r="AH330" s="3">
        <f t="shared" si="438"/>
        <v>1436.275</v>
      </c>
      <c r="AI330" s="4" t="s">
        <v>1111</v>
      </c>
    </row>
    <row r="331" s="9" customFormat="1" ht="20" customHeight="1" spans="1:35">
      <c r="A331" s="23">
        <f t="shared" si="412"/>
        <v>328</v>
      </c>
      <c r="B331" s="24" t="s">
        <v>140</v>
      </c>
      <c r="C331" s="30" t="s">
        <v>932</v>
      </c>
      <c r="D331" s="28" t="s">
        <v>933</v>
      </c>
      <c r="E331" s="77">
        <v>3245.4</v>
      </c>
      <c r="F331" s="77">
        <v>3245.5</v>
      </c>
      <c r="G331" s="78">
        <v>5664.75</v>
      </c>
      <c r="H331" s="77">
        <v>3245.4</v>
      </c>
      <c r="I331" s="27">
        <v>3180</v>
      </c>
      <c r="J331" s="59"/>
      <c r="K331" s="34">
        <f t="shared" si="413"/>
        <v>58.4172</v>
      </c>
      <c r="L331" s="35">
        <f t="shared" si="414"/>
        <v>519.28</v>
      </c>
      <c r="M331" s="27">
        <f t="shared" si="415"/>
        <v>453.18</v>
      </c>
      <c r="N331" s="24">
        <f t="shared" si="416"/>
        <v>22.7178</v>
      </c>
      <c r="O331" s="27">
        <f t="shared" si="417"/>
        <v>159</v>
      </c>
      <c r="P331" s="27">
        <f t="shared" si="418"/>
        <v>0</v>
      </c>
      <c r="Q331" s="27">
        <f t="shared" si="419"/>
        <v>1212.595</v>
      </c>
      <c r="R331" s="24">
        <f t="shared" si="420"/>
        <v>0</v>
      </c>
      <c r="S331" s="24">
        <f t="shared" si="421"/>
        <v>259.64</v>
      </c>
      <c r="T331" s="27">
        <f t="shared" si="422"/>
        <v>113.3</v>
      </c>
      <c r="U331" s="24">
        <f t="shared" si="423"/>
        <v>9.74</v>
      </c>
      <c r="V331" s="27">
        <f t="shared" si="424"/>
        <v>159</v>
      </c>
      <c r="W331" s="27">
        <f t="shared" si="425"/>
        <v>0</v>
      </c>
      <c r="X331" s="24">
        <f t="shared" si="426"/>
        <v>541.68</v>
      </c>
      <c r="Y331" s="24">
        <f t="shared" si="427"/>
        <v>1754.275</v>
      </c>
      <c r="Z331" s="39"/>
      <c r="AA331" s="4" t="s">
        <v>17</v>
      </c>
      <c r="AB331" s="3">
        <f t="shared" ref="AB331:AH331" si="439">K331+R331</f>
        <v>58.4172</v>
      </c>
      <c r="AC331" s="3">
        <f t="shared" si="439"/>
        <v>778.92</v>
      </c>
      <c r="AD331" s="3">
        <f t="shared" si="439"/>
        <v>566.48</v>
      </c>
      <c r="AE331" s="3">
        <f t="shared" si="439"/>
        <v>32.4578</v>
      </c>
      <c r="AF331" s="3">
        <f t="shared" si="439"/>
        <v>318</v>
      </c>
      <c r="AG331" s="3">
        <f t="shared" si="439"/>
        <v>0</v>
      </c>
      <c r="AH331" s="3">
        <f t="shared" si="439"/>
        <v>1754.275</v>
      </c>
      <c r="AI331" s="4" t="s">
        <v>1107</v>
      </c>
    </row>
    <row r="332" s="9" customFormat="1" ht="20" customHeight="1" spans="1:35">
      <c r="A332" s="23">
        <f t="shared" si="412"/>
        <v>329</v>
      </c>
      <c r="B332" s="24" t="s">
        <v>140</v>
      </c>
      <c r="C332" s="30" t="s">
        <v>934</v>
      </c>
      <c r="D332" s="28" t="s">
        <v>935</v>
      </c>
      <c r="E332" s="77">
        <v>3245.4</v>
      </c>
      <c r="F332" s="77">
        <v>3245.5</v>
      </c>
      <c r="G332" s="78">
        <v>5664.75</v>
      </c>
      <c r="H332" s="77">
        <v>3245.4</v>
      </c>
      <c r="I332" s="27">
        <v>3180</v>
      </c>
      <c r="J332" s="59"/>
      <c r="K332" s="34">
        <f t="shared" si="413"/>
        <v>58.4172</v>
      </c>
      <c r="L332" s="35">
        <f t="shared" si="414"/>
        <v>519.28</v>
      </c>
      <c r="M332" s="27">
        <f t="shared" si="415"/>
        <v>453.18</v>
      </c>
      <c r="N332" s="24">
        <f t="shared" si="416"/>
        <v>22.7178</v>
      </c>
      <c r="O332" s="27">
        <f t="shared" si="417"/>
        <v>159</v>
      </c>
      <c r="P332" s="27">
        <f t="shared" si="418"/>
        <v>0</v>
      </c>
      <c r="Q332" s="27">
        <f t="shared" si="419"/>
        <v>1212.595</v>
      </c>
      <c r="R332" s="24">
        <f t="shared" si="420"/>
        <v>0</v>
      </c>
      <c r="S332" s="24">
        <f t="shared" si="421"/>
        <v>259.64</v>
      </c>
      <c r="T332" s="27">
        <f t="shared" si="422"/>
        <v>113.3</v>
      </c>
      <c r="U332" s="24">
        <f t="shared" si="423"/>
        <v>9.74</v>
      </c>
      <c r="V332" s="27">
        <f t="shared" si="424"/>
        <v>159</v>
      </c>
      <c r="W332" s="27">
        <f t="shared" si="425"/>
        <v>0</v>
      </c>
      <c r="X332" s="24">
        <f t="shared" si="426"/>
        <v>541.68</v>
      </c>
      <c r="Y332" s="24">
        <f t="shared" si="427"/>
        <v>1754.275</v>
      </c>
      <c r="Z332" s="39"/>
      <c r="AA332" s="4" t="s">
        <v>17</v>
      </c>
      <c r="AB332" s="3">
        <f t="shared" ref="AB332:AH332" si="440">K332+R332</f>
        <v>58.4172</v>
      </c>
      <c r="AC332" s="3">
        <f t="shared" si="440"/>
        <v>778.92</v>
      </c>
      <c r="AD332" s="3">
        <f t="shared" si="440"/>
        <v>566.48</v>
      </c>
      <c r="AE332" s="3">
        <f t="shared" si="440"/>
        <v>32.4578</v>
      </c>
      <c r="AF332" s="3">
        <f t="shared" si="440"/>
        <v>318</v>
      </c>
      <c r="AG332" s="3">
        <f t="shared" si="440"/>
        <v>0</v>
      </c>
      <c r="AH332" s="3">
        <f t="shared" si="440"/>
        <v>1754.275</v>
      </c>
      <c r="AI332" s="4" t="s">
        <v>1107</v>
      </c>
    </row>
    <row r="333" s="9" customFormat="1" ht="20" customHeight="1" spans="1:35">
      <c r="A333" s="23">
        <f t="shared" si="412"/>
        <v>330</v>
      </c>
      <c r="B333" s="24" t="s">
        <v>416</v>
      </c>
      <c r="C333" s="30" t="s">
        <v>936</v>
      </c>
      <c r="D333" s="28" t="s">
        <v>937</v>
      </c>
      <c r="E333" s="77">
        <v>3245.4</v>
      </c>
      <c r="F333" s="77">
        <v>3245.5</v>
      </c>
      <c r="G333" s="78">
        <v>5664.75</v>
      </c>
      <c r="H333" s="77">
        <v>3245.4</v>
      </c>
      <c r="I333" s="27">
        <v>1790</v>
      </c>
      <c r="J333" s="59"/>
      <c r="K333" s="34">
        <f t="shared" si="413"/>
        <v>58.4172</v>
      </c>
      <c r="L333" s="35">
        <f t="shared" si="414"/>
        <v>519.28</v>
      </c>
      <c r="M333" s="27">
        <f t="shared" si="415"/>
        <v>453.18</v>
      </c>
      <c r="N333" s="24">
        <f t="shared" si="416"/>
        <v>22.7178</v>
      </c>
      <c r="O333" s="27">
        <f t="shared" si="417"/>
        <v>89.5</v>
      </c>
      <c r="P333" s="27">
        <f t="shared" si="418"/>
        <v>0</v>
      </c>
      <c r="Q333" s="27">
        <f t="shared" si="419"/>
        <v>1143.095</v>
      </c>
      <c r="R333" s="24">
        <f t="shared" si="420"/>
        <v>0</v>
      </c>
      <c r="S333" s="24">
        <f t="shared" si="421"/>
        <v>259.64</v>
      </c>
      <c r="T333" s="27">
        <f t="shared" si="422"/>
        <v>113.3</v>
      </c>
      <c r="U333" s="24">
        <f t="shared" si="423"/>
        <v>9.74</v>
      </c>
      <c r="V333" s="27">
        <f t="shared" si="424"/>
        <v>89.5</v>
      </c>
      <c r="W333" s="27">
        <f t="shared" si="425"/>
        <v>0</v>
      </c>
      <c r="X333" s="24">
        <f t="shared" si="426"/>
        <v>472.18</v>
      </c>
      <c r="Y333" s="24">
        <f t="shared" si="427"/>
        <v>1615.275</v>
      </c>
      <c r="Z333" s="39"/>
      <c r="AA333" s="4" t="s">
        <v>20</v>
      </c>
      <c r="AB333" s="3">
        <f t="shared" ref="AB333:AH333" si="441">K333+R333</f>
        <v>58.4172</v>
      </c>
      <c r="AC333" s="3">
        <f t="shared" si="441"/>
        <v>778.92</v>
      </c>
      <c r="AD333" s="3">
        <f t="shared" si="441"/>
        <v>566.48</v>
      </c>
      <c r="AE333" s="3">
        <f t="shared" si="441"/>
        <v>32.4578</v>
      </c>
      <c r="AF333" s="3">
        <f t="shared" si="441"/>
        <v>179</v>
      </c>
      <c r="AG333" s="3">
        <f t="shared" si="441"/>
        <v>0</v>
      </c>
      <c r="AH333" s="3">
        <f t="shared" si="441"/>
        <v>1615.275</v>
      </c>
      <c r="AI333" s="4" t="s">
        <v>1111</v>
      </c>
    </row>
    <row r="334" s="9" customFormat="1" ht="20" customHeight="1" spans="1:35">
      <c r="A334" s="23">
        <f t="shared" si="412"/>
        <v>331</v>
      </c>
      <c r="B334" s="24" t="s">
        <v>143</v>
      </c>
      <c r="C334" s="30" t="s">
        <v>938</v>
      </c>
      <c r="D334" s="28" t="s">
        <v>939</v>
      </c>
      <c r="E334" s="77">
        <v>3245.4</v>
      </c>
      <c r="F334" s="77">
        <v>3245.5</v>
      </c>
      <c r="G334" s="78">
        <v>5664.75</v>
      </c>
      <c r="H334" s="77">
        <v>3245.4</v>
      </c>
      <c r="I334" s="27">
        <v>1790</v>
      </c>
      <c r="J334" s="59"/>
      <c r="K334" s="34">
        <f t="shared" si="413"/>
        <v>58.4172</v>
      </c>
      <c r="L334" s="35">
        <f t="shared" si="414"/>
        <v>519.28</v>
      </c>
      <c r="M334" s="27">
        <f t="shared" si="415"/>
        <v>453.18</v>
      </c>
      <c r="N334" s="24">
        <f t="shared" si="416"/>
        <v>22.7178</v>
      </c>
      <c r="O334" s="27">
        <f t="shared" si="417"/>
        <v>89.5</v>
      </c>
      <c r="P334" s="27">
        <f t="shared" si="418"/>
        <v>0</v>
      </c>
      <c r="Q334" s="27">
        <f t="shared" si="419"/>
        <v>1143.095</v>
      </c>
      <c r="R334" s="24">
        <f t="shared" si="420"/>
        <v>0</v>
      </c>
      <c r="S334" s="24">
        <f t="shared" si="421"/>
        <v>259.64</v>
      </c>
      <c r="T334" s="27">
        <f t="shared" si="422"/>
        <v>113.3</v>
      </c>
      <c r="U334" s="24">
        <f t="shared" si="423"/>
        <v>9.74</v>
      </c>
      <c r="V334" s="27">
        <f t="shared" si="424"/>
        <v>89.5</v>
      </c>
      <c r="W334" s="27">
        <f t="shared" si="425"/>
        <v>0</v>
      </c>
      <c r="X334" s="24">
        <f t="shared" si="426"/>
        <v>472.18</v>
      </c>
      <c r="Y334" s="24">
        <f t="shared" si="427"/>
        <v>1615.275</v>
      </c>
      <c r="Z334" s="39"/>
      <c r="AA334" s="4" t="s">
        <v>29</v>
      </c>
      <c r="AB334" s="3">
        <f t="shared" ref="AB334:AH334" si="442">K334+R334</f>
        <v>58.4172</v>
      </c>
      <c r="AC334" s="3">
        <f t="shared" si="442"/>
        <v>778.92</v>
      </c>
      <c r="AD334" s="3">
        <f t="shared" si="442"/>
        <v>566.48</v>
      </c>
      <c r="AE334" s="3">
        <f t="shared" si="442"/>
        <v>32.4578</v>
      </c>
      <c r="AF334" s="3">
        <f t="shared" si="442"/>
        <v>179</v>
      </c>
      <c r="AG334" s="3">
        <f t="shared" si="442"/>
        <v>0</v>
      </c>
      <c r="AH334" s="3">
        <f t="shared" si="442"/>
        <v>1615.275</v>
      </c>
      <c r="AI334" s="4" t="s">
        <v>1111</v>
      </c>
    </row>
    <row r="335" s="9" customFormat="1" ht="20" customHeight="1" spans="1:35">
      <c r="A335" s="23">
        <f t="shared" si="412"/>
        <v>332</v>
      </c>
      <c r="B335" s="24" t="s">
        <v>143</v>
      </c>
      <c r="C335" s="30" t="s">
        <v>940</v>
      </c>
      <c r="D335" s="28" t="s">
        <v>941</v>
      </c>
      <c r="E335" s="77">
        <v>3245.4</v>
      </c>
      <c r="F335" s="77">
        <v>3245.5</v>
      </c>
      <c r="G335" s="77">
        <v>5664.75</v>
      </c>
      <c r="H335" s="77">
        <v>3245.4</v>
      </c>
      <c r="I335" s="27">
        <v>1790</v>
      </c>
      <c r="J335" s="59"/>
      <c r="K335" s="34">
        <f t="shared" si="413"/>
        <v>58.4172</v>
      </c>
      <c r="L335" s="35">
        <f t="shared" si="414"/>
        <v>519.28</v>
      </c>
      <c r="M335" s="27">
        <f t="shared" si="415"/>
        <v>453.18</v>
      </c>
      <c r="N335" s="24">
        <f t="shared" si="416"/>
        <v>22.7178</v>
      </c>
      <c r="O335" s="27">
        <f t="shared" si="417"/>
        <v>89.5</v>
      </c>
      <c r="P335" s="27">
        <f t="shared" si="418"/>
        <v>0</v>
      </c>
      <c r="Q335" s="27">
        <f t="shared" si="419"/>
        <v>1143.095</v>
      </c>
      <c r="R335" s="24">
        <f t="shared" si="420"/>
        <v>0</v>
      </c>
      <c r="S335" s="24">
        <f t="shared" si="421"/>
        <v>259.64</v>
      </c>
      <c r="T335" s="27">
        <f t="shared" si="422"/>
        <v>113.3</v>
      </c>
      <c r="U335" s="24">
        <f t="shared" si="423"/>
        <v>9.74</v>
      </c>
      <c r="V335" s="27">
        <f t="shared" si="424"/>
        <v>89.5</v>
      </c>
      <c r="W335" s="27">
        <f t="shared" si="425"/>
        <v>0</v>
      </c>
      <c r="X335" s="24">
        <f t="shared" si="426"/>
        <v>472.18</v>
      </c>
      <c r="Y335" s="24">
        <f t="shared" si="427"/>
        <v>1615.275</v>
      </c>
      <c r="Z335" s="39"/>
      <c r="AA335" s="4" t="s">
        <v>29</v>
      </c>
      <c r="AB335" s="3">
        <f t="shared" ref="AB335:AH335" si="443">K335+R335</f>
        <v>58.4172</v>
      </c>
      <c r="AC335" s="3">
        <f t="shared" si="443"/>
        <v>778.92</v>
      </c>
      <c r="AD335" s="3">
        <f t="shared" si="443"/>
        <v>566.48</v>
      </c>
      <c r="AE335" s="3">
        <f t="shared" si="443"/>
        <v>32.4578</v>
      </c>
      <c r="AF335" s="3">
        <f t="shared" si="443"/>
        <v>179</v>
      </c>
      <c r="AG335" s="3">
        <f t="shared" si="443"/>
        <v>0</v>
      </c>
      <c r="AH335" s="3">
        <f t="shared" si="443"/>
        <v>1615.275</v>
      </c>
      <c r="AI335" s="4" t="s">
        <v>1111</v>
      </c>
    </row>
    <row r="336" s="9" customFormat="1" ht="20" customHeight="1" spans="1:35">
      <c r="A336" s="23">
        <f t="shared" si="412"/>
        <v>333</v>
      </c>
      <c r="B336" s="24" t="s">
        <v>143</v>
      </c>
      <c r="C336" s="30" t="s">
        <v>942</v>
      </c>
      <c r="D336" s="28" t="s">
        <v>943</v>
      </c>
      <c r="E336" s="77">
        <v>3245.4</v>
      </c>
      <c r="F336" s="77">
        <v>3245.5</v>
      </c>
      <c r="G336" s="77">
        <v>5664.75</v>
      </c>
      <c r="H336" s="77">
        <v>3245.4</v>
      </c>
      <c r="I336" s="27">
        <v>1790</v>
      </c>
      <c r="J336" s="59"/>
      <c r="K336" s="34">
        <f t="shared" si="413"/>
        <v>58.4172</v>
      </c>
      <c r="L336" s="35">
        <f t="shared" si="414"/>
        <v>519.28</v>
      </c>
      <c r="M336" s="27">
        <f t="shared" si="415"/>
        <v>453.18</v>
      </c>
      <c r="N336" s="24">
        <f t="shared" si="416"/>
        <v>22.7178</v>
      </c>
      <c r="O336" s="27">
        <f t="shared" si="417"/>
        <v>89.5</v>
      </c>
      <c r="P336" s="27">
        <f t="shared" si="418"/>
        <v>0</v>
      </c>
      <c r="Q336" s="27">
        <f t="shared" si="419"/>
        <v>1143.095</v>
      </c>
      <c r="R336" s="24">
        <f t="shared" si="420"/>
        <v>0</v>
      </c>
      <c r="S336" s="24">
        <f t="shared" si="421"/>
        <v>259.64</v>
      </c>
      <c r="T336" s="27">
        <f t="shared" si="422"/>
        <v>113.3</v>
      </c>
      <c r="U336" s="24">
        <f t="shared" si="423"/>
        <v>9.74</v>
      </c>
      <c r="V336" s="27">
        <f t="shared" si="424"/>
        <v>89.5</v>
      </c>
      <c r="W336" s="27">
        <f t="shared" si="425"/>
        <v>0</v>
      </c>
      <c r="X336" s="24">
        <f t="shared" si="426"/>
        <v>472.18</v>
      </c>
      <c r="Y336" s="24">
        <f t="shared" si="427"/>
        <v>1615.275</v>
      </c>
      <c r="Z336" s="39"/>
      <c r="AA336" s="4" t="s">
        <v>29</v>
      </c>
      <c r="AB336" s="3">
        <f t="shared" ref="AB336:AH336" si="444">K336+R336</f>
        <v>58.4172</v>
      </c>
      <c r="AC336" s="3">
        <f t="shared" si="444"/>
        <v>778.92</v>
      </c>
      <c r="AD336" s="3">
        <f t="shared" si="444"/>
        <v>566.48</v>
      </c>
      <c r="AE336" s="3">
        <f t="shared" si="444"/>
        <v>32.4578</v>
      </c>
      <c r="AF336" s="3">
        <f t="shared" si="444"/>
        <v>179</v>
      </c>
      <c r="AG336" s="3">
        <f t="shared" si="444"/>
        <v>0</v>
      </c>
      <c r="AH336" s="3">
        <f t="shared" si="444"/>
        <v>1615.275</v>
      </c>
      <c r="AI336" s="4" t="s">
        <v>1111</v>
      </c>
    </row>
    <row r="337" s="9" customFormat="1" ht="20" customHeight="1" spans="1:35">
      <c r="A337" s="23">
        <f t="shared" si="412"/>
        <v>334</v>
      </c>
      <c r="B337" s="24" t="s">
        <v>143</v>
      </c>
      <c r="C337" s="30" t="s">
        <v>946</v>
      </c>
      <c r="D337" s="28" t="s">
        <v>947</v>
      </c>
      <c r="E337" s="77">
        <v>3245.4</v>
      </c>
      <c r="F337" s="77">
        <v>3245.5</v>
      </c>
      <c r="G337" s="78">
        <v>5664.75</v>
      </c>
      <c r="H337" s="77">
        <v>3245.4</v>
      </c>
      <c r="I337" s="27">
        <v>1790</v>
      </c>
      <c r="J337" s="59"/>
      <c r="K337" s="34">
        <f t="shared" si="413"/>
        <v>58.4172</v>
      </c>
      <c r="L337" s="35">
        <f t="shared" si="414"/>
        <v>519.28</v>
      </c>
      <c r="M337" s="27">
        <f t="shared" si="415"/>
        <v>453.18</v>
      </c>
      <c r="N337" s="24">
        <f t="shared" si="416"/>
        <v>22.7178</v>
      </c>
      <c r="O337" s="27">
        <f t="shared" si="417"/>
        <v>89.5</v>
      </c>
      <c r="P337" s="27">
        <f t="shared" si="418"/>
        <v>0</v>
      </c>
      <c r="Q337" s="27">
        <f t="shared" si="419"/>
        <v>1143.095</v>
      </c>
      <c r="R337" s="24">
        <f t="shared" si="420"/>
        <v>0</v>
      </c>
      <c r="S337" s="24">
        <f t="shared" si="421"/>
        <v>259.64</v>
      </c>
      <c r="T337" s="27">
        <f t="shared" si="422"/>
        <v>113.3</v>
      </c>
      <c r="U337" s="24">
        <f t="shared" si="423"/>
        <v>9.74</v>
      </c>
      <c r="V337" s="27">
        <f t="shared" si="424"/>
        <v>89.5</v>
      </c>
      <c r="W337" s="27">
        <f t="shared" si="425"/>
        <v>0</v>
      </c>
      <c r="X337" s="24">
        <f t="shared" si="426"/>
        <v>472.18</v>
      </c>
      <c r="Y337" s="24">
        <f t="shared" si="427"/>
        <v>1615.275</v>
      </c>
      <c r="Z337" s="39"/>
      <c r="AA337" s="4" t="s">
        <v>29</v>
      </c>
      <c r="AB337" s="3">
        <f t="shared" ref="AB337:AH337" si="445">K337+R337</f>
        <v>58.4172</v>
      </c>
      <c r="AC337" s="3">
        <f t="shared" si="445"/>
        <v>778.92</v>
      </c>
      <c r="AD337" s="3">
        <f t="shared" si="445"/>
        <v>566.48</v>
      </c>
      <c r="AE337" s="3">
        <f t="shared" si="445"/>
        <v>32.4578</v>
      </c>
      <c r="AF337" s="3">
        <f t="shared" si="445"/>
        <v>179</v>
      </c>
      <c r="AG337" s="3">
        <f t="shared" si="445"/>
        <v>0</v>
      </c>
      <c r="AH337" s="3">
        <f t="shared" si="445"/>
        <v>1615.275</v>
      </c>
      <c r="AI337" s="4" t="s">
        <v>1111</v>
      </c>
    </row>
    <row r="338" s="9" customFormat="1" ht="20" customHeight="1" spans="1:35">
      <c r="A338" s="23">
        <f t="shared" si="412"/>
        <v>335</v>
      </c>
      <c r="B338" s="24" t="s">
        <v>143</v>
      </c>
      <c r="C338" s="30" t="s">
        <v>948</v>
      </c>
      <c r="D338" s="28" t="s">
        <v>949</v>
      </c>
      <c r="E338" s="77">
        <v>3245.4</v>
      </c>
      <c r="F338" s="77">
        <v>3245.5</v>
      </c>
      <c r="G338" s="78">
        <v>5664.75</v>
      </c>
      <c r="H338" s="77">
        <v>3245.4</v>
      </c>
      <c r="I338" s="27">
        <v>1790</v>
      </c>
      <c r="J338" s="59"/>
      <c r="K338" s="34">
        <f t="shared" si="413"/>
        <v>58.4172</v>
      </c>
      <c r="L338" s="35">
        <f t="shared" si="414"/>
        <v>519.28</v>
      </c>
      <c r="M338" s="27">
        <f t="shared" si="415"/>
        <v>453.18</v>
      </c>
      <c r="N338" s="24">
        <f t="shared" si="416"/>
        <v>22.7178</v>
      </c>
      <c r="O338" s="27">
        <f t="shared" si="417"/>
        <v>89.5</v>
      </c>
      <c r="P338" s="27">
        <f t="shared" si="418"/>
        <v>0</v>
      </c>
      <c r="Q338" s="27">
        <f t="shared" si="419"/>
        <v>1143.095</v>
      </c>
      <c r="R338" s="24">
        <f t="shared" si="420"/>
        <v>0</v>
      </c>
      <c r="S338" s="24">
        <f t="shared" si="421"/>
        <v>259.64</v>
      </c>
      <c r="T338" s="27">
        <f t="shared" si="422"/>
        <v>113.3</v>
      </c>
      <c r="U338" s="24">
        <f t="shared" si="423"/>
        <v>9.74</v>
      </c>
      <c r="V338" s="27">
        <f t="shared" si="424"/>
        <v>89.5</v>
      </c>
      <c r="W338" s="27">
        <f t="shared" si="425"/>
        <v>0</v>
      </c>
      <c r="X338" s="24">
        <f t="shared" si="426"/>
        <v>472.18</v>
      </c>
      <c r="Y338" s="24">
        <f t="shared" si="427"/>
        <v>1615.275</v>
      </c>
      <c r="Z338" s="39"/>
      <c r="AA338" s="4" t="s">
        <v>29</v>
      </c>
      <c r="AB338" s="3">
        <f t="shared" ref="AB338:AH338" si="446">K338+R338</f>
        <v>58.4172</v>
      </c>
      <c r="AC338" s="3">
        <f t="shared" si="446"/>
        <v>778.92</v>
      </c>
      <c r="AD338" s="3">
        <f t="shared" si="446"/>
        <v>566.48</v>
      </c>
      <c r="AE338" s="3">
        <f t="shared" si="446"/>
        <v>32.4578</v>
      </c>
      <c r="AF338" s="3">
        <f t="shared" si="446"/>
        <v>179</v>
      </c>
      <c r="AG338" s="3">
        <f t="shared" si="446"/>
        <v>0</v>
      </c>
      <c r="AH338" s="3">
        <f t="shared" si="446"/>
        <v>1615.275</v>
      </c>
      <c r="AI338" s="4" t="s">
        <v>1111</v>
      </c>
    </row>
    <row r="339" s="9" customFormat="1" ht="20" customHeight="1" spans="1:35">
      <c r="A339" s="23">
        <f t="shared" si="412"/>
        <v>336</v>
      </c>
      <c r="B339" s="24" t="s">
        <v>143</v>
      </c>
      <c r="C339" s="30" t="s">
        <v>950</v>
      </c>
      <c r="D339" s="28" t="s">
        <v>951</v>
      </c>
      <c r="E339" s="77">
        <v>3245.4</v>
      </c>
      <c r="F339" s="77">
        <v>3245.5</v>
      </c>
      <c r="G339" s="77">
        <v>5664.75</v>
      </c>
      <c r="H339" s="77">
        <v>3245.4</v>
      </c>
      <c r="I339" s="27">
        <v>1790</v>
      </c>
      <c r="J339" s="59"/>
      <c r="K339" s="34">
        <f t="shared" si="413"/>
        <v>58.4172</v>
      </c>
      <c r="L339" s="35">
        <f t="shared" si="414"/>
        <v>519.28</v>
      </c>
      <c r="M339" s="27">
        <f t="shared" si="415"/>
        <v>453.18</v>
      </c>
      <c r="N339" s="24">
        <f t="shared" si="416"/>
        <v>22.7178</v>
      </c>
      <c r="O339" s="27">
        <f t="shared" si="417"/>
        <v>89.5</v>
      </c>
      <c r="P339" s="27">
        <f t="shared" si="418"/>
        <v>0</v>
      </c>
      <c r="Q339" s="27">
        <f t="shared" si="419"/>
        <v>1143.095</v>
      </c>
      <c r="R339" s="24">
        <f t="shared" si="420"/>
        <v>0</v>
      </c>
      <c r="S339" s="24">
        <f t="shared" si="421"/>
        <v>259.64</v>
      </c>
      <c r="T339" s="27">
        <f t="shared" si="422"/>
        <v>113.3</v>
      </c>
      <c r="U339" s="24">
        <f t="shared" si="423"/>
        <v>9.74</v>
      </c>
      <c r="V339" s="27">
        <f t="shared" si="424"/>
        <v>89.5</v>
      </c>
      <c r="W339" s="27">
        <f t="shared" si="425"/>
        <v>0</v>
      </c>
      <c r="X339" s="24">
        <f t="shared" si="426"/>
        <v>472.18</v>
      </c>
      <c r="Y339" s="24">
        <f t="shared" si="427"/>
        <v>1615.275</v>
      </c>
      <c r="Z339" s="39"/>
      <c r="AA339" s="4" t="s">
        <v>29</v>
      </c>
      <c r="AB339" s="3">
        <f t="shared" ref="AB339:AH339" si="447">K339+R339</f>
        <v>58.4172</v>
      </c>
      <c r="AC339" s="3">
        <f t="shared" si="447"/>
        <v>778.92</v>
      </c>
      <c r="AD339" s="3">
        <f t="shared" si="447"/>
        <v>566.48</v>
      </c>
      <c r="AE339" s="3">
        <f t="shared" si="447"/>
        <v>32.4578</v>
      </c>
      <c r="AF339" s="3">
        <f t="shared" si="447"/>
        <v>179</v>
      </c>
      <c r="AG339" s="3">
        <f t="shared" si="447"/>
        <v>0</v>
      </c>
      <c r="AH339" s="3">
        <f t="shared" si="447"/>
        <v>1615.275</v>
      </c>
      <c r="AI339" s="4" t="s">
        <v>1111</v>
      </c>
    </row>
    <row r="340" s="9" customFormat="1" ht="20" customHeight="1" spans="1:35">
      <c r="A340" s="23">
        <f t="shared" si="412"/>
        <v>337</v>
      </c>
      <c r="B340" s="24" t="s">
        <v>143</v>
      </c>
      <c r="C340" s="30" t="s">
        <v>952</v>
      </c>
      <c r="D340" s="28" t="s">
        <v>953</v>
      </c>
      <c r="E340" s="77">
        <v>3245.4</v>
      </c>
      <c r="F340" s="77">
        <v>3245.5</v>
      </c>
      <c r="G340" s="78">
        <v>5664.75</v>
      </c>
      <c r="H340" s="77">
        <v>3245.4</v>
      </c>
      <c r="I340" s="27">
        <v>1790</v>
      </c>
      <c r="J340" s="59"/>
      <c r="K340" s="34">
        <f t="shared" si="413"/>
        <v>58.4172</v>
      </c>
      <c r="L340" s="35">
        <f t="shared" si="414"/>
        <v>519.28</v>
      </c>
      <c r="M340" s="27">
        <f t="shared" si="415"/>
        <v>453.18</v>
      </c>
      <c r="N340" s="24">
        <f t="shared" si="416"/>
        <v>22.7178</v>
      </c>
      <c r="O340" s="27">
        <f t="shared" si="417"/>
        <v>89.5</v>
      </c>
      <c r="P340" s="27">
        <f t="shared" si="418"/>
        <v>0</v>
      </c>
      <c r="Q340" s="27">
        <f t="shared" si="419"/>
        <v>1143.095</v>
      </c>
      <c r="R340" s="24">
        <f t="shared" si="420"/>
        <v>0</v>
      </c>
      <c r="S340" s="24">
        <f t="shared" si="421"/>
        <v>259.64</v>
      </c>
      <c r="T340" s="27">
        <f t="shared" si="422"/>
        <v>113.3</v>
      </c>
      <c r="U340" s="24">
        <f t="shared" si="423"/>
        <v>9.74</v>
      </c>
      <c r="V340" s="27">
        <f t="shared" si="424"/>
        <v>89.5</v>
      </c>
      <c r="W340" s="27">
        <f t="shared" si="425"/>
        <v>0</v>
      </c>
      <c r="X340" s="24">
        <f t="shared" si="426"/>
        <v>472.18</v>
      </c>
      <c r="Y340" s="24">
        <f t="shared" si="427"/>
        <v>1615.275</v>
      </c>
      <c r="Z340" s="39"/>
      <c r="AA340" s="4" t="s">
        <v>29</v>
      </c>
      <c r="AB340" s="3">
        <f t="shared" ref="AB340:AH340" si="448">K340+R340</f>
        <v>58.4172</v>
      </c>
      <c r="AC340" s="3">
        <f t="shared" si="448"/>
        <v>778.92</v>
      </c>
      <c r="AD340" s="3">
        <f t="shared" si="448"/>
        <v>566.48</v>
      </c>
      <c r="AE340" s="3">
        <f t="shared" si="448"/>
        <v>32.4578</v>
      </c>
      <c r="AF340" s="3">
        <f t="shared" si="448"/>
        <v>179</v>
      </c>
      <c r="AG340" s="3">
        <f t="shared" si="448"/>
        <v>0</v>
      </c>
      <c r="AH340" s="3">
        <f t="shared" si="448"/>
        <v>1615.275</v>
      </c>
      <c r="AI340" s="4" t="s">
        <v>1111</v>
      </c>
    </row>
    <row r="341" s="9" customFormat="1" ht="20" customHeight="1" spans="1:35">
      <c r="A341" s="23">
        <f t="shared" si="412"/>
        <v>338</v>
      </c>
      <c r="B341" s="24" t="s">
        <v>190</v>
      </c>
      <c r="C341" s="30" t="s">
        <v>954</v>
      </c>
      <c r="D341" s="28" t="s">
        <v>955</v>
      </c>
      <c r="E341" s="77">
        <v>3245.4</v>
      </c>
      <c r="F341" s="77">
        <v>3245.5</v>
      </c>
      <c r="G341" s="78">
        <v>5664.75</v>
      </c>
      <c r="H341" s="77">
        <v>3245.4</v>
      </c>
      <c r="I341" s="27">
        <v>3180</v>
      </c>
      <c r="J341" s="59"/>
      <c r="K341" s="34">
        <f t="shared" si="413"/>
        <v>58.4172</v>
      </c>
      <c r="L341" s="35">
        <f t="shared" si="414"/>
        <v>519.28</v>
      </c>
      <c r="M341" s="27">
        <f t="shared" si="415"/>
        <v>453.18</v>
      </c>
      <c r="N341" s="24">
        <f t="shared" si="416"/>
        <v>22.7178</v>
      </c>
      <c r="O341" s="27">
        <f t="shared" si="417"/>
        <v>159</v>
      </c>
      <c r="P341" s="27">
        <f t="shared" si="418"/>
        <v>0</v>
      </c>
      <c r="Q341" s="27">
        <f t="shared" si="419"/>
        <v>1212.595</v>
      </c>
      <c r="R341" s="24">
        <f t="shared" si="420"/>
        <v>0</v>
      </c>
      <c r="S341" s="24">
        <f t="shared" si="421"/>
        <v>259.64</v>
      </c>
      <c r="T341" s="27">
        <f t="shared" si="422"/>
        <v>113.3</v>
      </c>
      <c r="U341" s="24">
        <f t="shared" si="423"/>
        <v>9.74</v>
      </c>
      <c r="V341" s="27">
        <f t="shared" si="424"/>
        <v>159</v>
      </c>
      <c r="W341" s="27">
        <f t="shared" si="425"/>
        <v>0</v>
      </c>
      <c r="X341" s="24">
        <f t="shared" si="426"/>
        <v>541.68</v>
      </c>
      <c r="Y341" s="24">
        <f t="shared" si="427"/>
        <v>1754.275</v>
      </c>
      <c r="Z341" s="39"/>
      <c r="AA341" s="4" t="s">
        <v>35</v>
      </c>
      <c r="AB341" s="3">
        <f t="shared" ref="AB341:AH341" si="449">K341+R341</f>
        <v>58.4172</v>
      </c>
      <c r="AC341" s="3">
        <f t="shared" si="449"/>
        <v>778.92</v>
      </c>
      <c r="AD341" s="3">
        <f t="shared" si="449"/>
        <v>566.48</v>
      </c>
      <c r="AE341" s="3">
        <f t="shared" si="449"/>
        <v>32.4578</v>
      </c>
      <c r="AF341" s="3">
        <f t="shared" si="449"/>
        <v>318</v>
      </c>
      <c r="AG341" s="3">
        <f t="shared" si="449"/>
        <v>0</v>
      </c>
      <c r="AH341" s="3">
        <f t="shared" si="449"/>
        <v>1754.275</v>
      </c>
      <c r="AI341" s="4" t="s">
        <v>1112</v>
      </c>
    </row>
    <row r="342" s="9" customFormat="1" ht="20" customHeight="1" spans="1:35">
      <c r="A342" s="23">
        <f t="shared" ref="A342:A380" si="450">ROW()-3</f>
        <v>339</v>
      </c>
      <c r="B342" s="24" t="s">
        <v>140</v>
      </c>
      <c r="C342" s="57" t="s">
        <v>958</v>
      </c>
      <c r="D342" s="28" t="s">
        <v>959</v>
      </c>
      <c r="E342" s="77">
        <v>3245.4</v>
      </c>
      <c r="F342" s="77">
        <v>3245.5</v>
      </c>
      <c r="G342" s="78">
        <v>5664.75</v>
      </c>
      <c r="H342" s="77">
        <v>3245.4</v>
      </c>
      <c r="I342" s="27">
        <v>3180</v>
      </c>
      <c r="J342" s="59"/>
      <c r="K342" s="34">
        <f t="shared" ref="K342:K380" si="451">E342*0.018</f>
        <v>58.4172</v>
      </c>
      <c r="L342" s="35">
        <f t="shared" ref="L342:L380" si="452">F342*0.16</f>
        <v>519.28</v>
      </c>
      <c r="M342" s="27">
        <f t="shared" ref="M342:M380" si="453">ROUND(G342*0.08,2)</f>
        <v>453.18</v>
      </c>
      <c r="N342" s="24">
        <f t="shared" ref="N342:N380" si="454">H342*0.007</f>
        <v>22.7178</v>
      </c>
      <c r="O342" s="27">
        <f t="shared" ref="O342:O380" si="455">I342*5%</f>
        <v>159</v>
      </c>
      <c r="P342" s="27">
        <f t="shared" ref="P342:P380" si="456">J342*50%</f>
        <v>0</v>
      </c>
      <c r="Q342" s="27">
        <f t="shared" ref="Q342:Q380" si="457">SUM(K342:P342)</f>
        <v>1212.595</v>
      </c>
      <c r="R342" s="24">
        <f t="shared" ref="R342:R380" si="458">E342*0</f>
        <v>0</v>
      </c>
      <c r="S342" s="24">
        <f t="shared" ref="S342:S380" si="459">ROUND(F342*0.08,2)</f>
        <v>259.64</v>
      </c>
      <c r="T342" s="27">
        <f t="shared" ref="T342:T380" si="460">ROUND(G342*0.02,2)</f>
        <v>113.3</v>
      </c>
      <c r="U342" s="24">
        <f t="shared" ref="U342:U380" si="461">ROUND(H342*0.003,2)</f>
        <v>9.74</v>
      </c>
      <c r="V342" s="27">
        <f t="shared" ref="V342:V380" si="462">I342*5%</f>
        <v>159</v>
      </c>
      <c r="W342" s="27">
        <f t="shared" ref="W342:W380" si="463">J342*50%</f>
        <v>0</v>
      </c>
      <c r="X342" s="24">
        <f t="shared" ref="X342:X380" si="464">SUM(R342:W342)</f>
        <v>541.68</v>
      </c>
      <c r="Y342" s="24">
        <f t="shared" ref="Y342:Y380" si="465">Q342+X342</f>
        <v>1754.275</v>
      </c>
      <c r="Z342" s="39"/>
      <c r="AA342" s="4" t="s">
        <v>17</v>
      </c>
      <c r="AB342" s="3">
        <f t="shared" ref="AB342:AH342" si="466">K342+R342</f>
        <v>58.4172</v>
      </c>
      <c r="AC342" s="3">
        <f t="shared" si="466"/>
        <v>778.92</v>
      </c>
      <c r="AD342" s="3">
        <f t="shared" si="466"/>
        <v>566.48</v>
      </c>
      <c r="AE342" s="3">
        <f t="shared" si="466"/>
        <v>32.4578</v>
      </c>
      <c r="AF342" s="3">
        <f t="shared" si="466"/>
        <v>318</v>
      </c>
      <c r="AG342" s="3">
        <f t="shared" si="466"/>
        <v>0</v>
      </c>
      <c r="AH342" s="3">
        <f t="shared" si="466"/>
        <v>1754.275</v>
      </c>
      <c r="AI342" s="4" t="s">
        <v>1107</v>
      </c>
    </row>
    <row r="343" s="9" customFormat="1" ht="20" customHeight="1" spans="1:35">
      <c r="A343" s="23">
        <f t="shared" si="450"/>
        <v>340</v>
      </c>
      <c r="B343" s="24" t="s">
        <v>886</v>
      </c>
      <c r="C343" s="57" t="s">
        <v>960</v>
      </c>
      <c r="D343" s="28" t="s">
        <v>961</v>
      </c>
      <c r="E343" s="77">
        <v>3245.4</v>
      </c>
      <c r="F343" s="77">
        <v>3245.5</v>
      </c>
      <c r="G343" s="78">
        <v>5664.75</v>
      </c>
      <c r="H343" s="77">
        <v>3245.4</v>
      </c>
      <c r="I343" s="27">
        <v>1790</v>
      </c>
      <c r="J343" s="59"/>
      <c r="K343" s="34">
        <f t="shared" si="451"/>
        <v>58.4172</v>
      </c>
      <c r="L343" s="35">
        <f t="shared" si="452"/>
        <v>519.28</v>
      </c>
      <c r="M343" s="27">
        <f t="shared" si="453"/>
        <v>453.18</v>
      </c>
      <c r="N343" s="24">
        <f t="shared" si="454"/>
        <v>22.7178</v>
      </c>
      <c r="O343" s="27">
        <f t="shared" si="455"/>
        <v>89.5</v>
      </c>
      <c r="P343" s="27">
        <f t="shared" si="456"/>
        <v>0</v>
      </c>
      <c r="Q343" s="27">
        <f t="shared" si="457"/>
        <v>1143.095</v>
      </c>
      <c r="R343" s="24">
        <f t="shared" si="458"/>
        <v>0</v>
      </c>
      <c r="S343" s="24">
        <f t="shared" si="459"/>
        <v>259.64</v>
      </c>
      <c r="T343" s="27">
        <f t="shared" si="460"/>
        <v>113.3</v>
      </c>
      <c r="U343" s="24">
        <f t="shared" si="461"/>
        <v>9.74</v>
      </c>
      <c r="V343" s="27">
        <f t="shared" si="462"/>
        <v>89.5</v>
      </c>
      <c r="W343" s="27">
        <f t="shared" si="463"/>
        <v>0</v>
      </c>
      <c r="X343" s="24">
        <f t="shared" si="464"/>
        <v>472.18</v>
      </c>
      <c r="Y343" s="24">
        <f t="shared" si="465"/>
        <v>1615.275</v>
      </c>
      <c r="Z343" s="39"/>
      <c r="AA343" s="4" t="s">
        <v>28</v>
      </c>
      <c r="AB343" s="3">
        <f t="shared" ref="AB343:AH343" si="467">K343+R343</f>
        <v>58.4172</v>
      </c>
      <c r="AC343" s="3">
        <f t="shared" si="467"/>
        <v>778.92</v>
      </c>
      <c r="AD343" s="3">
        <f t="shared" si="467"/>
        <v>566.48</v>
      </c>
      <c r="AE343" s="3">
        <f t="shared" si="467"/>
        <v>32.4578</v>
      </c>
      <c r="AF343" s="3">
        <f t="shared" si="467"/>
        <v>179</v>
      </c>
      <c r="AG343" s="3">
        <f t="shared" si="467"/>
        <v>0</v>
      </c>
      <c r="AH343" s="3">
        <f t="shared" si="467"/>
        <v>1615.275</v>
      </c>
      <c r="AI343" s="4" t="s">
        <v>1111</v>
      </c>
    </row>
    <row r="344" s="9" customFormat="1" ht="20" customHeight="1" spans="1:35">
      <c r="A344" s="23">
        <f t="shared" si="450"/>
        <v>341</v>
      </c>
      <c r="B344" s="24" t="s">
        <v>143</v>
      </c>
      <c r="C344" s="57" t="s">
        <v>962</v>
      </c>
      <c r="D344" s="28" t="s">
        <v>963</v>
      </c>
      <c r="E344" s="77">
        <v>3245.4</v>
      </c>
      <c r="F344" s="77">
        <v>3245.5</v>
      </c>
      <c r="G344" s="78">
        <v>5664.75</v>
      </c>
      <c r="H344" s="77">
        <v>3245.4</v>
      </c>
      <c r="I344" s="27">
        <v>1790</v>
      </c>
      <c r="J344" s="59"/>
      <c r="K344" s="34">
        <f t="shared" si="451"/>
        <v>58.4172</v>
      </c>
      <c r="L344" s="35">
        <f t="shared" si="452"/>
        <v>519.28</v>
      </c>
      <c r="M344" s="27">
        <f t="shared" si="453"/>
        <v>453.18</v>
      </c>
      <c r="N344" s="24">
        <f t="shared" si="454"/>
        <v>22.7178</v>
      </c>
      <c r="O344" s="27">
        <f t="shared" si="455"/>
        <v>89.5</v>
      </c>
      <c r="P344" s="27">
        <f t="shared" si="456"/>
        <v>0</v>
      </c>
      <c r="Q344" s="27">
        <f t="shared" si="457"/>
        <v>1143.095</v>
      </c>
      <c r="R344" s="24">
        <f t="shared" si="458"/>
        <v>0</v>
      </c>
      <c r="S344" s="24">
        <f t="shared" si="459"/>
        <v>259.64</v>
      </c>
      <c r="T344" s="27">
        <f t="shared" si="460"/>
        <v>113.3</v>
      </c>
      <c r="U344" s="24">
        <f t="shared" si="461"/>
        <v>9.74</v>
      </c>
      <c r="V344" s="27">
        <f t="shared" si="462"/>
        <v>89.5</v>
      </c>
      <c r="W344" s="27">
        <f t="shared" si="463"/>
        <v>0</v>
      </c>
      <c r="X344" s="24">
        <f t="shared" si="464"/>
        <v>472.18</v>
      </c>
      <c r="Y344" s="24">
        <f t="shared" si="465"/>
        <v>1615.275</v>
      </c>
      <c r="Z344" s="39"/>
      <c r="AA344" s="4" t="s">
        <v>29</v>
      </c>
      <c r="AB344" s="3">
        <f t="shared" ref="AB344:AH344" si="468">K344+R344</f>
        <v>58.4172</v>
      </c>
      <c r="AC344" s="3">
        <f t="shared" si="468"/>
        <v>778.92</v>
      </c>
      <c r="AD344" s="3">
        <f t="shared" si="468"/>
        <v>566.48</v>
      </c>
      <c r="AE344" s="3">
        <f t="shared" si="468"/>
        <v>32.4578</v>
      </c>
      <c r="AF344" s="3">
        <f t="shared" si="468"/>
        <v>179</v>
      </c>
      <c r="AG344" s="3">
        <f t="shared" si="468"/>
        <v>0</v>
      </c>
      <c r="AH344" s="3">
        <f t="shared" si="468"/>
        <v>1615.275</v>
      </c>
      <c r="AI344" s="4" t="s">
        <v>1111</v>
      </c>
    </row>
    <row r="345" s="9" customFormat="1" ht="20" customHeight="1" spans="1:35">
      <c r="A345" s="23">
        <f t="shared" si="450"/>
        <v>342</v>
      </c>
      <c r="B345" s="24" t="s">
        <v>143</v>
      </c>
      <c r="C345" s="57" t="s">
        <v>966</v>
      </c>
      <c r="D345" s="28" t="s">
        <v>967</v>
      </c>
      <c r="E345" s="77">
        <v>3245.4</v>
      </c>
      <c r="F345" s="77">
        <v>3245.5</v>
      </c>
      <c r="G345" s="78">
        <v>5664.75</v>
      </c>
      <c r="H345" s="77">
        <v>3245.4</v>
      </c>
      <c r="I345" s="27">
        <v>1790</v>
      </c>
      <c r="J345" s="59"/>
      <c r="K345" s="34">
        <f t="shared" si="451"/>
        <v>58.4172</v>
      </c>
      <c r="L345" s="35">
        <f t="shared" si="452"/>
        <v>519.28</v>
      </c>
      <c r="M345" s="27">
        <f t="shared" si="453"/>
        <v>453.18</v>
      </c>
      <c r="N345" s="24">
        <f t="shared" si="454"/>
        <v>22.7178</v>
      </c>
      <c r="O345" s="27">
        <f t="shared" si="455"/>
        <v>89.5</v>
      </c>
      <c r="P345" s="27">
        <f t="shared" si="456"/>
        <v>0</v>
      </c>
      <c r="Q345" s="27">
        <f t="shared" si="457"/>
        <v>1143.095</v>
      </c>
      <c r="R345" s="24">
        <f t="shared" si="458"/>
        <v>0</v>
      </c>
      <c r="S345" s="24">
        <f t="shared" si="459"/>
        <v>259.64</v>
      </c>
      <c r="T345" s="27">
        <f t="shared" si="460"/>
        <v>113.3</v>
      </c>
      <c r="U345" s="24">
        <f t="shared" si="461"/>
        <v>9.74</v>
      </c>
      <c r="V345" s="27">
        <f t="shared" si="462"/>
        <v>89.5</v>
      </c>
      <c r="W345" s="27">
        <f t="shared" si="463"/>
        <v>0</v>
      </c>
      <c r="X345" s="24">
        <f t="shared" si="464"/>
        <v>472.18</v>
      </c>
      <c r="Y345" s="24">
        <f t="shared" si="465"/>
        <v>1615.275</v>
      </c>
      <c r="Z345" s="39"/>
      <c r="AA345" s="4" t="s">
        <v>29</v>
      </c>
      <c r="AB345" s="3">
        <f t="shared" ref="AB345:AH345" si="469">K345+R345</f>
        <v>58.4172</v>
      </c>
      <c r="AC345" s="3">
        <f t="shared" si="469"/>
        <v>778.92</v>
      </c>
      <c r="AD345" s="3">
        <f t="shared" si="469"/>
        <v>566.48</v>
      </c>
      <c r="AE345" s="3">
        <f t="shared" si="469"/>
        <v>32.4578</v>
      </c>
      <c r="AF345" s="3">
        <f t="shared" si="469"/>
        <v>179</v>
      </c>
      <c r="AG345" s="3">
        <f t="shared" si="469"/>
        <v>0</v>
      </c>
      <c r="AH345" s="3">
        <f t="shared" si="469"/>
        <v>1615.275</v>
      </c>
      <c r="AI345" s="4" t="s">
        <v>1111</v>
      </c>
    </row>
    <row r="346" s="9" customFormat="1" ht="20" customHeight="1" spans="1:35">
      <c r="A346" s="23">
        <f t="shared" si="450"/>
        <v>343</v>
      </c>
      <c r="B346" s="24" t="s">
        <v>140</v>
      </c>
      <c r="C346" s="57" t="s">
        <v>970</v>
      </c>
      <c r="D346" s="28" t="s">
        <v>971</v>
      </c>
      <c r="E346" s="77">
        <v>3245.4</v>
      </c>
      <c r="F346" s="77">
        <v>3245.5</v>
      </c>
      <c r="G346" s="78">
        <v>5664.75</v>
      </c>
      <c r="H346" s="77">
        <v>3245.4</v>
      </c>
      <c r="I346" s="27">
        <v>3180</v>
      </c>
      <c r="J346" s="59"/>
      <c r="K346" s="34">
        <f t="shared" si="451"/>
        <v>58.4172</v>
      </c>
      <c r="L346" s="35">
        <f t="shared" si="452"/>
        <v>519.28</v>
      </c>
      <c r="M346" s="27">
        <f t="shared" si="453"/>
        <v>453.18</v>
      </c>
      <c r="N346" s="24">
        <f t="shared" si="454"/>
        <v>22.7178</v>
      </c>
      <c r="O346" s="27">
        <f t="shared" si="455"/>
        <v>159</v>
      </c>
      <c r="P346" s="27">
        <f t="shared" si="456"/>
        <v>0</v>
      </c>
      <c r="Q346" s="27">
        <f t="shared" si="457"/>
        <v>1212.595</v>
      </c>
      <c r="R346" s="24">
        <f t="shared" si="458"/>
        <v>0</v>
      </c>
      <c r="S346" s="24">
        <f t="shared" si="459"/>
        <v>259.64</v>
      </c>
      <c r="T346" s="27">
        <f t="shared" si="460"/>
        <v>113.3</v>
      </c>
      <c r="U346" s="24">
        <f t="shared" si="461"/>
        <v>9.74</v>
      </c>
      <c r="V346" s="27">
        <f t="shared" si="462"/>
        <v>159</v>
      </c>
      <c r="W346" s="27">
        <f t="shared" si="463"/>
        <v>0</v>
      </c>
      <c r="X346" s="24">
        <f t="shared" si="464"/>
        <v>541.68</v>
      </c>
      <c r="Y346" s="24">
        <f t="shared" si="465"/>
        <v>1754.275</v>
      </c>
      <c r="Z346" s="39"/>
      <c r="AA346" s="4" t="s">
        <v>17</v>
      </c>
      <c r="AB346" s="3">
        <f t="shared" ref="AB346:AH346" si="470">K346+R346</f>
        <v>58.4172</v>
      </c>
      <c r="AC346" s="3">
        <f t="shared" si="470"/>
        <v>778.92</v>
      </c>
      <c r="AD346" s="3">
        <f t="shared" si="470"/>
        <v>566.48</v>
      </c>
      <c r="AE346" s="3">
        <f t="shared" si="470"/>
        <v>32.4578</v>
      </c>
      <c r="AF346" s="3">
        <f t="shared" si="470"/>
        <v>318</v>
      </c>
      <c r="AG346" s="3">
        <f t="shared" si="470"/>
        <v>0</v>
      </c>
      <c r="AH346" s="3">
        <f t="shared" si="470"/>
        <v>1754.275</v>
      </c>
      <c r="AI346" s="4" t="s">
        <v>1107</v>
      </c>
    </row>
    <row r="347" s="9" customFormat="1" ht="20" customHeight="1" spans="1:35">
      <c r="A347" s="23">
        <f t="shared" si="450"/>
        <v>344</v>
      </c>
      <c r="B347" s="24" t="s">
        <v>143</v>
      </c>
      <c r="C347" s="57" t="s">
        <v>974</v>
      </c>
      <c r="D347" s="28" t="s">
        <v>975</v>
      </c>
      <c r="E347" s="77">
        <v>3245.4</v>
      </c>
      <c r="F347" s="77">
        <v>3245.5</v>
      </c>
      <c r="G347" s="78">
        <v>5664.75</v>
      </c>
      <c r="H347" s="77">
        <v>3245.4</v>
      </c>
      <c r="I347" s="27">
        <v>1790</v>
      </c>
      <c r="J347" s="59"/>
      <c r="K347" s="34">
        <f t="shared" si="451"/>
        <v>58.4172</v>
      </c>
      <c r="L347" s="35">
        <f t="shared" si="452"/>
        <v>519.28</v>
      </c>
      <c r="M347" s="27">
        <f t="shared" si="453"/>
        <v>453.18</v>
      </c>
      <c r="N347" s="24">
        <f t="shared" si="454"/>
        <v>22.7178</v>
      </c>
      <c r="O347" s="27">
        <f t="shared" si="455"/>
        <v>89.5</v>
      </c>
      <c r="P347" s="27">
        <f t="shared" si="456"/>
        <v>0</v>
      </c>
      <c r="Q347" s="27">
        <f t="shared" si="457"/>
        <v>1143.095</v>
      </c>
      <c r="R347" s="24">
        <f t="shared" si="458"/>
        <v>0</v>
      </c>
      <c r="S347" s="24">
        <f t="shared" si="459"/>
        <v>259.64</v>
      </c>
      <c r="T347" s="27">
        <f t="shared" si="460"/>
        <v>113.3</v>
      </c>
      <c r="U347" s="24">
        <f t="shared" si="461"/>
        <v>9.74</v>
      </c>
      <c r="V347" s="27">
        <f t="shared" si="462"/>
        <v>89.5</v>
      </c>
      <c r="W347" s="27">
        <f t="shared" si="463"/>
        <v>0</v>
      </c>
      <c r="X347" s="24">
        <f t="shared" si="464"/>
        <v>472.18</v>
      </c>
      <c r="Y347" s="24">
        <f t="shared" si="465"/>
        <v>1615.275</v>
      </c>
      <c r="Z347" s="39"/>
      <c r="AA347" s="4" t="s">
        <v>29</v>
      </c>
      <c r="AB347" s="3">
        <f t="shared" ref="AB347:AH347" si="471">K347+R347</f>
        <v>58.4172</v>
      </c>
      <c r="AC347" s="3">
        <f t="shared" si="471"/>
        <v>778.92</v>
      </c>
      <c r="AD347" s="3">
        <f t="shared" si="471"/>
        <v>566.48</v>
      </c>
      <c r="AE347" s="3">
        <f t="shared" si="471"/>
        <v>32.4578</v>
      </c>
      <c r="AF347" s="3">
        <f t="shared" si="471"/>
        <v>179</v>
      </c>
      <c r="AG347" s="3">
        <f t="shared" si="471"/>
        <v>0</v>
      </c>
      <c r="AH347" s="3">
        <f t="shared" si="471"/>
        <v>1615.275</v>
      </c>
      <c r="AI347" s="4" t="s">
        <v>1111</v>
      </c>
    </row>
    <row r="348" s="9" customFormat="1" ht="20" customHeight="1" spans="1:35">
      <c r="A348" s="23">
        <f t="shared" si="450"/>
        <v>345</v>
      </c>
      <c r="B348" s="24" t="s">
        <v>143</v>
      </c>
      <c r="C348" s="57" t="s">
        <v>978</v>
      </c>
      <c r="D348" s="28" t="s">
        <v>979</v>
      </c>
      <c r="E348" s="77">
        <v>3245.4</v>
      </c>
      <c r="F348" s="77">
        <v>3245.5</v>
      </c>
      <c r="G348" s="78">
        <v>5664.75</v>
      </c>
      <c r="H348" s="77">
        <v>3245.4</v>
      </c>
      <c r="I348" s="27">
        <v>1790</v>
      </c>
      <c r="J348" s="59"/>
      <c r="K348" s="34">
        <f t="shared" si="451"/>
        <v>58.4172</v>
      </c>
      <c r="L348" s="35">
        <f t="shared" si="452"/>
        <v>519.28</v>
      </c>
      <c r="M348" s="27">
        <f t="shared" si="453"/>
        <v>453.18</v>
      </c>
      <c r="N348" s="24">
        <f t="shared" si="454"/>
        <v>22.7178</v>
      </c>
      <c r="O348" s="27">
        <f t="shared" si="455"/>
        <v>89.5</v>
      </c>
      <c r="P348" s="27">
        <f t="shared" si="456"/>
        <v>0</v>
      </c>
      <c r="Q348" s="27">
        <f t="shared" si="457"/>
        <v>1143.095</v>
      </c>
      <c r="R348" s="24">
        <f t="shared" si="458"/>
        <v>0</v>
      </c>
      <c r="S348" s="24">
        <f t="shared" si="459"/>
        <v>259.64</v>
      </c>
      <c r="T348" s="27">
        <f t="shared" si="460"/>
        <v>113.3</v>
      </c>
      <c r="U348" s="24">
        <f t="shared" si="461"/>
        <v>9.74</v>
      </c>
      <c r="V348" s="27">
        <f t="shared" si="462"/>
        <v>89.5</v>
      </c>
      <c r="W348" s="27">
        <f t="shared" si="463"/>
        <v>0</v>
      </c>
      <c r="X348" s="24">
        <f t="shared" si="464"/>
        <v>472.18</v>
      </c>
      <c r="Y348" s="24">
        <f t="shared" si="465"/>
        <v>1615.275</v>
      </c>
      <c r="Z348" s="39"/>
      <c r="AA348" s="4" t="s">
        <v>29</v>
      </c>
      <c r="AB348" s="3">
        <f t="shared" ref="AB348:AH348" si="472">K348+R348</f>
        <v>58.4172</v>
      </c>
      <c r="AC348" s="3">
        <f t="shared" si="472"/>
        <v>778.92</v>
      </c>
      <c r="AD348" s="3">
        <f t="shared" si="472"/>
        <v>566.48</v>
      </c>
      <c r="AE348" s="3">
        <f t="shared" si="472"/>
        <v>32.4578</v>
      </c>
      <c r="AF348" s="3">
        <f t="shared" si="472"/>
        <v>179</v>
      </c>
      <c r="AG348" s="3">
        <f t="shared" si="472"/>
        <v>0</v>
      </c>
      <c r="AH348" s="3">
        <f t="shared" si="472"/>
        <v>1615.275</v>
      </c>
      <c r="AI348" s="4" t="s">
        <v>1111</v>
      </c>
    </row>
    <row r="349" s="9" customFormat="1" ht="20" customHeight="1" spans="1:35">
      <c r="A349" s="23">
        <f t="shared" si="450"/>
        <v>346</v>
      </c>
      <c r="B349" s="24" t="s">
        <v>143</v>
      </c>
      <c r="C349" s="57" t="s">
        <v>980</v>
      </c>
      <c r="D349" s="28" t="s">
        <v>981</v>
      </c>
      <c r="E349" s="77">
        <v>3245.4</v>
      </c>
      <c r="F349" s="77">
        <v>3245.5</v>
      </c>
      <c r="G349" s="78">
        <v>5664.75</v>
      </c>
      <c r="H349" s="77">
        <v>3245.4</v>
      </c>
      <c r="I349" s="27">
        <v>1790</v>
      </c>
      <c r="J349" s="59"/>
      <c r="K349" s="34">
        <f t="shared" si="451"/>
        <v>58.4172</v>
      </c>
      <c r="L349" s="35">
        <f t="shared" si="452"/>
        <v>519.28</v>
      </c>
      <c r="M349" s="27">
        <f t="shared" si="453"/>
        <v>453.18</v>
      </c>
      <c r="N349" s="24">
        <f t="shared" si="454"/>
        <v>22.7178</v>
      </c>
      <c r="O349" s="27">
        <f t="shared" si="455"/>
        <v>89.5</v>
      </c>
      <c r="P349" s="27">
        <f t="shared" si="456"/>
        <v>0</v>
      </c>
      <c r="Q349" s="27">
        <f t="shared" si="457"/>
        <v>1143.095</v>
      </c>
      <c r="R349" s="24">
        <f t="shared" si="458"/>
        <v>0</v>
      </c>
      <c r="S349" s="24">
        <f t="shared" si="459"/>
        <v>259.64</v>
      </c>
      <c r="T349" s="27">
        <f t="shared" si="460"/>
        <v>113.3</v>
      </c>
      <c r="U349" s="24">
        <f t="shared" si="461"/>
        <v>9.74</v>
      </c>
      <c r="V349" s="27">
        <f t="shared" si="462"/>
        <v>89.5</v>
      </c>
      <c r="W349" s="27">
        <f t="shared" si="463"/>
        <v>0</v>
      </c>
      <c r="X349" s="24">
        <f t="shared" si="464"/>
        <v>472.18</v>
      </c>
      <c r="Y349" s="24">
        <f t="shared" si="465"/>
        <v>1615.275</v>
      </c>
      <c r="Z349" s="39"/>
      <c r="AA349" s="4" t="s">
        <v>29</v>
      </c>
      <c r="AB349" s="3">
        <f t="shared" ref="AB349:AH349" si="473">K349+R349</f>
        <v>58.4172</v>
      </c>
      <c r="AC349" s="3">
        <f t="shared" si="473"/>
        <v>778.92</v>
      </c>
      <c r="AD349" s="3">
        <f t="shared" si="473"/>
        <v>566.48</v>
      </c>
      <c r="AE349" s="3">
        <f t="shared" si="473"/>
        <v>32.4578</v>
      </c>
      <c r="AF349" s="3">
        <f t="shared" si="473"/>
        <v>179</v>
      </c>
      <c r="AG349" s="3">
        <f t="shared" si="473"/>
        <v>0</v>
      </c>
      <c r="AH349" s="3">
        <f t="shared" si="473"/>
        <v>1615.275</v>
      </c>
      <c r="AI349" s="4" t="s">
        <v>1111</v>
      </c>
    </row>
    <row r="350" s="9" customFormat="1" ht="20" customHeight="1" spans="1:35">
      <c r="A350" s="23">
        <f t="shared" si="450"/>
        <v>347</v>
      </c>
      <c r="B350" s="24" t="s">
        <v>143</v>
      </c>
      <c r="C350" s="30" t="s">
        <v>982</v>
      </c>
      <c r="D350" s="47" t="s">
        <v>983</v>
      </c>
      <c r="E350" s="77">
        <v>3245.4</v>
      </c>
      <c r="F350" s="77">
        <v>3245.5</v>
      </c>
      <c r="G350" s="78">
        <v>5664.75</v>
      </c>
      <c r="H350" s="77">
        <v>3245.4</v>
      </c>
      <c r="I350" s="27">
        <v>1790</v>
      </c>
      <c r="J350" s="59"/>
      <c r="K350" s="34">
        <f t="shared" si="451"/>
        <v>58.4172</v>
      </c>
      <c r="L350" s="35">
        <f t="shared" si="452"/>
        <v>519.28</v>
      </c>
      <c r="M350" s="27">
        <f t="shared" si="453"/>
        <v>453.18</v>
      </c>
      <c r="N350" s="24">
        <f t="shared" si="454"/>
        <v>22.7178</v>
      </c>
      <c r="O350" s="27">
        <f t="shared" si="455"/>
        <v>89.5</v>
      </c>
      <c r="P350" s="27">
        <f t="shared" si="456"/>
        <v>0</v>
      </c>
      <c r="Q350" s="27">
        <f t="shared" si="457"/>
        <v>1143.095</v>
      </c>
      <c r="R350" s="24">
        <f t="shared" si="458"/>
        <v>0</v>
      </c>
      <c r="S350" s="24">
        <f t="shared" si="459"/>
        <v>259.64</v>
      </c>
      <c r="T350" s="27">
        <f t="shared" si="460"/>
        <v>113.3</v>
      </c>
      <c r="U350" s="24">
        <f t="shared" si="461"/>
        <v>9.74</v>
      </c>
      <c r="V350" s="27">
        <f t="shared" si="462"/>
        <v>89.5</v>
      </c>
      <c r="W350" s="27">
        <f t="shared" si="463"/>
        <v>0</v>
      </c>
      <c r="X350" s="24">
        <f t="shared" si="464"/>
        <v>472.18</v>
      </c>
      <c r="Y350" s="24">
        <f t="shared" si="465"/>
        <v>1615.275</v>
      </c>
      <c r="Z350" s="39"/>
      <c r="AA350" s="4" t="s">
        <v>29</v>
      </c>
      <c r="AB350" s="3">
        <f t="shared" ref="AB350:AH350" si="474">K350+R350</f>
        <v>58.4172</v>
      </c>
      <c r="AC350" s="3">
        <f t="shared" si="474"/>
        <v>778.92</v>
      </c>
      <c r="AD350" s="3">
        <f t="shared" si="474"/>
        <v>566.48</v>
      </c>
      <c r="AE350" s="3">
        <f t="shared" si="474"/>
        <v>32.4578</v>
      </c>
      <c r="AF350" s="3">
        <f t="shared" si="474"/>
        <v>179</v>
      </c>
      <c r="AG350" s="3">
        <f t="shared" si="474"/>
        <v>0</v>
      </c>
      <c r="AH350" s="3">
        <f t="shared" si="474"/>
        <v>1615.275</v>
      </c>
      <c r="AI350" s="4" t="s">
        <v>1111</v>
      </c>
    </row>
    <row r="351" s="9" customFormat="1" ht="20" customHeight="1" spans="1:35">
      <c r="A351" s="23">
        <f t="shared" si="450"/>
        <v>348</v>
      </c>
      <c r="B351" s="24" t="s">
        <v>143</v>
      </c>
      <c r="C351" s="30" t="s">
        <v>984</v>
      </c>
      <c r="D351" s="47" t="s">
        <v>985</v>
      </c>
      <c r="E351" s="77">
        <v>3245.4</v>
      </c>
      <c r="F351" s="77">
        <v>3245.5</v>
      </c>
      <c r="G351" s="78">
        <v>5664.75</v>
      </c>
      <c r="H351" s="77">
        <v>3245.4</v>
      </c>
      <c r="I351" s="27">
        <v>0</v>
      </c>
      <c r="J351" s="59"/>
      <c r="K351" s="34">
        <f t="shared" si="451"/>
        <v>58.4172</v>
      </c>
      <c r="L351" s="35">
        <f t="shared" si="452"/>
        <v>519.28</v>
      </c>
      <c r="M351" s="27">
        <f t="shared" si="453"/>
        <v>453.18</v>
      </c>
      <c r="N351" s="24">
        <f t="shared" si="454"/>
        <v>22.7178</v>
      </c>
      <c r="O351" s="27">
        <f t="shared" si="455"/>
        <v>0</v>
      </c>
      <c r="P351" s="27">
        <f t="shared" si="456"/>
        <v>0</v>
      </c>
      <c r="Q351" s="27">
        <f t="shared" si="457"/>
        <v>1053.595</v>
      </c>
      <c r="R351" s="24">
        <f t="shared" si="458"/>
        <v>0</v>
      </c>
      <c r="S351" s="24">
        <f t="shared" si="459"/>
        <v>259.64</v>
      </c>
      <c r="T351" s="27">
        <f t="shared" si="460"/>
        <v>113.3</v>
      </c>
      <c r="U351" s="24">
        <f t="shared" si="461"/>
        <v>9.74</v>
      </c>
      <c r="V351" s="27">
        <f t="shared" si="462"/>
        <v>0</v>
      </c>
      <c r="W351" s="27">
        <f t="shared" si="463"/>
        <v>0</v>
      </c>
      <c r="X351" s="24">
        <f t="shared" si="464"/>
        <v>382.68</v>
      </c>
      <c r="Y351" s="24">
        <f t="shared" si="465"/>
        <v>1436.275</v>
      </c>
      <c r="Z351" s="39"/>
      <c r="AA351" s="4" t="s">
        <v>29</v>
      </c>
      <c r="AB351" s="3">
        <f t="shared" ref="AB351:AH351" si="475">K351+R351</f>
        <v>58.4172</v>
      </c>
      <c r="AC351" s="3">
        <f t="shared" si="475"/>
        <v>778.92</v>
      </c>
      <c r="AD351" s="3">
        <f t="shared" si="475"/>
        <v>566.48</v>
      </c>
      <c r="AE351" s="3">
        <f t="shared" si="475"/>
        <v>32.4578</v>
      </c>
      <c r="AF351" s="3">
        <f t="shared" si="475"/>
        <v>0</v>
      </c>
      <c r="AG351" s="3">
        <f t="shared" si="475"/>
        <v>0</v>
      </c>
      <c r="AH351" s="3">
        <f t="shared" si="475"/>
        <v>1436.275</v>
      </c>
      <c r="AI351" s="4" t="s">
        <v>1111</v>
      </c>
    </row>
    <row r="352" s="9" customFormat="1" ht="20" customHeight="1" spans="1:35">
      <c r="A352" s="23">
        <f t="shared" si="450"/>
        <v>349</v>
      </c>
      <c r="B352" s="24" t="s">
        <v>71</v>
      </c>
      <c r="C352" s="30" t="s">
        <v>986</v>
      </c>
      <c r="D352" s="47" t="s">
        <v>987</v>
      </c>
      <c r="E352" s="77">
        <v>3245.4</v>
      </c>
      <c r="F352" s="77">
        <v>3245.5</v>
      </c>
      <c r="G352" s="78">
        <v>5664.75</v>
      </c>
      <c r="H352" s="77">
        <v>3245.4</v>
      </c>
      <c r="I352" s="27">
        <v>3180</v>
      </c>
      <c r="J352" s="59"/>
      <c r="K352" s="34">
        <f t="shared" si="451"/>
        <v>58.4172</v>
      </c>
      <c r="L352" s="35">
        <f t="shared" si="452"/>
        <v>519.28</v>
      </c>
      <c r="M352" s="27">
        <f t="shared" si="453"/>
        <v>453.18</v>
      </c>
      <c r="N352" s="24">
        <f t="shared" si="454"/>
        <v>22.7178</v>
      </c>
      <c r="O352" s="27">
        <f t="shared" si="455"/>
        <v>159</v>
      </c>
      <c r="P352" s="27">
        <f t="shared" si="456"/>
        <v>0</v>
      </c>
      <c r="Q352" s="27">
        <f t="shared" si="457"/>
        <v>1212.595</v>
      </c>
      <c r="R352" s="24">
        <f t="shared" si="458"/>
        <v>0</v>
      </c>
      <c r="S352" s="24">
        <f t="shared" si="459"/>
        <v>259.64</v>
      </c>
      <c r="T352" s="27">
        <f t="shared" si="460"/>
        <v>113.3</v>
      </c>
      <c r="U352" s="24">
        <f t="shared" si="461"/>
        <v>9.74</v>
      </c>
      <c r="V352" s="27">
        <f t="shared" si="462"/>
        <v>159</v>
      </c>
      <c r="W352" s="27">
        <f t="shared" si="463"/>
        <v>0</v>
      </c>
      <c r="X352" s="24">
        <f t="shared" si="464"/>
        <v>541.68</v>
      </c>
      <c r="Y352" s="24">
        <f t="shared" si="465"/>
        <v>1754.275</v>
      </c>
      <c r="Z352" s="39"/>
      <c r="AA352" s="4" t="s">
        <v>31</v>
      </c>
      <c r="AB352" s="3">
        <f t="shared" ref="AB352:AH352" si="476">K352+R352</f>
        <v>58.4172</v>
      </c>
      <c r="AC352" s="3">
        <f t="shared" si="476"/>
        <v>778.92</v>
      </c>
      <c r="AD352" s="3">
        <f t="shared" si="476"/>
        <v>566.48</v>
      </c>
      <c r="AE352" s="3">
        <f t="shared" si="476"/>
        <v>32.4578</v>
      </c>
      <c r="AF352" s="3">
        <f t="shared" si="476"/>
        <v>318</v>
      </c>
      <c r="AG352" s="3">
        <f t="shared" si="476"/>
        <v>0</v>
      </c>
      <c r="AH352" s="3">
        <f t="shared" si="476"/>
        <v>1754.275</v>
      </c>
      <c r="AI352" s="4" t="s">
        <v>1108</v>
      </c>
    </row>
    <row r="353" s="9" customFormat="1" ht="20" customHeight="1" spans="1:35">
      <c r="A353" s="23">
        <f t="shared" si="450"/>
        <v>350</v>
      </c>
      <c r="B353" s="24" t="s">
        <v>71</v>
      </c>
      <c r="C353" s="30" t="s">
        <v>988</v>
      </c>
      <c r="D353" s="277" t="s">
        <v>989</v>
      </c>
      <c r="E353" s="77">
        <v>3245.4</v>
      </c>
      <c r="F353" s="77">
        <v>3245.5</v>
      </c>
      <c r="G353" s="78">
        <v>5664.75</v>
      </c>
      <c r="H353" s="77">
        <v>3245.4</v>
      </c>
      <c r="I353" s="27">
        <v>3180</v>
      </c>
      <c r="J353" s="59"/>
      <c r="K353" s="34">
        <f t="shared" si="451"/>
        <v>58.4172</v>
      </c>
      <c r="L353" s="35">
        <f t="shared" si="452"/>
        <v>519.28</v>
      </c>
      <c r="M353" s="27">
        <f t="shared" si="453"/>
        <v>453.18</v>
      </c>
      <c r="N353" s="24">
        <f t="shared" si="454"/>
        <v>22.7178</v>
      </c>
      <c r="O353" s="27">
        <f t="shared" si="455"/>
        <v>159</v>
      </c>
      <c r="P353" s="27">
        <f t="shared" si="456"/>
        <v>0</v>
      </c>
      <c r="Q353" s="27">
        <f t="shared" si="457"/>
        <v>1212.595</v>
      </c>
      <c r="R353" s="24">
        <f t="shared" si="458"/>
        <v>0</v>
      </c>
      <c r="S353" s="24">
        <f t="shared" si="459"/>
        <v>259.64</v>
      </c>
      <c r="T353" s="27">
        <f t="shared" si="460"/>
        <v>113.3</v>
      </c>
      <c r="U353" s="24">
        <f t="shared" si="461"/>
        <v>9.74</v>
      </c>
      <c r="V353" s="27">
        <f t="shared" si="462"/>
        <v>159</v>
      </c>
      <c r="W353" s="27">
        <f t="shared" si="463"/>
        <v>0</v>
      </c>
      <c r="X353" s="24">
        <f t="shared" si="464"/>
        <v>541.68</v>
      </c>
      <c r="Y353" s="24">
        <f t="shared" si="465"/>
        <v>1754.275</v>
      </c>
      <c r="Z353" s="39"/>
      <c r="AA353" s="4" t="s">
        <v>31</v>
      </c>
      <c r="AB353" s="3">
        <f t="shared" ref="AB353:AH353" si="477">K353+R353</f>
        <v>58.4172</v>
      </c>
      <c r="AC353" s="3">
        <f t="shared" si="477"/>
        <v>778.92</v>
      </c>
      <c r="AD353" s="3">
        <f t="shared" si="477"/>
        <v>566.48</v>
      </c>
      <c r="AE353" s="3">
        <f t="shared" si="477"/>
        <v>32.4578</v>
      </c>
      <c r="AF353" s="3">
        <f t="shared" si="477"/>
        <v>318</v>
      </c>
      <c r="AG353" s="3">
        <f t="shared" si="477"/>
        <v>0</v>
      </c>
      <c r="AH353" s="3">
        <f t="shared" si="477"/>
        <v>1754.275</v>
      </c>
      <c r="AI353" s="4" t="s">
        <v>1108</v>
      </c>
    </row>
    <row r="354" s="9" customFormat="1" ht="20" customHeight="1" spans="1:35">
      <c r="A354" s="23">
        <f t="shared" si="450"/>
        <v>351</v>
      </c>
      <c r="B354" s="24" t="s">
        <v>886</v>
      </c>
      <c r="C354" s="30" t="s">
        <v>990</v>
      </c>
      <c r="D354" s="47" t="s">
        <v>991</v>
      </c>
      <c r="E354" s="77">
        <v>3245.4</v>
      </c>
      <c r="F354" s="77">
        <v>3245.5</v>
      </c>
      <c r="G354" s="78">
        <v>5664.75</v>
      </c>
      <c r="H354" s="77">
        <v>3245.4</v>
      </c>
      <c r="I354" s="27">
        <v>1790</v>
      </c>
      <c r="J354" s="59"/>
      <c r="K354" s="34">
        <f t="shared" si="451"/>
        <v>58.4172</v>
      </c>
      <c r="L354" s="35">
        <f t="shared" si="452"/>
        <v>519.28</v>
      </c>
      <c r="M354" s="27">
        <f t="shared" si="453"/>
        <v>453.18</v>
      </c>
      <c r="N354" s="24">
        <f t="shared" si="454"/>
        <v>22.7178</v>
      </c>
      <c r="O354" s="27">
        <f t="shared" si="455"/>
        <v>89.5</v>
      </c>
      <c r="P354" s="27">
        <f t="shared" si="456"/>
        <v>0</v>
      </c>
      <c r="Q354" s="27">
        <f t="shared" si="457"/>
        <v>1143.095</v>
      </c>
      <c r="R354" s="24">
        <f t="shared" si="458"/>
        <v>0</v>
      </c>
      <c r="S354" s="24">
        <f t="shared" si="459"/>
        <v>259.64</v>
      </c>
      <c r="T354" s="27">
        <f t="shared" si="460"/>
        <v>113.3</v>
      </c>
      <c r="U354" s="24">
        <f t="shared" si="461"/>
        <v>9.74</v>
      </c>
      <c r="V354" s="27">
        <f t="shared" si="462"/>
        <v>89.5</v>
      </c>
      <c r="W354" s="27">
        <f t="shared" si="463"/>
        <v>0</v>
      </c>
      <c r="X354" s="24">
        <f t="shared" si="464"/>
        <v>472.18</v>
      </c>
      <c r="Y354" s="24">
        <f t="shared" si="465"/>
        <v>1615.275</v>
      </c>
      <c r="Z354" s="39"/>
      <c r="AA354" s="4" t="s">
        <v>28</v>
      </c>
      <c r="AB354" s="3">
        <f t="shared" ref="AB354:AH354" si="478">K354+R354</f>
        <v>58.4172</v>
      </c>
      <c r="AC354" s="3">
        <f t="shared" si="478"/>
        <v>778.92</v>
      </c>
      <c r="AD354" s="3">
        <f t="shared" si="478"/>
        <v>566.48</v>
      </c>
      <c r="AE354" s="3">
        <f t="shared" si="478"/>
        <v>32.4578</v>
      </c>
      <c r="AF354" s="3">
        <f t="shared" si="478"/>
        <v>179</v>
      </c>
      <c r="AG354" s="3">
        <f t="shared" si="478"/>
        <v>0</v>
      </c>
      <c r="AH354" s="3">
        <f t="shared" si="478"/>
        <v>1615.275</v>
      </c>
      <c r="AI354" s="4" t="s">
        <v>1111</v>
      </c>
    </row>
    <row r="355" s="9" customFormat="1" ht="20" customHeight="1" spans="1:35">
      <c r="A355" s="23">
        <f t="shared" si="450"/>
        <v>352</v>
      </c>
      <c r="B355" s="24" t="s">
        <v>143</v>
      </c>
      <c r="C355" s="30" t="s">
        <v>993</v>
      </c>
      <c r="D355" s="277" t="s">
        <v>994</v>
      </c>
      <c r="E355" s="77">
        <v>3245.4</v>
      </c>
      <c r="F355" s="77">
        <v>3245.5</v>
      </c>
      <c r="G355" s="78">
        <v>5664.75</v>
      </c>
      <c r="H355" s="77">
        <v>3245.4</v>
      </c>
      <c r="I355" s="27">
        <v>1790</v>
      </c>
      <c r="J355" s="59"/>
      <c r="K355" s="34">
        <f t="shared" si="451"/>
        <v>58.4172</v>
      </c>
      <c r="L355" s="35">
        <f t="shared" si="452"/>
        <v>519.28</v>
      </c>
      <c r="M355" s="27">
        <f t="shared" si="453"/>
        <v>453.18</v>
      </c>
      <c r="N355" s="24">
        <f t="shared" si="454"/>
        <v>22.7178</v>
      </c>
      <c r="O355" s="27">
        <f t="shared" si="455"/>
        <v>89.5</v>
      </c>
      <c r="P355" s="27">
        <f t="shared" si="456"/>
        <v>0</v>
      </c>
      <c r="Q355" s="27">
        <f t="shared" si="457"/>
        <v>1143.095</v>
      </c>
      <c r="R355" s="24">
        <f t="shared" si="458"/>
        <v>0</v>
      </c>
      <c r="S355" s="24">
        <f t="shared" si="459"/>
        <v>259.64</v>
      </c>
      <c r="T355" s="27">
        <f t="shared" si="460"/>
        <v>113.3</v>
      </c>
      <c r="U355" s="24">
        <f t="shared" si="461"/>
        <v>9.74</v>
      </c>
      <c r="V355" s="27">
        <f t="shared" si="462"/>
        <v>89.5</v>
      </c>
      <c r="W355" s="27">
        <f t="shared" si="463"/>
        <v>0</v>
      </c>
      <c r="X355" s="24">
        <f t="shared" si="464"/>
        <v>472.18</v>
      </c>
      <c r="Y355" s="24">
        <f t="shared" si="465"/>
        <v>1615.275</v>
      </c>
      <c r="Z355" s="39"/>
      <c r="AA355" s="4" t="s">
        <v>29</v>
      </c>
      <c r="AB355" s="3">
        <f t="shared" ref="AB355:AH355" si="479">K355+R355</f>
        <v>58.4172</v>
      </c>
      <c r="AC355" s="3">
        <f t="shared" si="479"/>
        <v>778.92</v>
      </c>
      <c r="AD355" s="3">
        <f t="shared" si="479"/>
        <v>566.48</v>
      </c>
      <c r="AE355" s="3">
        <f t="shared" si="479"/>
        <v>32.4578</v>
      </c>
      <c r="AF355" s="3">
        <f t="shared" si="479"/>
        <v>179</v>
      </c>
      <c r="AG355" s="3">
        <f t="shared" si="479"/>
        <v>0</v>
      </c>
      <c r="AH355" s="3">
        <f t="shared" si="479"/>
        <v>1615.275</v>
      </c>
      <c r="AI355" s="4" t="s">
        <v>1111</v>
      </c>
    </row>
    <row r="356" s="9" customFormat="1" ht="20" customHeight="1" spans="1:35">
      <c r="A356" s="23">
        <f t="shared" si="450"/>
        <v>353</v>
      </c>
      <c r="B356" s="24" t="s">
        <v>143</v>
      </c>
      <c r="C356" s="30" t="s">
        <v>995</v>
      </c>
      <c r="D356" s="47" t="s">
        <v>996</v>
      </c>
      <c r="E356" s="77">
        <v>3245.4</v>
      </c>
      <c r="F356" s="77">
        <v>3245.5</v>
      </c>
      <c r="G356" s="78">
        <v>5664.75</v>
      </c>
      <c r="H356" s="77">
        <v>3245.4</v>
      </c>
      <c r="I356" s="27">
        <v>1790</v>
      </c>
      <c r="J356" s="59"/>
      <c r="K356" s="34">
        <f t="shared" si="451"/>
        <v>58.4172</v>
      </c>
      <c r="L356" s="35">
        <f t="shared" si="452"/>
        <v>519.28</v>
      </c>
      <c r="M356" s="27">
        <f t="shared" si="453"/>
        <v>453.18</v>
      </c>
      <c r="N356" s="24">
        <f t="shared" si="454"/>
        <v>22.7178</v>
      </c>
      <c r="O356" s="27">
        <f t="shared" si="455"/>
        <v>89.5</v>
      </c>
      <c r="P356" s="27">
        <f t="shared" si="456"/>
        <v>0</v>
      </c>
      <c r="Q356" s="27">
        <f t="shared" si="457"/>
        <v>1143.095</v>
      </c>
      <c r="R356" s="24">
        <f t="shared" si="458"/>
        <v>0</v>
      </c>
      <c r="S356" s="24">
        <f t="shared" si="459"/>
        <v>259.64</v>
      </c>
      <c r="T356" s="27">
        <f t="shared" si="460"/>
        <v>113.3</v>
      </c>
      <c r="U356" s="24">
        <f t="shared" si="461"/>
        <v>9.74</v>
      </c>
      <c r="V356" s="27">
        <f t="shared" si="462"/>
        <v>89.5</v>
      </c>
      <c r="W356" s="27">
        <f t="shared" si="463"/>
        <v>0</v>
      </c>
      <c r="X356" s="24">
        <f t="shared" si="464"/>
        <v>472.18</v>
      </c>
      <c r="Y356" s="24">
        <f t="shared" si="465"/>
        <v>1615.275</v>
      </c>
      <c r="Z356" s="39"/>
      <c r="AA356" s="4" t="s">
        <v>29</v>
      </c>
      <c r="AB356" s="3">
        <f t="shared" ref="AB356:AH356" si="480">K356+R356</f>
        <v>58.4172</v>
      </c>
      <c r="AC356" s="3">
        <f t="shared" si="480"/>
        <v>778.92</v>
      </c>
      <c r="AD356" s="3">
        <f t="shared" si="480"/>
        <v>566.48</v>
      </c>
      <c r="AE356" s="3">
        <f t="shared" si="480"/>
        <v>32.4578</v>
      </c>
      <c r="AF356" s="3">
        <f t="shared" si="480"/>
        <v>179</v>
      </c>
      <c r="AG356" s="3">
        <f t="shared" si="480"/>
        <v>0</v>
      </c>
      <c r="AH356" s="3">
        <f t="shared" si="480"/>
        <v>1615.275</v>
      </c>
      <c r="AI356" s="4" t="s">
        <v>1111</v>
      </c>
    </row>
    <row r="357" s="9" customFormat="1" ht="20" customHeight="1" spans="1:35">
      <c r="A357" s="23">
        <f t="shared" si="450"/>
        <v>354</v>
      </c>
      <c r="B357" s="24" t="s">
        <v>143</v>
      </c>
      <c r="C357" s="30" t="s">
        <v>997</v>
      </c>
      <c r="D357" s="47" t="s">
        <v>998</v>
      </c>
      <c r="E357" s="77">
        <v>3245.4</v>
      </c>
      <c r="F357" s="77">
        <v>3245.5</v>
      </c>
      <c r="G357" s="78">
        <v>5664.75</v>
      </c>
      <c r="H357" s="77">
        <v>3245.4</v>
      </c>
      <c r="I357" s="27">
        <v>1790</v>
      </c>
      <c r="J357" s="59"/>
      <c r="K357" s="34">
        <f t="shared" si="451"/>
        <v>58.4172</v>
      </c>
      <c r="L357" s="35">
        <f t="shared" si="452"/>
        <v>519.28</v>
      </c>
      <c r="M357" s="27">
        <f t="shared" si="453"/>
        <v>453.18</v>
      </c>
      <c r="N357" s="24">
        <f t="shared" si="454"/>
        <v>22.7178</v>
      </c>
      <c r="O357" s="27">
        <f t="shared" si="455"/>
        <v>89.5</v>
      </c>
      <c r="P357" s="27">
        <f t="shared" si="456"/>
        <v>0</v>
      </c>
      <c r="Q357" s="27">
        <f t="shared" si="457"/>
        <v>1143.095</v>
      </c>
      <c r="R357" s="24">
        <f t="shared" si="458"/>
        <v>0</v>
      </c>
      <c r="S357" s="24">
        <f t="shared" si="459"/>
        <v>259.64</v>
      </c>
      <c r="T357" s="27">
        <f t="shared" si="460"/>
        <v>113.3</v>
      </c>
      <c r="U357" s="24">
        <f t="shared" si="461"/>
        <v>9.74</v>
      </c>
      <c r="V357" s="27">
        <f t="shared" si="462"/>
        <v>89.5</v>
      </c>
      <c r="W357" s="27">
        <f t="shared" si="463"/>
        <v>0</v>
      </c>
      <c r="X357" s="24">
        <f t="shared" si="464"/>
        <v>472.18</v>
      </c>
      <c r="Y357" s="24">
        <f t="shared" si="465"/>
        <v>1615.275</v>
      </c>
      <c r="Z357" s="39"/>
      <c r="AA357" s="4" t="s">
        <v>29</v>
      </c>
      <c r="AB357" s="3">
        <f t="shared" ref="AB357:AH357" si="481">K357+R357</f>
        <v>58.4172</v>
      </c>
      <c r="AC357" s="3">
        <f t="shared" si="481"/>
        <v>778.92</v>
      </c>
      <c r="AD357" s="3">
        <f t="shared" si="481"/>
        <v>566.48</v>
      </c>
      <c r="AE357" s="3">
        <f t="shared" si="481"/>
        <v>32.4578</v>
      </c>
      <c r="AF357" s="3">
        <f t="shared" si="481"/>
        <v>179</v>
      </c>
      <c r="AG357" s="3">
        <f t="shared" si="481"/>
        <v>0</v>
      </c>
      <c r="AH357" s="3">
        <f t="shared" si="481"/>
        <v>1615.275</v>
      </c>
      <c r="AI357" s="4" t="s">
        <v>1111</v>
      </c>
    </row>
    <row r="358" s="9" customFormat="1" ht="20" customHeight="1" spans="1:35">
      <c r="A358" s="23">
        <f t="shared" si="450"/>
        <v>355</v>
      </c>
      <c r="B358" s="24" t="s">
        <v>143</v>
      </c>
      <c r="C358" s="30" t="s">
        <v>999</v>
      </c>
      <c r="D358" s="47" t="s">
        <v>1000</v>
      </c>
      <c r="E358" s="77">
        <v>3245.4</v>
      </c>
      <c r="F358" s="77">
        <v>3245.5</v>
      </c>
      <c r="G358" s="78">
        <v>5664.75</v>
      </c>
      <c r="H358" s="77">
        <v>3245.4</v>
      </c>
      <c r="I358" s="27">
        <v>1790</v>
      </c>
      <c r="J358" s="59"/>
      <c r="K358" s="34">
        <f t="shared" si="451"/>
        <v>58.4172</v>
      </c>
      <c r="L358" s="35">
        <f t="shared" si="452"/>
        <v>519.28</v>
      </c>
      <c r="M358" s="27">
        <f t="shared" si="453"/>
        <v>453.18</v>
      </c>
      <c r="N358" s="24">
        <f t="shared" si="454"/>
        <v>22.7178</v>
      </c>
      <c r="O358" s="27">
        <f t="shared" si="455"/>
        <v>89.5</v>
      </c>
      <c r="P358" s="27">
        <f t="shared" si="456"/>
        <v>0</v>
      </c>
      <c r="Q358" s="27">
        <f t="shared" si="457"/>
        <v>1143.095</v>
      </c>
      <c r="R358" s="24">
        <f t="shared" si="458"/>
        <v>0</v>
      </c>
      <c r="S358" s="24">
        <f t="shared" si="459"/>
        <v>259.64</v>
      </c>
      <c r="T358" s="27">
        <f t="shared" si="460"/>
        <v>113.3</v>
      </c>
      <c r="U358" s="24">
        <f t="shared" si="461"/>
        <v>9.74</v>
      </c>
      <c r="V358" s="27">
        <f t="shared" si="462"/>
        <v>89.5</v>
      </c>
      <c r="W358" s="27">
        <f t="shared" si="463"/>
        <v>0</v>
      </c>
      <c r="X358" s="24">
        <f t="shared" si="464"/>
        <v>472.18</v>
      </c>
      <c r="Y358" s="24">
        <f t="shared" si="465"/>
        <v>1615.275</v>
      </c>
      <c r="Z358" s="39"/>
      <c r="AA358" s="4" t="s">
        <v>29</v>
      </c>
      <c r="AB358" s="3">
        <f t="shared" ref="AB358:AH358" si="482">K358+R358</f>
        <v>58.4172</v>
      </c>
      <c r="AC358" s="3">
        <f t="shared" si="482"/>
        <v>778.92</v>
      </c>
      <c r="AD358" s="3">
        <f t="shared" si="482"/>
        <v>566.48</v>
      </c>
      <c r="AE358" s="3">
        <f t="shared" si="482"/>
        <v>32.4578</v>
      </c>
      <c r="AF358" s="3">
        <f t="shared" si="482"/>
        <v>179</v>
      </c>
      <c r="AG358" s="3">
        <f t="shared" si="482"/>
        <v>0</v>
      </c>
      <c r="AH358" s="3">
        <f t="shared" si="482"/>
        <v>1615.275</v>
      </c>
      <c r="AI358" s="4" t="s">
        <v>1111</v>
      </c>
    </row>
    <row r="359" s="9" customFormat="1" ht="20" customHeight="1" spans="1:35">
      <c r="A359" s="23">
        <f t="shared" si="450"/>
        <v>356</v>
      </c>
      <c r="B359" s="24" t="s">
        <v>143</v>
      </c>
      <c r="C359" s="30" t="s">
        <v>1001</v>
      </c>
      <c r="D359" s="47" t="s">
        <v>1002</v>
      </c>
      <c r="E359" s="77">
        <v>3245.4</v>
      </c>
      <c r="F359" s="77">
        <v>3245.5</v>
      </c>
      <c r="G359" s="78">
        <v>5664.75</v>
      </c>
      <c r="H359" s="77">
        <v>3245.4</v>
      </c>
      <c r="I359" s="27">
        <v>1790</v>
      </c>
      <c r="J359" s="59"/>
      <c r="K359" s="34">
        <f t="shared" si="451"/>
        <v>58.4172</v>
      </c>
      <c r="L359" s="35">
        <f t="shared" si="452"/>
        <v>519.28</v>
      </c>
      <c r="M359" s="27">
        <f t="shared" si="453"/>
        <v>453.18</v>
      </c>
      <c r="N359" s="24">
        <f t="shared" si="454"/>
        <v>22.7178</v>
      </c>
      <c r="O359" s="27">
        <f t="shared" si="455"/>
        <v>89.5</v>
      </c>
      <c r="P359" s="27">
        <f t="shared" si="456"/>
        <v>0</v>
      </c>
      <c r="Q359" s="27">
        <f t="shared" si="457"/>
        <v>1143.095</v>
      </c>
      <c r="R359" s="24">
        <f t="shared" si="458"/>
        <v>0</v>
      </c>
      <c r="S359" s="24">
        <f t="shared" si="459"/>
        <v>259.64</v>
      </c>
      <c r="T359" s="27">
        <f t="shared" si="460"/>
        <v>113.3</v>
      </c>
      <c r="U359" s="24">
        <f t="shared" si="461"/>
        <v>9.74</v>
      </c>
      <c r="V359" s="27">
        <f t="shared" si="462"/>
        <v>89.5</v>
      </c>
      <c r="W359" s="27">
        <f t="shared" si="463"/>
        <v>0</v>
      </c>
      <c r="X359" s="24">
        <f t="shared" si="464"/>
        <v>472.18</v>
      </c>
      <c r="Y359" s="24">
        <f t="shared" si="465"/>
        <v>1615.275</v>
      </c>
      <c r="Z359" s="39"/>
      <c r="AA359" s="4" t="s">
        <v>29</v>
      </c>
      <c r="AB359" s="3">
        <f t="shared" ref="AB359:AH359" si="483">K359+R359</f>
        <v>58.4172</v>
      </c>
      <c r="AC359" s="3">
        <f t="shared" si="483"/>
        <v>778.92</v>
      </c>
      <c r="AD359" s="3">
        <f t="shared" si="483"/>
        <v>566.48</v>
      </c>
      <c r="AE359" s="3">
        <f t="shared" si="483"/>
        <v>32.4578</v>
      </c>
      <c r="AF359" s="3">
        <f t="shared" si="483"/>
        <v>179</v>
      </c>
      <c r="AG359" s="3">
        <f t="shared" si="483"/>
        <v>0</v>
      </c>
      <c r="AH359" s="3">
        <f t="shared" si="483"/>
        <v>1615.275</v>
      </c>
      <c r="AI359" s="4" t="s">
        <v>1111</v>
      </c>
    </row>
    <row r="360" s="9" customFormat="1" ht="20" customHeight="1" spans="1:35">
      <c r="A360" s="23">
        <f t="shared" si="450"/>
        <v>357</v>
      </c>
      <c r="B360" s="24" t="s">
        <v>143</v>
      </c>
      <c r="C360" s="30" t="s">
        <v>1003</v>
      </c>
      <c r="D360" s="47" t="s">
        <v>1004</v>
      </c>
      <c r="E360" s="77">
        <v>3245.4</v>
      </c>
      <c r="F360" s="77">
        <v>3245.5</v>
      </c>
      <c r="G360" s="78">
        <v>5664.75</v>
      </c>
      <c r="H360" s="77">
        <v>3245.4</v>
      </c>
      <c r="I360" s="27">
        <v>1790</v>
      </c>
      <c r="J360" s="59"/>
      <c r="K360" s="34">
        <f t="shared" si="451"/>
        <v>58.4172</v>
      </c>
      <c r="L360" s="35">
        <f t="shared" si="452"/>
        <v>519.28</v>
      </c>
      <c r="M360" s="27">
        <f t="shared" si="453"/>
        <v>453.18</v>
      </c>
      <c r="N360" s="24">
        <f t="shared" si="454"/>
        <v>22.7178</v>
      </c>
      <c r="O360" s="27">
        <f t="shared" si="455"/>
        <v>89.5</v>
      </c>
      <c r="P360" s="27">
        <f t="shared" si="456"/>
        <v>0</v>
      </c>
      <c r="Q360" s="27">
        <f t="shared" si="457"/>
        <v>1143.095</v>
      </c>
      <c r="R360" s="24">
        <f t="shared" si="458"/>
        <v>0</v>
      </c>
      <c r="S360" s="24">
        <f t="shared" si="459"/>
        <v>259.64</v>
      </c>
      <c r="T360" s="27">
        <f t="shared" si="460"/>
        <v>113.3</v>
      </c>
      <c r="U360" s="24">
        <f t="shared" si="461"/>
        <v>9.74</v>
      </c>
      <c r="V360" s="27">
        <f t="shared" si="462"/>
        <v>89.5</v>
      </c>
      <c r="W360" s="27">
        <f t="shared" si="463"/>
        <v>0</v>
      </c>
      <c r="X360" s="24">
        <f t="shared" si="464"/>
        <v>472.18</v>
      </c>
      <c r="Y360" s="24">
        <f t="shared" si="465"/>
        <v>1615.275</v>
      </c>
      <c r="Z360" s="39"/>
      <c r="AA360" s="4" t="s">
        <v>29</v>
      </c>
      <c r="AB360" s="3">
        <f t="shared" ref="AB360:AH360" si="484">K360+R360</f>
        <v>58.4172</v>
      </c>
      <c r="AC360" s="3">
        <f t="shared" si="484"/>
        <v>778.92</v>
      </c>
      <c r="AD360" s="3">
        <f t="shared" si="484"/>
        <v>566.48</v>
      </c>
      <c r="AE360" s="3">
        <f t="shared" si="484"/>
        <v>32.4578</v>
      </c>
      <c r="AF360" s="3">
        <f t="shared" si="484"/>
        <v>179</v>
      </c>
      <c r="AG360" s="3">
        <f t="shared" si="484"/>
        <v>0</v>
      </c>
      <c r="AH360" s="3">
        <f t="shared" si="484"/>
        <v>1615.275</v>
      </c>
      <c r="AI360" s="4" t="s">
        <v>1111</v>
      </c>
    </row>
    <row r="361" s="9" customFormat="1" ht="20" customHeight="1" spans="1:35">
      <c r="A361" s="23">
        <f t="shared" si="450"/>
        <v>358</v>
      </c>
      <c r="B361" s="24" t="s">
        <v>143</v>
      </c>
      <c r="C361" s="30" t="s">
        <v>587</v>
      </c>
      <c r="D361" s="277" t="s">
        <v>588</v>
      </c>
      <c r="E361" s="77">
        <v>3245.4</v>
      </c>
      <c r="F361" s="77">
        <v>3245.5</v>
      </c>
      <c r="G361" s="78">
        <v>5664.75</v>
      </c>
      <c r="H361" s="77">
        <v>3245.4</v>
      </c>
      <c r="I361" s="27">
        <v>1790</v>
      </c>
      <c r="J361" s="59"/>
      <c r="K361" s="34">
        <f t="shared" si="451"/>
        <v>58.4172</v>
      </c>
      <c r="L361" s="35">
        <f t="shared" si="452"/>
        <v>519.28</v>
      </c>
      <c r="M361" s="27">
        <f t="shared" si="453"/>
        <v>453.18</v>
      </c>
      <c r="N361" s="24">
        <f t="shared" si="454"/>
        <v>22.7178</v>
      </c>
      <c r="O361" s="27">
        <f t="shared" si="455"/>
        <v>89.5</v>
      </c>
      <c r="P361" s="27">
        <f t="shared" si="456"/>
        <v>0</v>
      </c>
      <c r="Q361" s="27">
        <f t="shared" si="457"/>
        <v>1143.095</v>
      </c>
      <c r="R361" s="24">
        <f t="shared" si="458"/>
        <v>0</v>
      </c>
      <c r="S361" s="24">
        <f t="shared" si="459"/>
        <v>259.64</v>
      </c>
      <c r="T361" s="27">
        <f t="shared" si="460"/>
        <v>113.3</v>
      </c>
      <c r="U361" s="24">
        <f t="shared" si="461"/>
        <v>9.74</v>
      </c>
      <c r="V361" s="27">
        <f t="shared" si="462"/>
        <v>89.5</v>
      </c>
      <c r="W361" s="27">
        <f t="shared" si="463"/>
        <v>0</v>
      </c>
      <c r="X361" s="24">
        <f t="shared" si="464"/>
        <v>472.18</v>
      </c>
      <c r="Y361" s="24">
        <f t="shared" si="465"/>
        <v>1615.275</v>
      </c>
      <c r="Z361" s="39"/>
      <c r="AA361" s="4" t="s">
        <v>29</v>
      </c>
      <c r="AB361" s="3">
        <f t="shared" ref="AB361:AH361" si="485">K361+R361</f>
        <v>58.4172</v>
      </c>
      <c r="AC361" s="3">
        <f t="shared" si="485"/>
        <v>778.92</v>
      </c>
      <c r="AD361" s="3">
        <f t="shared" si="485"/>
        <v>566.48</v>
      </c>
      <c r="AE361" s="3">
        <f t="shared" si="485"/>
        <v>32.4578</v>
      </c>
      <c r="AF361" s="3">
        <f t="shared" si="485"/>
        <v>179</v>
      </c>
      <c r="AG361" s="3">
        <f t="shared" si="485"/>
        <v>0</v>
      </c>
      <c r="AH361" s="3">
        <f t="shared" si="485"/>
        <v>1615.275</v>
      </c>
      <c r="AI361" s="4" t="s">
        <v>1111</v>
      </c>
    </row>
    <row r="362" s="9" customFormat="1" ht="20" customHeight="1" spans="1:35">
      <c r="A362" s="23">
        <f t="shared" si="450"/>
        <v>359</v>
      </c>
      <c r="B362" s="24" t="s">
        <v>143</v>
      </c>
      <c r="C362" s="30" t="s">
        <v>1011</v>
      </c>
      <c r="D362" s="47" t="s">
        <v>1012</v>
      </c>
      <c r="E362" s="77">
        <v>3245.4</v>
      </c>
      <c r="F362" s="77">
        <v>3245.5</v>
      </c>
      <c r="G362" s="78">
        <v>5664.75</v>
      </c>
      <c r="H362" s="77">
        <v>3245.4</v>
      </c>
      <c r="I362" s="36">
        <v>1790</v>
      </c>
      <c r="J362" s="59"/>
      <c r="K362" s="34">
        <f t="shared" si="451"/>
        <v>58.4172</v>
      </c>
      <c r="L362" s="35">
        <f t="shared" si="452"/>
        <v>519.28</v>
      </c>
      <c r="M362" s="27">
        <f t="shared" si="453"/>
        <v>453.18</v>
      </c>
      <c r="N362" s="24">
        <f t="shared" si="454"/>
        <v>22.7178</v>
      </c>
      <c r="O362" s="27">
        <f t="shared" si="455"/>
        <v>89.5</v>
      </c>
      <c r="P362" s="27">
        <f t="shared" si="456"/>
        <v>0</v>
      </c>
      <c r="Q362" s="27">
        <f t="shared" si="457"/>
        <v>1143.095</v>
      </c>
      <c r="R362" s="24">
        <f t="shared" si="458"/>
        <v>0</v>
      </c>
      <c r="S362" s="24">
        <f t="shared" si="459"/>
        <v>259.64</v>
      </c>
      <c r="T362" s="27">
        <f t="shared" si="460"/>
        <v>113.3</v>
      </c>
      <c r="U362" s="24">
        <f t="shared" si="461"/>
        <v>9.74</v>
      </c>
      <c r="V362" s="27">
        <f t="shared" si="462"/>
        <v>89.5</v>
      </c>
      <c r="W362" s="27">
        <f t="shared" si="463"/>
        <v>0</v>
      </c>
      <c r="X362" s="24">
        <f t="shared" si="464"/>
        <v>472.18</v>
      </c>
      <c r="Y362" s="24">
        <f t="shared" si="465"/>
        <v>1615.275</v>
      </c>
      <c r="Z362" s="39"/>
      <c r="AA362" s="4" t="s">
        <v>29</v>
      </c>
      <c r="AB362" s="3">
        <f t="shared" ref="AB362:AH362" si="486">K362+R362</f>
        <v>58.4172</v>
      </c>
      <c r="AC362" s="3">
        <f t="shared" si="486"/>
        <v>778.92</v>
      </c>
      <c r="AD362" s="3">
        <f t="shared" si="486"/>
        <v>566.48</v>
      </c>
      <c r="AE362" s="3">
        <f t="shared" si="486"/>
        <v>32.4578</v>
      </c>
      <c r="AF362" s="3">
        <f t="shared" si="486"/>
        <v>179</v>
      </c>
      <c r="AG362" s="3">
        <f t="shared" si="486"/>
        <v>0</v>
      </c>
      <c r="AH362" s="3">
        <f t="shared" si="486"/>
        <v>1615.275</v>
      </c>
      <c r="AI362" s="4" t="s">
        <v>1111</v>
      </c>
    </row>
    <row r="363" s="9" customFormat="1" ht="20" customHeight="1" spans="1:35">
      <c r="A363" s="23">
        <f t="shared" si="450"/>
        <v>360</v>
      </c>
      <c r="B363" s="24" t="s">
        <v>143</v>
      </c>
      <c r="C363" s="30" t="s">
        <v>757</v>
      </c>
      <c r="D363" s="47" t="s">
        <v>875</v>
      </c>
      <c r="E363" s="77">
        <v>3245.4</v>
      </c>
      <c r="F363" s="77">
        <v>3245.5</v>
      </c>
      <c r="G363" s="78">
        <v>5664.75</v>
      </c>
      <c r="H363" s="77">
        <v>3245.4</v>
      </c>
      <c r="I363" s="36">
        <v>1790</v>
      </c>
      <c r="J363" s="59"/>
      <c r="K363" s="34">
        <f t="shared" si="451"/>
        <v>58.4172</v>
      </c>
      <c r="L363" s="35">
        <f t="shared" si="452"/>
        <v>519.28</v>
      </c>
      <c r="M363" s="27">
        <f t="shared" si="453"/>
        <v>453.18</v>
      </c>
      <c r="N363" s="24">
        <f t="shared" si="454"/>
        <v>22.7178</v>
      </c>
      <c r="O363" s="27">
        <f t="shared" si="455"/>
        <v>89.5</v>
      </c>
      <c r="P363" s="27">
        <f t="shared" si="456"/>
        <v>0</v>
      </c>
      <c r="Q363" s="27">
        <f t="shared" si="457"/>
        <v>1143.095</v>
      </c>
      <c r="R363" s="24">
        <f t="shared" si="458"/>
        <v>0</v>
      </c>
      <c r="S363" s="24">
        <f t="shared" si="459"/>
        <v>259.64</v>
      </c>
      <c r="T363" s="27">
        <f t="shared" si="460"/>
        <v>113.3</v>
      </c>
      <c r="U363" s="24">
        <f t="shared" si="461"/>
        <v>9.74</v>
      </c>
      <c r="V363" s="27">
        <f t="shared" si="462"/>
        <v>89.5</v>
      </c>
      <c r="W363" s="27">
        <f t="shared" si="463"/>
        <v>0</v>
      </c>
      <c r="X363" s="24">
        <f t="shared" si="464"/>
        <v>472.18</v>
      </c>
      <c r="Y363" s="24">
        <f t="shared" si="465"/>
        <v>1615.275</v>
      </c>
      <c r="Z363" s="39"/>
      <c r="AA363" s="4" t="s">
        <v>29</v>
      </c>
      <c r="AB363" s="3">
        <f t="shared" ref="AB363:AH363" si="487">K363+R363</f>
        <v>58.4172</v>
      </c>
      <c r="AC363" s="3">
        <f t="shared" si="487"/>
        <v>778.92</v>
      </c>
      <c r="AD363" s="3">
        <f t="shared" si="487"/>
        <v>566.48</v>
      </c>
      <c r="AE363" s="3">
        <f t="shared" si="487"/>
        <v>32.4578</v>
      </c>
      <c r="AF363" s="3">
        <f t="shared" si="487"/>
        <v>179</v>
      </c>
      <c r="AG363" s="3">
        <f t="shared" si="487"/>
        <v>0</v>
      </c>
      <c r="AH363" s="3">
        <f t="shared" si="487"/>
        <v>1615.275</v>
      </c>
      <c r="AI363" s="4" t="s">
        <v>1111</v>
      </c>
    </row>
    <row r="364" s="9" customFormat="1" ht="20" customHeight="1" spans="1:35">
      <c r="A364" s="23">
        <f t="shared" si="450"/>
        <v>361</v>
      </c>
      <c r="B364" s="24" t="s">
        <v>1019</v>
      </c>
      <c r="C364" s="30" t="s">
        <v>1020</v>
      </c>
      <c r="D364" s="277" t="s">
        <v>1021</v>
      </c>
      <c r="E364" s="77">
        <v>3245.4</v>
      </c>
      <c r="F364" s="77">
        <v>3245.5</v>
      </c>
      <c r="G364" s="78">
        <v>5664.75</v>
      </c>
      <c r="H364" s="77">
        <v>3245.4</v>
      </c>
      <c r="I364" s="27">
        <v>3180</v>
      </c>
      <c r="J364" s="59"/>
      <c r="K364" s="34">
        <f t="shared" si="451"/>
        <v>58.4172</v>
      </c>
      <c r="L364" s="35">
        <f t="shared" si="452"/>
        <v>519.28</v>
      </c>
      <c r="M364" s="27">
        <f t="shared" si="453"/>
        <v>453.18</v>
      </c>
      <c r="N364" s="24">
        <f t="shared" si="454"/>
        <v>22.7178</v>
      </c>
      <c r="O364" s="27">
        <f t="shared" si="455"/>
        <v>159</v>
      </c>
      <c r="P364" s="27">
        <f t="shared" si="456"/>
        <v>0</v>
      </c>
      <c r="Q364" s="27">
        <f t="shared" si="457"/>
        <v>1212.595</v>
      </c>
      <c r="R364" s="24">
        <f t="shared" si="458"/>
        <v>0</v>
      </c>
      <c r="S364" s="24">
        <f t="shared" si="459"/>
        <v>259.64</v>
      </c>
      <c r="T364" s="27">
        <f t="shared" si="460"/>
        <v>113.3</v>
      </c>
      <c r="U364" s="24">
        <f t="shared" si="461"/>
        <v>9.74</v>
      </c>
      <c r="V364" s="27">
        <f t="shared" si="462"/>
        <v>159</v>
      </c>
      <c r="W364" s="27">
        <f t="shared" si="463"/>
        <v>0</v>
      </c>
      <c r="X364" s="24">
        <f t="shared" si="464"/>
        <v>541.68</v>
      </c>
      <c r="Y364" s="24">
        <f t="shared" si="465"/>
        <v>1754.275</v>
      </c>
      <c r="Z364" s="39"/>
      <c r="AA364" s="4" t="s">
        <v>31</v>
      </c>
      <c r="AB364" s="3">
        <f t="shared" ref="AB364:AH364" si="488">K364+R364</f>
        <v>58.4172</v>
      </c>
      <c r="AC364" s="3">
        <f t="shared" si="488"/>
        <v>778.92</v>
      </c>
      <c r="AD364" s="3">
        <f t="shared" si="488"/>
        <v>566.48</v>
      </c>
      <c r="AE364" s="3">
        <f t="shared" si="488"/>
        <v>32.4578</v>
      </c>
      <c r="AF364" s="3">
        <f t="shared" si="488"/>
        <v>318</v>
      </c>
      <c r="AG364" s="3">
        <f t="shared" si="488"/>
        <v>0</v>
      </c>
      <c r="AH364" s="3">
        <f t="shared" si="488"/>
        <v>1754.275</v>
      </c>
      <c r="AI364" s="4" t="s">
        <v>1108</v>
      </c>
    </row>
    <row r="365" s="9" customFormat="1" ht="20" customHeight="1" spans="1:35">
      <c r="A365" s="23">
        <f t="shared" si="450"/>
        <v>362</v>
      </c>
      <c r="B365" s="24" t="s">
        <v>137</v>
      </c>
      <c r="C365" s="30" t="s">
        <v>1022</v>
      </c>
      <c r="D365" s="277" t="s">
        <v>1023</v>
      </c>
      <c r="E365" s="77">
        <v>3245.4</v>
      </c>
      <c r="F365" s="77">
        <v>3245.5</v>
      </c>
      <c r="G365" s="78">
        <v>5664.75</v>
      </c>
      <c r="H365" s="77">
        <v>3245.4</v>
      </c>
      <c r="I365" s="27">
        <v>0</v>
      </c>
      <c r="J365" s="59"/>
      <c r="K365" s="34">
        <f t="shared" si="451"/>
        <v>58.4172</v>
      </c>
      <c r="L365" s="35">
        <f t="shared" si="452"/>
        <v>519.28</v>
      </c>
      <c r="M365" s="27">
        <f t="shared" si="453"/>
        <v>453.18</v>
      </c>
      <c r="N365" s="24">
        <f t="shared" si="454"/>
        <v>22.7178</v>
      </c>
      <c r="O365" s="27">
        <f t="shared" si="455"/>
        <v>0</v>
      </c>
      <c r="P365" s="27">
        <f t="shared" si="456"/>
        <v>0</v>
      </c>
      <c r="Q365" s="27">
        <f t="shared" si="457"/>
        <v>1053.595</v>
      </c>
      <c r="R365" s="24">
        <f t="shared" si="458"/>
        <v>0</v>
      </c>
      <c r="S365" s="24">
        <f t="shared" si="459"/>
        <v>259.64</v>
      </c>
      <c r="T365" s="27">
        <f t="shared" si="460"/>
        <v>113.3</v>
      </c>
      <c r="U365" s="24">
        <f t="shared" si="461"/>
        <v>9.74</v>
      </c>
      <c r="V365" s="27">
        <f t="shared" si="462"/>
        <v>0</v>
      </c>
      <c r="W365" s="27">
        <f t="shared" si="463"/>
        <v>0</v>
      </c>
      <c r="X365" s="24">
        <f t="shared" si="464"/>
        <v>382.68</v>
      </c>
      <c r="Y365" s="24">
        <f t="shared" si="465"/>
        <v>1436.275</v>
      </c>
      <c r="Z365" s="39"/>
      <c r="AA365" s="4" t="s">
        <v>30</v>
      </c>
      <c r="AB365" s="3">
        <f t="shared" ref="AB365:AH365" si="489">K365+R365</f>
        <v>58.4172</v>
      </c>
      <c r="AC365" s="3">
        <f t="shared" si="489"/>
        <v>778.92</v>
      </c>
      <c r="AD365" s="3">
        <f t="shared" si="489"/>
        <v>566.48</v>
      </c>
      <c r="AE365" s="3">
        <f t="shared" si="489"/>
        <v>32.4578</v>
      </c>
      <c r="AF365" s="3">
        <f t="shared" si="489"/>
        <v>0</v>
      </c>
      <c r="AG365" s="3">
        <f t="shared" si="489"/>
        <v>0</v>
      </c>
      <c r="AH365" s="3">
        <f t="shared" si="489"/>
        <v>1436.275</v>
      </c>
      <c r="AI365" s="4" t="s">
        <v>1110</v>
      </c>
    </row>
    <row r="366" s="9" customFormat="1" ht="20" customHeight="1" spans="1:35">
      <c r="A366" s="23">
        <f t="shared" si="450"/>
        <v>363</v>
      </c>
      <c r="B366" s="24" t="s">
        <v>185</v>
      </c>
      <c r="C366" s="30" t="s">
        <v>1024</v>
      </c>
      <c r="D366" s="47" t="s">
        <v>1025</v>
      </c>
      <c r="E366" s="77">
        <v>3245.4</v>
      </c>
      <c r="F366" s="77">
        <v>3245.5</v>
      </c>
      <c r="G366" s="59">
        <v>5664.75</v>
      </c>
      <c r="H366" s="77">
        <v>3245.4</v>
      </c>
      <c r="I366" s="27">
        <v>3180</v>
      </c>
      <c r="J366" s="59"/>
      <c r="K366" s="34">
        <f t="shared" si="451"/>
        <v>58.4172</v>
      </c>
      <c r="L366" s="35">
        <f t="shared" si="452"/>
        <v>519.28</v>
      </c>
      <c r="M366" s="27">
        <f t="shared" si="453"/>
        <v>453.18</v>
      </c>
      <c r="N366" s="24">
        <f t="shared" si="454"/>
        <v>22.7178</v>
      </c>
      <c r="O366" s="27">
        <f t="shared" si="455"/>
        <v>159</v>
      </c>
      <c r="P366" s="27">
        <f t="shared" si="456"/>
        <v>0</v>
      </c>
      <c r="Q366" s="27">
        <f t="shared" si="457"/>
        <v>1212.595</v>
      </c>
      <c r="R366" s="24">
        <f t="shared" si="458"/>
        <v>0</v>
      </c>
      <c r="S366" s="24">
        <f t="shared" si="459"/>
        <v>259.64</v>
      </c>
      <c r="T366" s="27">
        <f t="shared" si="460"/>
        <v>113.3</v>
      </c>
      <c r="U366" s="24">
        <f t="shared" si="461"/>
        <v>9.74</v>
      </c>
      <c r="V366" s="27">
        <f t="shared" si="462"/>
        <v>159</v>
      </c>
      <c r="W366" s="27">
        <f t="shared" si="463"/>
        <v>0</v>
      </c>
      <c r="X366" s="24">
        <f t="shared" si="464"/>
        <v>541.68</v>
      </c>
      <c r="Y366" s="24">
        <f t="shared" si="465"/>
        <v>1754.275</v>
      </c>
      <c r="Z366" s="39"/>
      <c r="AA366" s="4" t="s">
        <v>15</v>
      </c>
      <c r="AB366" s="3">
        <f t="shared" ref="AB366:AH366" si="490">K366+R366</f>
        <v>58.4172</v>
      </c>
      <c r="AC366" s="3">
        <f t="shared" si="490"/>
        <v>778.92</v>
      </c>
      <c r="AD366" s="3">
        <f t="shared" si="490"/>
        <v>566.48</v>
      </c>
      <c r="AE366" s="3">
        <f t="shared" si="490"/>
        <v>32.4578</v>
      </c>
      <c r="AF366" s="3">
        <f t="shared" si="490"/>
        <v>318</v>
      </c>
      <c r="AG366" s="3">
        <f t="shared" si="490"/>
        <v>0</v>
      </c>
      <c r="AH366" s="3">
        <f t="shared" si="490"/>
        <v>1754.275</v>
      </c>
      <c r="AI366" s="4" t="s">
        <v>1107</v>
      </c>
    </row>
    <row r="367" s="9" customFormat="1" ht="20" customHeight="1" spans="1:35">
      <c r="A367" s="23">
        <f t="shared" si="450"/>
        <v>364</v>
      </c>
      <c r="B367" s="30" t="s">
        <v>293</v>
      </c>
      <c r="C367" s="30" t="s">
        <v>85</v>
      </c>
      <c r="D367" s="47" t="s">
        <v>1026</v>
      </c>
      <c r="E367" s="77">
        <v>3245.4</v>
      </c>
      <c r="F367" s="77">
        <v>3245.5</v>
      </c>
      <c r="G367" s="78">
        <v>5664.75</v>
      </c>
      <c r="H367" s="77">
        <v>3245.4</v>
      </c>
      <c r="I367" s="36">
        <v>3180</v>
      </c>
      <c r="J367" s="59"/>
      <c r="K367" s="34">
        <f t="shared" si="451"/>
        <v>58.4172</v>
      </c>
      <c r="L367" s="35">
        <f t="shared" si="452"/>
        <v>519.28</v>
      </c>
      <c r="M367" s="27">
        <f t="shared" si="453"/>
        <v>453.18</v>
      </c>
      <c r="N367" s="24">
        <f t="shared" si="454"/>
        <v>22.7178</v>
      </c>
      <c r="O367" s="27">
        <f t="shared" si="455"/>
        <v>159</v>
      </c>
      <c r="P367" s="27">
        <f t="shared" si="456"/>
        <v>0</v>
      </c>
      <c r="Q367" s="27">
        <f t="shared" si="457"/>
        <v>1212.595</v>
      </c>
      <c r="R367" s="24">
        <f t="shared" si="458"/>
        <v>0</v>
      </c>
      <c r="S367" s="24">
        <f t="shared" si="459"/>
        <v>259.64</v>
      </c>
      <c r="T367" s="27">
        <f t="shared" si="460"/>
        <v>113.3</v>
      </c>
      <c r="U367" s="24">
        <f t="shared" si="461"/>
        <v>9.74</v>
      </c>
      <c r="V367" s="27">
        <f t="shared" si="462"/>
        <v>159</v>
      </c>
      <c r="W367" s="27">
        <f t="shared" si="463"/>
        <v>0</v>
      </c>
      <c r="X367" s="24">
        <f t="shared" si="464"/>
        <v>541.68</v>
      </c>
      <c r="Y367" s="24">
        <f t="shared" si="465"/>
        <v>1754.275</v>
      </c>
      <c r="Z367" s="39"/>
      <c r="AA367" s="4" t="s">
        <v>31</v>
      </c>
      <c r="AB367" s="3">
        <f t="shared" ref="AB367:AH367" si="491">K367+R367</f>
        <v>58.4172</v>
      </c>
      <c r="AC367" s="3">
        <f t="shared" si="491"/>
        <v>778.92</v>
      </c>
      <c r="AD367" s="3">
        <f t="shared" si="491"/>
        <v>566.48</v>
      </c>
      <c r="AE367" s="3">
        <f t="shared" si="491"/>
        <v>32.4578</v>
      </c>
      <c r="AF367" s="3">
        <f t="shared" si="491"/>
        <v>318</v>
      </c>
      <c r="AG367" s="3">
        <f t="shared" si="491"/>
        <v>0</v>
      </c>
      <c r="AH367" s="3">
        <f t="shared" si="491"/>
        <v>1754.275</v>
      </c>
      <c r="AI367" s="4" t="s">
        <v>1108</v>
      </c>
    </row>
    <row r="368" s="9" customFormat="1" ht="20" customHeight="1" spans="1:35">
      <c r="A368" s="23">
        <f t="shared" si="450"/>
        <v>365</v>
      </c>
      <c r="B368" s="24" t="s">
        <v>140</v>
      </c>
      <c r="C368" s="30" t="s">
        <v>1027</v>
      </c>
      <c r="D368" s="47" t="s">
        <v>1028</v>
      </c>
      <c r="E368" s="77">
        <v>3245.4</v>
      </c>
      <c r="F368" s="77">
        <v>3245.5</v>
      </c>
      <c r="G368" s="78">
        <v>5664.75</v>
      </c>
      <c r="H368" s="77">
        <v>3245.4</v>
      </c>
      <c r="I368" s="27">
        <v>3180</v>
      </c>
      <c r="J368" s="59"/>
      <c r="K368" s="34">
        <f t="shared" si="451"/>
        <v>58.4172</v>
      </c>
      <c r="L368" s="35">
        <f t="shared" si="452"/>
        <v>519.28</v>
      </c>
      <c r="M368" s="27">
        <f t="shared" si="453"/>
        <v>453.18</v>
      </c>
      <c r="N368" s="24">
        <f t="shared" si="454"/>
        <v>22.7178</v>
      </c>
      <c r="O368" s="27">
        <f t="shared" si="455"/>
        <v>159</v>
      </c>
      <c r="P368" s="27">
        <f t="shared" si="456"/>
        <v>0</v>
      </c>
      <c r="Q368" s="27">
        <f t="shared" si="457"/>
        <v>1212.595</v>
      </c>
      <c r="R368" s="24">
        <f t="shared" si="458"/>
        <v>0</v>
      </c>
      <c r="S368" s="24">
        <f t="shared" si="459"/>
        <v>259.64</v>
      </c>
      <c r="T368" s="27">
        <f t="shared" si="460"/>
        <v>113.3</v>
      </c>
      <c r="U368" s="24">
        <f t="shared" si="461"/>
        <v>9.74</v>
      </c>
      <c r="V368" s="27">
        <f t="shared" si="462"/>
        <v>159</v>
      </c>
      <c r="W368" s="27">
        <f t="shared" si="463"/>
        <v>0</v>
      </c>
      <c r="X368" s="24">
        <f t="shared" si="464"/>
        <v>541.68</v>
      </c>
      <c r="Y368" s="24">
        <f t="shared" si="465"/>
        <v>1754.275</v>
      </c>
      <c r="Z368" s="39"/>
      <c r="AA368" s="4" t="s">
        <v>17</v>
      </c>
      <c r="AB368" s="3">
        <f t="shared" ref="AB368:AH368" si="492">K368+R368</f>
        <v>58.4172</v>
      </c>
      <c r="AC368" s="3">
        <f t="shared" si="492"/>
        <v>778.92</v>
      </c>
      <c r="AD368" s="3">
        <f t="shared" si="492"/>
        <v>566.48</v>
      </c>
      <c r="AE368" s="3">
        <f t="shared" si="492"/>
        <v>32.4578</v>
      </c>
      <c r="AF368" s="3">
        <f t="shared" si="492"/>
        <v>318</v>
      </c>
      <c r="AG368" s="3">
        <f t="shared" si="492"/>
        <v>0</v>
      </c>
      <c r="AH368" s="3">
        <f t="shared" si="492"/>
        <v>1754.275</v>
      </c>
      <c r="AI368" s="4" t="s">
        <v>1107</v>
      </c>
    </row>
    <row r="369" s="9" customFormat="1" ht="20" customHeight="1" spans="1:35">
      <c r="A369" s="23">
        <f t="shared" si="450"/>
        <v>366</v>
      </c>
      <c r="B369" s="24" t="s">
        <v>140</v>
      </c>
      <c r="C369" s="30" t="s">
        <v>1030</v>
      </c>
      <c r="D369" s="277" t="s">
        <v>1031</v>
      </c>
      <c r="E369" s="77">
        <v>3245.4</v>
      </c>
      <c r="F369" s="77">
        <v>3245.5</v>
      </c>
      <c r="G369" s="78">
        <v>5664.75</v>
      </c>
      <c r="H369" s="77">
        <v>3245.4</v>
      </c>
      <c r="I369" s="27">
        <v>3180</v>
      </c>
      <c r="J369" s="59"/>
      <c r="K369" s="34">
        <f t="shared" si="451"/>
        <v>58.4172</v>
      </c>
      <c r="L369" s="35">
        <f t="shared" si="452"/>
        <v>519.28</v>
      </c>
      <c r="M369" s="27">
        <f t="shared" si="453"/>
        <v>453.18</v>
      </c>
      <c r="N369" s="24">
        <f t="shared" si="454"/>
        <v>22.7178</v>
      </c>
      <c r="O369" s="27">
        <f t="shared" si="455"/>
        <v>159</v>
      </c>
      <c r="P369" s="27">
        <f t="shared" si="456"/>
        <v>0</v>
      </c>
      <c r="Q369" s="27">
        <f t="shared" si="457"/>
        <v>1212.595</v>
      </c>
      <c r="R369" s="24">
        <f t="shared" si="458"/>
        <v>0</v>
      </c>
      <c r="S369" s="24">
        <f t="shared" si="459"/>
        <v>259.64</v>
      </c>
      <c r="T369" s="27">
        <f t="shared" si="460"/>
        <v>113.3</v>
      </c>
      <c r="U369" s="24">
        <f t="shared" si="461"/>
        <v>9.74</v>
      </c>
      <c r="V369" s="27">
        <f t="shared" si="462"/>
        <v>159</v>
      </c>
      <c r="W369" s="27">
        <f t="shared" si="463"/>
        <v>0</v>
      </c>
      <c r="X369" s="24">
        <f t="shared" si="464"/>
        <v>541.68</v>
      </c>
      <c r="Y369" s="24">
        <f t="shared" si="465"/>
        <v>1754.275</v>
      </c>
      <c r="Z369" s="39"/>
      <c r="AA369" s="4" t="s">
        <v>17</v>
      </c>
      <c r="AB369" s="3">
        <f t="shared" ref="AB369:AH369" si="493">K369+R369</f>
        <v>58.4172</v>
      </c>
      <c r="AC369" s="3">
        <f t="shared" si="493"/>
        <v>778.92</v>
      </c>
      <c r="AD369" s="3">
        <f t="shared" si="493"/>
        <v>566.48</v>
      </c>
      <c r="AE369" s="3">
        <f t="shared" si="493"/>
        <v>32.4578</v>
      </c>
      <c r="AF369" s="3">
        <f t="shared" si="493"/>
        <v>318</v>
      </c>
      <c r="AG369" s="3">
        <f t="shared" si="493"/>
        <v>0</v>
      </c>
      <c r="AH369" s="3">
        <f t="shared" si="493"/>
        <v>1754.275</v>
      </c>
      <c r="AI369" s="4" t="s">
        <v>1107</v>
      </c>
    </row>
    <row r="370" s="9" customFormat="1" ht="20" customHeight="1" spans="1:35">
      <c r="A370" s="23">
        <f t="shared" si="450"/>
        <v>367</v>
      </c>
      <c r="B370" s="24" t="s">
        <v>140</v>
      </c>
      <c r="C370" s="30" t="s">
        <v>1032</v>
      </c>
      <c r="D370" s="277" t="s">
        <v>1033</v>
      </c>
      <c r="E370" s="77">
        <v>3245.4</v>
      </c>
      <c r="F370" s="77">
        <v>3245.5</v>
      </c>
      <c r="G370" s="78">
        <v>5664.75</v>
      </c>
      <c r="H370" s="77">
        <v>3245.4</v>
      </c>
      <c r="I370" s="27">
        <v>3180</v>
      </c>
      <c r="J370" s="59"/>
      <c r="K370" s="34">
        <f t="shared" si="451"/>
        <v>58.4172</v>
      </c>
      <c r="L370" s="35">
        <f t="shared" si="452"/>
        <v>519.28</v>
      </c>
      <c r="M370" s="27">
        <f t="shared" si="453"/>
        <v>453.18</v>
      </c>
      <c r="N370" s="24">
        <f t="shared" si="454"/>
        <v>22.7178</v>
      </c>
      <c r="O370" s="27">
        <f t="shared" si="455"/>
        <v>159</v>
      </c>
      <c r="P370" s="27">
        <f t="shared" si="456"/>
        <v>0</v>
      </c>
      <c r="Q370" s="27">
        <f t="shared" si="457"/>
        <v>1212.595</v>
      </c>
      <c r="R370" s="24">
        <f t="shared" si="458"/>
        <v>0</v>
      </c>
      <c r="S370" s="24">
        <f t="shared" si="459"/>
        <v>259.64</v>
      </c>
      <c r="T370" s="27">
        <f t="shared" si="460"/>
        <v>113.3</v>
      </c>
      <c r="U370" s="24">
        <f t="shared" si="461"/>
        <v>9.74</v>
      </c>
      <c r="V370" s="27">
        <f t="shared" si="462"/>
        <v>159</v>
      </c>
      <c r="W370" s="27">
        <f t="shared" si="463"/>
        <v>0</v>
      </c>
      <c r="X370" s="24">
        <f t="shared" si="464"/>
        <v>541.68</v>
      </c>
      <c r="Y370" s="24">
        <f t="shared" si="465"/>
        <v>1754.275</v>
      </c>
      <c r="Z370" s="39"/>
      <c r="AA370" s="4" t="s">
        <v>17</v>
      </c>
      <c r="AB370" s="3">
        <f t="shared" ref="AB370:AH370" si="494">K370+R370</f>
        <v>58.4172</v>
      </c>
      <c r="AC370" s="3">
        <f t="shared" si="494"/>
        <v>778.92</v>
      </c>
      <c r="AD370" s="3">
        <f t="shared" si="494"/>
        <v>566.48</v>
      </c>
      <c r="AE370" s="3">
        <f t="shared" si="494"/>
        <v>32.4578</v>
      </c>
      <c r="AF370" s="3">
        <f t="shared" si="494"/>
        <v>318</v>
      </c>
      <c r="AG370" s="3">
        <f t="shared" si="494"/>
        <v>0</v>
      </c>
      <c r="AH370" s="3">
        <f t="shared" si="494"/>
        <v>1754.275</v>
      </c>
      <c r="AI370" s="4" t="s">
        <v>1107</v>
      </c>
    </row>
    <row r="371" s="9" customFormat="1" ht="20" customHeight="1" spans="1:35">
      <c r="A371" s="23">
        <f t="shared" si="450"/>
        <v>368</v>
      </c>
      <c r="B371" s="24" t="s">
        <v>688</v>
      </c>
      <c r="C371" s="30" t="s">
        <v>1036</v>
      </c>
      <c r="D371" s="47" t="s">
        <v>1037</v>
      </c>
      <c r="E371" s="77">
        <v>3245.4</v>
      </c>
      <c r="F371" s="77">
        <v>3245.5</v>
      </c>
      <c r="G371" s="78">
        <v>5664.75</v>
      </c>
      <c r="H371" s="77">
        <v>3245.4</v>
      </c>
      <c r="I371" s="27">
        <v>1790</v>
      </c>
      <c r="J371" s="59"/>
      <c r="K371" s="34">
        <f t="shared" si="451"/>
        <v>58.4172</v>
      </c>
      <c r="L371" s="35">
        <f t="shared" si="452"/>
        <v>519.28</v>
      </c>
      <c r="M371" s="27">
        <f t="shared" si="453"/>
        <v>453.18</v>
      </c>
      <c r="N371" s="24">
        <f t="shared" si="454"/>
        <v>22.7178</v>
      </c>
      <c r="O371" s="27">
        <f t="shared" si="455"/>
        <v>89.5</v>
      </c>
      <c r="P371" s="27">
        <f t="shared" si="456"/>
        <v>0</v>
      </c>
      <c r="Q371" s="27">
        <f t="shared" si="457"/>
        <v>1143.095</v>
      </c>
      <c r="R371" s="24">
        <f t="shared" si="458"/>
        <v>0</v>
      </c>
      <c r="S371" s="24">
        <f t="shared" si="459"/>
        <v>259.64</v>
      </c>
      <c r="T371" s="27">
        <f t="shared" si="460"/>
        <v>113.3</v>
      </c>
      <c r="U371" s="24">
        <f t="shared" si="461"/>
        <v>9.74</v>
      </c>
      <c r="V371" s="27">
        <f t="shared" si="462"/>
        <v>89.5</v>
      </c>
      <c r="W371" s="27">
        <f t="shared" si="463"/>
        <v>0</v>
      </c>
      <c r="X371" s="24">
        <f t="shared" si="464"/>
        <v>472.18</v>
      </c>
      <c r="Y371" s="24">
        <f t="shared" si="465"/>
        <v>1615.275</v>
      </c>
      <c r="Z371" s="39"/>
      <c r="AA371" s="4" t="s">
        <v>25</v>
      </c>
      <c r="AB371" s="3">
        <f t="shared" ref="AB371:AH371" si="495">K371+R371</f>
        <v>58.4172</v>
      </c>
      <c r="AC371" s="3">
        <f t="shared" si="495"/>
        <v>778.92</v>
      </c>
      <c r="AD371" s="3">
        <f t="shared" si="495"/>
        <v>566.48</v>
      </c>
      <c r="AE371" s="3">
        <f t="shared" si="495"/>
        <v>32.4578</v>
      </c>
      <c r="AF371" s="3">
        <f t="shared" si="495"/>
        <v>179</v>
      </c>
      <c r="AG371" s="3">
        <f t="shared" si="495"/>
        <v>0</v>
      </c>
      <c r="AH371" s="3">
        <f t="shared" si="495"/>
        <v>1615.275</v>
      </c>
      <c r="AI371" s="4" t="s">
        <v>1111</v>
      </c>
    </row>
    <row r="372" s="9" customFormat="1" ht="20" customHeight="1" spans="1:35">
      <c r="A372" s="23">
        <f t="shared" si="450"/>
        <v>369</v>
      </c>
      <c r="B372" s="24" t="s">
        <v>76</v>
      </c>
      <c r="C372" s="30" t="s">
        <v>1042</v>
      </c>
      <c r="D372" s="277" t="s">
        <v>1043</v>
      </c>
      <c r="E372" s="77">
        <v>3245.4</v>
      </c>
      <c r="F372" s="77">
        <v>3245.5</v>
      </c>
      <c r="G372" s="78">
        <v>5664.75</v>
      </c>
      <c r="H372" s="77">
        <v>3245.4</v>
      </c>
      <c r="I372" s="36">
        <v>3180</v>
      </c>
      <c r="J372" s="59"/>
      <c r="K372" s="34">
        <f t="shared" si="451"/>
        <v>58.4172</v>
      </c>
      <c r="L372" s="35">
        <f t="shared" si="452"/>
        <v>519.28</v>
      </c>
      <c r="M372" s="27">
        <f t="shared" si="453"/>
        <v>453.18</v>
      </c>
      <c r="N372" s="24">
        <f t="shared" si="454"/>
        <v>22.7178</v>
      </c>
      <c r="O372" s="27">
        <f t="shared" si="455"/>
        <v>159</v>
      </c>
      <c r="P372" s="27">
        <f t="shared" si="456"/>
        <v>0</v>
      </c>
      <c r="Q372" s="27">
        <f t="shared" si="457"/>
        <v>1212.595</v>
      </c>
      <c r="R372" s="24">
        <f t="shared" si="458"/>
        <v>0</v>
      </c>
      <c r="S372" s="24">
        <f t="shared" si="459"/>
        <v>259.64</v>
      </c>
      <c r="T372" s="27">
        <f t="shared" si="460"/>
        <v>113.3</v>
      </c>
      <c r="U372" s="24">
        <f t="shared" si="461"/>
        <v>9.74</v>
      </c>
      <c r="V372" s="27">
        <f t="shared" si="462"/>
        <v>159</v>
      </c>
      <c r="W372" s="27">
        <f t="shared" si="463"/>
        <v>0</v>
      </c>
      <c r="X372" s="24">
        <f t="shared" si="464"/>
        <v>541.68</v>
      </c>
      <c r="Y372" s="24">
        <f t="shared" si="465"/>
        <v>1754.275</v>
      </c>
      <c r="Z372" s="39"/>
      <c r="AA372" s="4" t="s">
        <v>31</v>
      </c>
      <c r="AB372" s="3">
        <f t="shared" ref="AB372:AH372" si="496">K372+R372</f>
        <v>58.4172</v>
      </c>
      <c r="AC372" s="3">
        <f t="shared" si="496"/>
        <v>778.92</v>
      </c>
      <c r="AD372" s="3">
        <f t="shared" si="496"/>
        <v>566.48</v>
      </c>
      <c r="AE372" s="3">
        <f t="shared" si="496"/>
        <v>32.4578</v>
      </c>
      <c r="AF372" s="3">
        <f t="shared" si="496"/>
        <v>318</v>
      </c>
      <c r="AG372" s="3">
        <f t="shared" si="496"/>
        <v>0</v>
      </c>
      <c r="AH372" s="3">
        <f t="shared" si="496"/>
        <v>1754.275</v>
      </c>
      <c r="AI372" s="4" t="s">
        <v>1108</v>
      </c>
    </row>
    <row r="373" s="9" customFormat="1" ht="20" customHeight="1" spans="1:35">
      <c r="A373" s="23">
        <f t="shared" si="450"/>
        <v>370</v>
      </c>
      <c r="B373" s="24" t="s">
        <v>886</v>
      </c>
      <c r="C373" s="30" t="s">
        <v>1044</v>
      </c>
      <c r="D373" s="47" t="s">
        <v>1045</v>
      </c>
      <c r="E373" s="77">
        <v>3245.4</v>
      </c>
      <c r="F373" s="77">
        <v>3245.5</v>
      </c>
      <c r="G373" s="78">
        <v>5664.75</v>
      </c>
      <c r="H373" s="77">
        <v>3245.4</v>
      </c>
      <c r="I373" s="27">
        <v>1790</v>
      </c>
      <c r="J373" s="59"/>
      <c r="K373" s="34">
        <f t="shared" si="451"/>
        <v>58.4172</v>
      </c>
      <c r="L373" s="35">
        <f t="shared" si="452"/>
        <v>519.28</v>
      </c>
      <c r="M373" s="27">
        <f t="shared" si="453"/>
        <v>453.18</v>
      </c>
      <c r="N373" s="24">
        <f t="shared" si="454"/>
        <v>22.7178</v>
      </c>
      <c r="O373" s="27">
        <f t="shared" si="455"/>
        <v>89.5</v>
      </c>
      <c r="P373" s="27">
        <f t="shared" si="456"/>
        <v>0</v>
      </c>
      <c r="Q373" s="27">
        <f t="shared" si="457"/>
        <v>1143.095</v>
      </c>
      <c r="R373" s="24">
        <f t="shared" si="458"/>
        <v>0</v>
      </c>
      <c r="S373" s="24">
        <f t="shared" si="459"/>
        <v>259.64</v>
      </c>
      <c r="T373" s="27">
        <f t="shared" si="460"/>
        <v>113.3</v>
      </c>
      <c r="U373" s="24">
        <f t="shared" si="461"/>
        <v>9.74</v>
      </c>
      <c r="V373" s="27">
        <f t="shared" si="462"/>
        <v>89.5</v>
      </c>
      <c r="W373" s="27">
        <f t="shared" si="463"/>
        <v>0</v>
      </c>
      <c r="X373" s="24">
        <f t="shared" si="464"/>
        <v>472.18</v>
      </c>
      <c r="Y373" s="24">
        <f t="shared" si="465"/>
        <v>1615.275</v>
      </c>
      <c r="Z373" s="39"/>
      <c r="AA373" s="4" t="s">
        <v>28</v>
      </c>
      <c r="AB373" s="3">
        <f t="shared" ref="AB373:AH373" si="497">K373+R373</f>
        <v>58.4172</v>
      </c>
      <c r="AC373" s="3">
        <f t="shared" si="497"/>
        <v>778.92</v>
      </c>
      <c r="AD373" s="3">
        <f t="shared" si="497"/>
        <v>566.48</v>
      </c>
      <c r="AE373" s="3">
        <f t="shared" si="497"/>
        <v>32.4578</v>
      </c>
      <c r="AF373" s="3">
        <f t="shared" si="497"/>
        <v>179</v>
      </c>
      <c r="AG373" s="3">
        <f t="shared" si="497"/>
        <v>0</v>
      </c>
      <c r="AH373" s="3">
        <f t="shared" si="497"/>
        <v>1615.275</v>
      </c>
      <c r="AI373" s="4" t="s">
        <v>1111</v>
      </c>
    </row>
    <row r="374" s="9" customFormat="1" ht="20" customHeight="1" spans="1:35">
      <c r="A374" s="23">
        <f t="shared" si="450"/>
        <v>371</v>
      </c>
      <c r="B374" s="24" t="s">
        <v>886</v>
      </c>
      <c r="C374" s="30" t="s">
        <v>1048</v>
      </c>
      <c r="D374" s="47" t="s">
        <v>1049</v>
      </c>
      <c r="E374" s="77">
        <v>3245.4</v>
      </c>
      <c r="F374" s="77">
        <v>3245.5</v>
      </c>
      <c r="G374" s="78">
        <v>5664.75</v>
      </c>
      <c r="H374" s="77">
        <v>3245.4</v>
      </c>
      <c r="I374" s="27">
        <v>1790</v>
      </c>
      <c r="J374" s="59"/>
      <c r="K374" s="34">
        <f t="shared" si="451"/>
        <v>58.4172</v>
      </c>
      <c r="L374" s="35">
        <f t="shared" si="452"/>
        <v>519.28</v>
      </c>
      <c r="M374" s="27">
        <f t="shared" si="453"/>
        <v>453.18</v>
      </c>
      <c r="N374" s="24">
        <f t="shared" si="454"/>
        <v>22.7178</v>
      </c>
      <c r="O374" s="27">
        <f t="shared" si="455"/>
        <v>89.5</v>
      </c>
      <c r="P374" s="27">
        <f t="shared" si="456"/>
        <v>0</v>
      </c>
      <c r="Q374" s="27">
        <f t="shared" si="457"/>
        <v>1143.095</v>
      </c>
      <c r="R374" s="24">
        <f t="shared" si="458"/>
        <v>0</v>
      </c>
      <c r="S374" s="24">
        <f t="shared" si="459"/>
        <v>259.64</v>
      </c>
      <c r="T374" s="27">
        <f t="shared" si="460"/>
        <v>113.3</v>
      </c>
      <c r="U374" s="24">
        <f t="shared" si="461"/>
        <v>9.74</v>
      </c>
      <c r="V374" s="27">
        <f t="shared" si="462"/>
        <v>89.5</v>
      </c>
      <c r="W374" s="27">
        <f t="shared" si="463"/>
        <v>0</v>
      </c>
      <c r="X374" s="24">
        <f t="shared" si="464"/>
        <v>472.18</v>
      </c>
      <c r="Y374" s="24">
        <f t="shared" si="465"/>
        <v>1615.275</v>
      </c>
      <c r="Z374" s="39"/>
      <c r="AA374" s="4" t="s">
        <v>28</v>
      </c>
      <c r="AB374" s="3">
        <f t="shared" ref="AB374:AH374" si="498">K374+R374</f>
        <v>58.4172</v>
      </c>
      <c r="AC374" s="3">
        <f t="shared" si="498"/>
        <v>778.92</v>
      </c>
      <c r="AD374" s="3">
        <f t="shared" si="498"/>
        <v>566.48</v>
      </c>
      <c r="AE374" s="3">
        <f t="shared" si="498"/>
        <v>32.4578</v>
      </c>
      <c r="AF374" s="3">
        <f t="shared" si="498"/>
        <v>179</v>
      </c>
      <c r="AG374" s="3">
        <f t="shared" si="498"/>
        <v>0</v>
      </c>
      <c r="AH374" s="3">
        <f t="shared" si="498"/>
        <v>1615.275</v>
      </c>
      <c r="AI374" s="4" t="s">
        <v>1111</v>
      </c>
    </row>
    <row r="375" s="9" customFormat="1" ht="20" customHeight="1" spans="1:35">
      <c r="A375" s="23">
        <f t="shared" si="450"/>
        <v>372</v>
      </c>
      <c r="B375" s="24" t="s">
        <v>97</v>
      </c>
      <c r="C375" s="30" t="s">
        <v>1052</v>
      </c>
      <c r="D375" s="47" t="s">
        <v>1053</v>
      </c>
      <c r="E375" s="77">
        <v>3245.4</v>
      </c>
      <c r="F375" s="77">
        <v>3245.5</v>
      </c>
      <c r="G375" s="78">
        <v>5664.75</v>
      </c>
      <c r="H375" s="77">
        <v>3245.4</v>
      </c>
      <c r="I375" s="27">
        <v>1790</v>
      </c>
      <c r="J375" s="59"/>
      <c r="K375" s="34">
        <f t="shared" si="451"/>
        <v>58.4172</v>
      </c>
      <c r="L375" s="35">
        <f t="shared" si="452"/>
        <v>519.28</v>
      </c>
      <c r="M375" s="27">
        <f t="shared" si="453"/>
        <v>453.18</v>
      </c>
      <c r="N375" s="24">
        <f t="shared" si="454"/>
        <v>22.7178</v>
      </c>
      <c r="O375" s="27">
        <f t="shared" si="455"/>
        <v>89.5</v>
      </c>
      <c r="P375" s="27">
        <f t="shared" si="456"/>
        <v>0</v>
      </c>
      <c r="Q375" s="27">
        <f t="shared" si="457"/>
        <v>1143.095</v>
      </c>
      <c r="R375" s="24">
        <f t="shared" si="458"/>
        <v>0</v>
      </c>
      <c r="S375" s="24">
        <f t="shared" si="459"/>
        <v>259.64</v>
      </c>
      <c r="T375" s="27">
        <f t="shared" si="460"/>
        <v>113.3</v>
      </c>
      <c r="U375" s="24">
        <f t="shared" si="461"/>
        <v>9.74</v>
      </c>
      <c r="V375" s="27">
        <f t="shared" si="462"/>
        <v>89.5</v>
      </c>
      <c r="W375" s="27">
        <f t="shared" si="463"/>
        <v>0</v>
      </c>
      <c r="X375" s="24">
        <f t="shared" si="464"/>
        <v>472.18</v>
      </c>
      <c r="Y375" s="24">
        <f t="shared" si="465"/>
        <v>1615.275</v>
      </c>
      <c r="Z375" s="39"/>
      <c r="AA375" s="4" t="s">
        <v>24</v>
      </c>
      <c r="AB375" s="3">
        <f t="shared" ref="AB375:AH375" si="499">K375+R375</f>
        <v>58.4172</v>
      </c>
      <c r="AC375" s="3">
        <f t="shared" si="499"/>
        <v>778.92</v>
      </c>
      <c r="AD375" s="3">
        <f t="shared" si="499"/>
        <v>566.48</v>
      </c>
      <c r="AE375" s="3">
        <f t="shared" si="499"/>
        <v>32.4578</v>
      </c>
      <c r="AF375" s="3">
        <f t="shared" si="499"/>
        <v>179</v>
      </c>
      <c r="AG375" s="3">
        <f t="shared" si="499"/>
        <v>0</v>
      </c>
      <c r="AH375" s="3">
        <f t="shared" si="499"/>
        <v>1615.275</v>
      </c>
      <c r="AI375" s="4" t="s">
        <v>1111</v>
      </c>
    </row>
    <row r="376" s="9" customFormat="1" ht="20" customHeight="1" spans="1:35">
      <c r="A376" s="23">
        <f t="shared" si="450"/>
        <v>373</v>
      </c>
      <c r="B376" s="24" t="s">
        <v>97</v>
      </c>
      <c r="C376" s="30" t="s">
        <v>1056</v>
      </c>
      <c r="D376" s="47" t="s">
        <v>1057</v>
      </c>
      <c r="E376" s="77">
        <v>3245.4</v>
      </c>
      <c r="F376" s="77">
        <v>3245.5</v>
      </c>
      <c r="G376" s="78">
        <v>5664.75</v>
      </c>
      <c r="H376" s="77">
        <v>3245.4</v>
      </c>
      <c r="I376" s="27">
        <v>1790</v>
      </c>
      <c r="J376" s="59"/>
      <c r="K376" s="34">
        <f t="shared" si="451"/>
        <v>58.4172</v>
      </c>
      <c r="L376" s="35">
        <f t="shared" si="452"/>
        <v>519.28</v>
      </c>
      <c r="M376" s="27">
        <f t="shared" si="453"/>
        <v>453.18</v>
      </c>
      <c r="N376" s="24">
        <f t="shared" si="454"/>
        <v>22.7178</v>
      </c>
      <c r="O376" s="27">
        <f t="shared" si="455"/>
        <v>89.5</v>
      </c>
      <c r="P376" s="27">
        <f t="shared" si="456"/>
        <v>0</v>
      </c>
      <c r="Q376" s="27">
        <f t="shared" si="457"/>
        <v>1143.095</v>
      </c>
      <c r="R376" s="24">
        <f t="shared" si="458"/>
        <v>0</v>
      </c>
      <c r="S376" s="24">
        <f t="shared" si="459"/>
        <v>259.64</v>
      </c>
      <c r="T376" s="27">
        <f t="shared" si="460"/>
        <v>113.3</v>
      </c>
      <c r="U376" s="24">
        <f t="shared" si="461"/>
        <v>9.74</v>
      </c>
      <c r="V376" s="27">
        <f t="shared" si="462"/>
        <v>89.5</v>
      </c>
      <c r="W376" s="27">
        <f t="shared" si="463"/>
        <v>0</v>
      </c>
      <c r="X376" s="24">
        <f t="shared" si="464"/>
        <v>472.18</v>
      </c>
      <c r="Y376" s="24">
        <f t="shared" si="465"/>
        <v>1615.275</v>
      </c>
      <c r="Z376" s="39"/>
      <c r="AA376" s="4" t="s">
        <v>24</v>
      </c>
      <c r="AB376" s="3">
        <f t="shared" ref="AB376:AH376" si="500">K376+R376</f>
        <v>58.4172</v>
      </c>
      <c r="AC376" s="3">
        <f t="shared" si="500"/>
        <v>778.92</v>
      </c>
      <c r="AD376" s="3">
        <f t="shared" si="500"/>
        <v>566.48</v>
      </c>
      <c r="AE376" s="3">
        <f t="shared" si="500"/>
        <v>32.4578</v>
      </c>
      <c r="AF376" s="3">
        <f t="shared" si="500"/>
        <v>179</v>
      </c>
      <c r="AG376" s="3">
        <f t="shared" si="500"/>
        <v>0</v>
      </c>
      <c r="AH376" s="3">
        <f t="shared" si="500"/>
        <v>1615.275</v>
      </c>
      <c r="AI376" s="4" t="s">
        <v>1111</v>
      </c>
    </row>
    <row r="377" s="9" customFormat="1" ht="20" customHeight="1" spans="1:35">
      <c r="A377" s="23">
        <f t="shared" si="450"/>
        <v>374</v>
      </c>
      <c r="B377" s="24" t="s">
        <v>211</v>
      </c>
      <c r="C377" s="30" t="s">
        <v>1063</v>
      </c>
      <c r="D377" s="47" t="s">
        <v>1064</v>
      </c>
      <c r="E377" s="77">
        <v>3245.4</v>
      </c>
      <c r="F377" s="77">
        <v>3245.5</v>
      </c>
      <c r="G377" s="78">
        <v>5664.75</v>
      </c>
      <c r="H377" s="77">
        <v>3245.4</v>
      </c>
      <c r="I377" s="27">
        <v>1790</v>
      </c>
      <c r="J377" s="59"/>
      <c r="K377" s="34">
        <f t="shared" si="451"/>
        <v>58.4172</v>
      </c>
      <c r="L377" s="35">
        <f t="shared" si="452"/>
        <v>519.28</v>
      </c>
      <c r="M377" s="27">
        <f t="shared" si="453"/>
        <v>453.18</v>
      </c>
      <c r="N377" s="24">
        <f t="shared" si="454"/>
        <v>22.7178</v>
      </c>
      <c r="O377" s="27">
        <f t="shared" si="455"/>
        <v>89.5</v>
      </c>
      <c r="P377" s="27">
        <f t="shared" si="456"/>
        <v>0</v>
      </c>
      <c r="Q377" s="27">
        <f t="shared" si="457"/>
        <v>1143.095</v>
      </c>
      <c r="R377" s="24">
        <f t="shared" si="458"/>
        <v>0</v>
      </c>
      <c r="S377" s="24">
        <f t="shared" si="459"/>
        <v>259.64</v>
      </c>
      <c r="T377" s="27">
        <f t="shared" si="460"/>
        <v>113.3</v>
      </c>
      <c r="U377" s="24">
        <f t="shared" si="461"/>
        <v>9.74</v>
      </c>
      <c r="V377" s="27">
        <f t="shared" si="462"/>
        <v>89.5</v>
      </c>
      <c r="W377" s="27">
        <f t="shared" si="463"/>
        <v>0</v>
      </c>
      <c r="X377" s="24">
        <f t="shared" si="464"/>
        <v>472.18</v>
      </c>
      <c r="Y377" s="24">
        <f t="shared" si="465"/>
        <v>1615.275</v>
      </c>
      <c r="Z377" s="39"/>
      <c r="AA377" s="4" t="s">
        <v>22</v>
      </c>
      <c r="AB377" s="3">
        <f t="shared" ref="AB377:AH377" si="501">K377+R377</f>
        <v>58.4172</v>
      </c>
      <c r="AC377" s="3">
        <f t="shared" si="501"/>
        <v>778.92</v>
      </c>
      <c r="AD377" s="3">
        <f t="shared" si="501"/>
        <v>566.48</v>
      </c>
      <c r="AE377" s="3">
        <f t="shared" si="501"/>
        <v>32.4578</v>
      </c>
      <c r="AF377" s="3">
        <f t="shared" si="501"/>
        <v>179</v>
      </c>
      <c r="AG377" s="3">
        <f t="shared" si="501"/>
        <v>0</v>
      </c>
      <c r="AH377" s="3">
        <f t="shared" si="501"/>
        <v>1615.275</v>
      </c>
      <c r="AI377" s="4" t="s">
        <v>1111</v>
      </c>
    </row>
    <row r="378" s="9" customFormat="1" ht="20" customHeight="1" spans="1:35">
      <c r="A378" s="23">
        <f t="shared" ref="A378:A402" si="502">ROW()-3</f>
        <v>375</v>
      </c>
      <c r="B378" s="24" t="s">
        <v>143</v>
      </c>
      <c r="C378" s="30" t="s">
        <v>1067</v>
      </c>
      <c r="D378" s="47" t="s">
        <v>1068</v>
      </c>
      <c r="E378" s="77">
        <v>3245.4</v>
      </c>
      <c r="F378" s="77">
        <v>3245.5</v>
      </c>
      <c r="G378" s="78">
        <v>5664.75</v>
      </c>
      <c r="H378" s="77">
        <v>3245.4</v>
      </c>
      <c r="I378" s="27">
        <v>0</v>
      </c>
      <c r="J378" s="59"/>
      <c r="K378" s="34">
        <f t="shared" ref="K378:K402" si="503">E378*0.018</f>
        <v>58.4172</v>
      </c>
      <c r="L378" s="35">
        <f t="shared" ref="L378:L402" si="504">F378*0.16</f>
        <v>519.28</v>
      </c>
      <c r="M378" s="27">
        <f t="shared" ref="M378:M402" si="505">ROUND(G378*0.08,2)</f>
        <v>453.18</v>
      </c>
      <c r="N378" s="24">
        <f t="shared" ref="N378:N402" si="506">H378*0.007</f>
        <v>22.7178</v>
      </c>
      <c r="O378" s="27">
        <f t="shared" ref="O378:O402" si="507">I378*5%</f>
        <v>0</v>
      </c>
      <c r="P378" s="27">
        <f t="shared" ref="P378:P402" si="508">J378*50%</f>
        <v>0</v>
      </c>
      <c r="Q378" s="27">
        <f t="shared" ref="Q378:Q402" si="509">SUM(K378:P378)</f>
        <v>1053.595</v>
      </c>
      <c r="R378" s="24">
        <f t="shared" ref="R378:R402" si="510">E378*0</f>
        <v>0</v>
      </c>
      <c r="S378" s="24">
        <f t="shared" ref="S378:S402" si="511">ROUND(F378*0.08,2)</f>
        <v>259.64</v>
      </c>
      <c r="T378" s="27">
        <f t="shared" ref="T378:T402" si="512">ROUND(G378*0.02,2)</f>
        <v>113.3</v>
      </c>
      <c r="U378" s="24">
        <f t="shared" ref="U378:U402" si="513">ROUND(H378*0.003,2)</f>
        <v>9.74</v>
      </c>
      <c r="V378" s="27">
        <f t="shared" ref="V378:V402" si="514">I378*5%</f>
        <v>0</v>
      </c>
      <c r="W378" s="27">
        <f t="shared" ref="W378:W402" si="515">J378*50%</f>
        <v>0</v>
      </c>
      <c r="X378" s="24">
        <f t="shared" ref="X378:X402" si="516">SUM(R378:W378)</f>
        <v>382.68</v>
      </c>
      <c r="Y378" s="24">
        <f t="shared" ref="Y378:Y402" si="517">Q378+X378</f>
        <v>1436.275</v>
      </c>
      <c r="Z378" s="39"/>
      <c r="AA378" s="4" t="s">
        <v>20</v>
      </c>
      <c r="AB378" s="3">
        <f t="shared" ref="AB378:AH378" si="518">K378+R378</f>
        <v>58.4172</v>
      </c>
      <c r="AC378" s="3">
        <f t="shared" si="518"/>
        <v>778.92</v>
      </c>
      <c r="AD378" s="3">
        <f t="shared" si="518"/>
        <v>566.48</v>
      </c>
      <c r="AE378" s="3">
        <f t="shared" si="518"/>
        <v>32.4578</v>
      </c>
      <c r="AF378" s="3">
        <f t="shared" si="518"/>
        <v>0</v>
      </c>
      <c r="AG378" s="3">
        <f t="shared" si="518"/>
        <v>0</v>
      </c>
      <c r="AH378" s="3">
        <f t="shared" si="518"/>
        <v>1436.275</v>
      </c>
      <c r="AI378" s="4" t="s">
        <v>1111</v>
      </c>
    </row>
    <row r="379" s="9" customFormat="1" ht="20" customHeight="1" spans="1:35">
      <c r="A379" s="23">
        <f t="shared" si="502"/>
        <v>376</v>
      </c>
      <c r="B379" s="24" t="s">
        <v>143</v>
      </c>
      <c r="C379" s="30" t="s">
        <v>1069</v>
      </c>
      <c r="D379" s="47" t="s">
        <v>1070</v>
      </c>
      <c r="E379" s="77">
        <v>3245.4</v>
      </c>
      <c r="F379" s="77">
        <v>3245.5</v>
      </c>
      <c r="G379" s="78">
        <v>5664.75</v>
      </c>
      <c r="H379" s="77">
        <v>3245.4</v>
      </c>
      <c r="I379" s="27">
        <v>1790</v>
      </c>
      <c r="J379" s="59"/>
      <c r="K379" s="34">
        <f t="shared" si="503"/>
        <v>58.4172</v>
      </c>
      <c r="L379" s="35">
        <f t="shared" si="504"/>
        <v>519.28</v>
      </c>
      <c r="M379" s="27">
        <f t="shared" si="505"/>
        <v>453.18</v>
      </c>
      <c r="N379" s="24">
        <f t="shared" si="506"/>
        <v>22.7178</v>
      </c>
      <c r="O379" s="27">
        <f t="shared" si="507"/>
        <v>89.5</v>
      </c>
      <c r="P379" s="27">
        <f t="shared" si="508"/>
        <v>0</v>
      </c>
      <c r="Q379" s="27">
        <f t="shared" si="509"/>
        <v>1143.095</v>
      </c>
      <c r="R379" s="24">
        <f t="shared" si="510"/>
        <v>0</v>
      </c>
      <c r="S379" s="24">
        <f t="shared" si="511"/>
        <v>259.64</v>
      </c>
      <c r="T379" s="27">
        <f t="shared" si="512"/>
        <v>113.3</v>
      </c>
      <c r="U379" s="24">
        <f t="shared" si="513"/>
        <v>9.74</v>
      </c>
      <c r="V379" s="27">
        <f t="shared" si="514"/>
        <v>89.5</v>
      </c>
      <c r="W379" s="27">
        <f t="shared" si="515"/>
        <v>0</v>
      </c>
      <c r="X379" s="24">
        <f t="shared" si="516"/>
        <v>472.18</v>
      </c>
      <c r="Y379" s="24">
        <f t="shared" si="517"/>
        <v>1615.275</v>
      </c>
      <c r="Z379" s="39"/>
      <c r="AA379" s="4" t="s">
        <v>39</v>
      </c>
      <c r="AB379" s="3">
        <f t="shared" ref="AB379:AH379" si="519">K379+R379</f>
        <v>58.4172</v>
      </c>
      <c r="AC379" s="3">
        <f t="shared" si="519"/>
        <v>778.92</v>
      </c>
      <c r="AD379" s="3">
        <f t="shared" si="519"/>
        <v>566.48</v>
      </c>
      <c r="AE379" s="3">
        <f t="shared" si="519"/>
        <v>32.4578</v>
      </c>
      <c r="AF379" s="3">
        <f t="shared" si="519"/>
        <v>179</v>
      </c>
      <c r="AG379" s="3">
        <f t="shared" si="519"/>
        <v>0</v>
      </c>
      <c r="AH379" s="3">
        <f t="shared" si="519"/>
        <v>1615.275</v>
      </c>
      <c r="AI379" s="4" t="s">
        <v>1112</v>
      </c>
    </row>
    <row r="380" s="9" customFormat="1" ht="20" customHeight="1" spans="1:35">
      <c r="A380" s="23">
        <f t="shared" si="502"/>
        <v>377</v>
      </c>
      <c r="B380" s="24" t="s">
        <v>140</v>
      </c>
      <c r="C380" s="30" t="s">
        <v>1071</v>
      </c>
      <c r="D380" s="277" t="s">
        <v>1072</v>
      </c>
      <c r="E380" s="77">
        <v>3820</v>
      </c>
      <c r="F380" s="77">
        <v>3820</v>
      </c>
      <c r="G380" s="78">
        <v>5664.75</v>
      </c>
      <c r="H380" s="77">
        <v>3820</v>
      </c>
      <c r="I380" s="27">
        <v>4180</v>
      </c>
      <c r="J380" s="59"/>
      <c r="K380" s="34">
        <f t="shared" si="503"/>
        <v>68.76</v>
      </c>
      <c r="L380" s="35">
        <f t="shared" si="504"/>
        <v>611.2</v>
      </c>
      <c r="M380" s="27">
        <f t="shared" si="505"/>
        <v>453.18</v>
      </c>
      <c r="N380" s="24">
        <f t="shared" si="506"/>
        <v>26.74</v>
      </c>
      <c r="O380" s="27">
        <f t="shared" si="507"/>
        <v>209</v>
      </c>
      <c r="P380" s="27">
        <f t="shared" si="508"/>
        <v>0</v>
      </c>
      <c r="Q380" s="27">
        <f t="shared" si="509"/>
        <v>1368.88</v>
      </c>
      <c r="R380" s="24">
        <f t="shared" si="510"/>
        <v>0</v>
      </c>
      <c r="S380" s="24">
        <f t="shared" si="511"/>
        <v>305.6</v>
      </c>
      <c r="T380" s="27">
        <f t="shared" si="512"/>
        <v>113.3</v>
      </c>
      <c r="U380" s="24">
        <f t="shared" si="513"/>
        <v>11.46</v>
      </c>
      <c r="V380" s="27">
        <f t="shared" si="514"/>
        <v>209</v>
      </c>
      <c r="W380" s="27">
        <f t="shared" si="515"/>
        <v>0</v>
      </c>
      <c r="X380" s="24">
        <f t="shared" si="516"/>
        <v>639.36</v>
      </c>
      <c r="Y380" s="24">
        <f t="shared" si="517"/>
        <v>2008.24</v>
      </c>
      <c r="Z380" s="39"/>
      <c r="AA380" s="4" t="s">
        <v>17</v>
      </c>
      <c r="AB380" s="3">
        <f t="shared" ref="AB380:AH380" si="520">K380+R380</f>
        <v>68.76</v>
      </c>
      <c r="AC380" s="3">
        <f t="shared" si="520"/>
        <v>916.8</v>
      </c>
      <c r="AD380" s="3">
        <f t="shared" si="520"/>
        <v>566.48</v>
      </c>
      <c r="AE380" s="3">
        <f t="shared" si="520"/>
        <v>38.2</v>
      </c>
      <c r="AF380" s="3">
        <f t="shared" si="520"/>
        <v>418</v>
      </c>
      <c r="AG380" s="3">
        <f t="shared" si="520"/>
        <v>0</v>
      </c>
      <c r="AH380" s="3">
        <f t="shared" si="520"/>
        <v>2008.24</v>
      </c>
      <c r="AI380" s="4" t="s">
        <v>1107</v>
      </c>
    </row>
    <row r="381" s="9" customFormat="1" ht="20" customHeight="1" spans="1:35">
      <c r="A381" s="23">
        <f t="shared" si="502"/>
        <v>378</v>
      </c>
      <c r="B381" s="24" t="s">
        <v>140</v>
      </c>
      <c r="C381" s="30" t="s">
        <v>1073</v>
      </c>
      <c r="D381" s="277" t="s">
        <v>1074</v>
      </c>
      <c r="E381" s="77">
        <v>3820</v>
      </c>
      <c r="F381" s="77">
        <v>3820</v>
      </c>
      <c r="G381" s="78">
        <v>5664.75</v>
      </c>
      <c r="H381" s="77">
        <v>3820</v>
      </c>
      <c r="I381" s="27">
        <v>4180</v>
      </c>
      <c r="J381" s="59"/>
      <c r="K381" s="34">
        <f t="shared" si="503"/>
        <v>68.76</v>
      </c>
      <c r="L381" s="35">
        <f t="shared" si="504"/>
        <v>611.2</v>
      </c>
      <c r="M381" s="27">
        <f t="shared" si="505"/>
        <v>453.18</v>
      </c>
      <c r="N381" s="24">
        <f t="shared" si="506"/>
        <v>26.74</v>
      </c>
      <c r="O381" s="27">
        <f t="shared" si="507"/>
        <v>209</v>
      </c>
      <c r="P381" s="27">
        <f t="shared" si="508"/>
        <v>0</v>
      </c>
      <c r="Q381" s="27">
        <f t="shared" si="509"/>
        <v>1368.88</v>
      </c>
      <c r="R381" s="24">
        <f t="shared" si="510"/>
        <v>0</v>
      </c>
      <c r="S381" s="24">
        <f t="shared" si="511"/>
        <v>305.6</v>
      </c>
      <c r="T381" s="27">
        <f t="shared" si="512"/>
        <v>113.3</v>
      </c>
      <c r="U381" s="24">
        <f t="shared" si="513"/>
        <v>11.46</v>
      </c>
      <c r="V381" s="27">
        <f t="shared" si="514"/>
        <v>209</v>
      </c>
      <c r="W381" s="27">
        <f t="shared" si="515"/>
        <v>0</v>
      </c>
      <c r="X381" s="24">
        <f t="shared" si="516"/>
        <v>639.36</v>
      </c>
      <c r="Y381" s="24">
        <f t="shared" si="517"/>
        <v>2008.24</v>
      </c>
      <c r="Z381" s="39"/>
      <c r="AA381" s="4" t="s">
        <v>17</v>
      </c>
      <c r="AB381" s="3">
        <f t="shared" ref="AB381:AH381" si="521">K381+R381</f>
        <v>68.76</v>
      </c>
      <c r="AC381" s="3">
        <f t="shared" si="521"/>
        <v>916.8</v>
      </c>
      <c r="AD381" s="3">
        <f t="shared" si="521"/>
        <v>566.48</v>
      </c>
      <c r="AE381" s="3">
        <f t="shared" si="521"/>
        <v>38.2</v>
      </c>
      <c r="AF381" s="3">
        <f t="shared" si="521"/>
        <v>418</v>
      </c>
      <c r="AG381" s="3">
        <f t="shared" si="521"/>
        <v>0</v>
      </c>
      <c r="AH381" s="3">
        <f t="shared" si="521"/>
        <v>2008.24</v>
      </c>
      <c r="AI381" s="4" t="s">
        <v>1107</v>
      </c>
    </row>
    <row r="382" s="9" customFormat="1" ht="20" customHeight="1" spans="1:35">
      <c r="A382" s="23">
        <f t="shared" si="502"/>
        <v>379</v>
      </c>
      <c r="B382" s="24" t="s">
        <v>886</v>
      </c>
      <c r="C382" s="30" t="s">
        <v>1075</v>
      </c>
      <c r="D382" s="47" t="s">
        <v>1076</v>
      </c>
      <c r="E382" s="77">
        <v>3245.4</v>
      </c>
      <c r="F382" s="77">
        <v>3245.5</v>
      </c>
      <c r="G382" s="78">
        <v>5664.75</v>
      </c>
      <c r="H382" s="77">
        <v>3245.4</v>
      </c>
      <c r="I382" s="36">
        <v>4180</v>
      </c>
      <c r="J382" s="59"/>
      <c r="K382" s="34">
        <f t="shared" si="503"/>
        <v>58.4172</v>
      </c>
      <c r="L382" s="35">
        <f t="shared" si="504"/>
        <v>519.28</v>
      </c>
      <c r="M382" s="27">
        <f t="shared" si="505"/>
        <v>453.18</v>
      </c>
      <c r="N382" s="24">
        <f t="shared" si="506"/>
        <v>22.7178</v>
      </c>
      <c r="O382" s="27">
        <f t="shared" si="507"/>
        <v>209</v>
      </c>
      <c r="P382" s="27">
        <f t="shared" si="508"/>
        <v>0</v>
      </c>
      <c r="Q382" s="27">
        <f t="shared" si="509"/>
        <v>1262.595</v>
      </c>
      <c r="R382" s="24">
        <f t="shared" si="510"/>
        <v>0</v>
      </c>
      <c r="S382" s="24">
        <f t="shared" si="511"/>
        <v>259.64</v>
      </c>
      <c r="T382" s="27">
        <f t="shared" si="512"/>
        <v>113.3</v>
      </c>
      <c r="U382" s="24">
        <f t="shared" si="513"/>
        <v>9.74</v>
      </c>
      <c r="V382" s="27">
        <f t="shared" si="514"/>
        <v>209</v>
      </c>
      <c r="W382" s="27">
        <f t="shared" si="515"/>
        <v>0</v>
      </c>
      <c r="X382" s="24">
        <f t="shared" si="516"/>
        <v>591.68</v>
      </c>
      <c r="Y382" s="24">
        <f t="shared" si="517"/>
        <v>1854.275</v>
      </c>
      <c r="Z382" s="39"/>
      <c r="AA382" s="4" t="s">
        <v>29</v>
      </c>
      <c r="AB382" s="3">
        <f t="shared" ref="AB382:AH382" si="522">K382+R382</f>
        <v>58.4172</v>
      </c>
      <c r="AC382" s="3">
        <f t="shared" si="522"/>
        <v>778.92</v>
      </c>
      <c r="AD382" s="3">
        <f t="shared" si="522"/>
        <v>566.48</v>
      </c>
      <c r="AE382" s="3">
        <f t="shared" si="522"/>
        <v>32.4578</v>
      </c>
      <c r="AF382" s="3">
        <f t="shared" si="522"/>
        <v>418</v>
      </c>
      <c r="AG382" s="3">
        <f t="shared" si="522"/>
        <v>0</v>
      </c>
      <c r="AH382" s="3">
        <f t="shared" si="522"/>
        <v>1854.275</v>
      </c>
      <c r="AI382" s="4" t="s">
        <v>1111</v>
      </c>
    </row>
    <row r="383" s="9" customFormat="1" ht="20" customHeight="1" spans="1:35">
      <c r="A383" s="23">
        <f t="shared" si="502"/>
        <v>380</v>
      </c>
      <c r="B383" s="24" t="s">
        <v>657</v>
      </c>
      <c r="C383" s="30" t="s">
        <v>1077</v>
      </c>
      <c r="D383" s="277" t="s">
        <v>1078</v>
      </c>
      <c r="E383" s="77">
        <v>3245.4</v>
      </c>
      <c r="F383" s="77">
        <v>3245.5</v>
      </c>
      <c r="G383" s="78">
        <v>5664.75</v>
      </c>
      <c r="H383" s="77">
        <v>3245.4</v>
      </c>
      <c r="I383" s="36">
        <v>3180</v>
      </c>
      <c r="J383" s="59"/>
      <c r="K383" s="34">
        <f t="shared" si="503"/>
        <v>58.4172</v>
      </c>
      <c r="L383" s="35">
        <f t="shared" si="504"/>
        <v>519.28</v>
      </c>
      <c r="M383" s="27">
        <f t="shared" si="505"/>
        <v>453.18</v>
      </c>
      <c r="N383" s="24">
        <f t="shared" si="506"/>
        <v>22.7178</v>
      </c>
      <c r="O383" s="27">
        <f t="shared" si="507"/>
        <v>159</v>
      </c>
      <c r="P383" s="27">
        <f t="shared" si="508"/>
        <v>0</v>
      </c>
      <c r="Q383" s="27">
        <f t="shared" si="509"/>
        <v>1212.595</v>
      </c>
      <c r="R383" s="24">
        <f t="shared" si="510"/>
        <v>0</v>
      </c>
      <c r="S383" s="24">
        <f t="shared" si="511"/>
        <v>259.64</v>
      </c>
      <c r="T383" s="27">
        <f t="shared" si="512"/>
        <v>113.3</v>
      </c>
      <c r="U383" s="24">
        <f t="shared" si="513"/>
        <v>9.74</v>
      </c>
      <c r="V383" s="27">
        <f t="shared" si="514"/>
        <v>159</v>
      </c>
      <c r="W383" s="27">
        <f t="shared" si="515"/>
        <v>0</v>
      </c>
      <c r="X383" s="24">
        <f t="shared" si="516"/>
        <v>541.68</v>
      </c>
      <c r="Y383" s="24">
        <f t="shared" si="517"/>
        <v>1754.275</v>
      </c>
      <c r="Z383" s="39"/>
      <c r="AA383" s="4" t="s">
        <v>27</v>
      </c>
      <c r="AB383" s="3">
        <f t="shared" ref="AB383:AH383" si="523">K383+R383</f>
        <v>58.4172</v>
      </c>
      <c r="AC383" s="3">
        <f t="shared" si="523"/>
        <v>778.92</v>
      </c>
      <c r="AD383" s="3">
        <f t="shared" si="523"/>
        <v>566.48</v>
      </c>
      <c r="AE383" s="3">
        <f t="shared" si="523"/>
        <v>32.4578</v>
      </c>
      <c r="AF383" s="3">
        <f t="shared" si="523"/>
        <v>318</v>
      </c>
      <c r="AG383" s="3">
        <f t="shared" si="523"/>
        <v>0</v>
      </c>
      <c r="AH383" s="3">
        <f t="shared" si="523"/>
        <v>1754.275</v>
      </c>
      <c r="AI383" s="4" t="s">
        <v>1111</v>
      </c>
    </row>
    <row r="384" s="9" customFormat="1" ht="20" customHeight="1" spans="1:35">
      <c r="A384" s="23">
        <f t="shared" si="502"/>
        <v>381</v>
      </c>
      <c r="B384" s="24" t="s">
        <v>143</v>
      </c>
      <c r="C384" s="30" t="s">
        <v>1079</v>
      </c>
      <c r="D384" s="47" t="s">
        <v>1080</v>
      </c>
      <c r="E384" s="77">
        <v>3245.4</v>
      </c>
      <c r="F384" s="77">
        <v>3245.5</v>
      </c>
      <c r="G384" s="77">
        <v>5664.75</v>
      </c>
      <c r="H384" s="77">
        <v>3245.4</v>
      </c>
      <c r="I384" s="27">
        <v>1790</v>
      </c>
      <c r="J384" s="59"/>
      <c r="K384" s="34">
        <f t="shared" si="503"/>
        <v>58.4172</v>
      </c>
      <c r="L384" s="35">
        <f t="shared" si="504"/>
        <v>519.28</v>
      </c>
      <c r="M384" s="27">
        <f t="shared" si="505"/>
        <v>453.18</v>
      </c>
      <c r="N384" s="24">
        <f t="shared" si="506"/>
        <v>22.7178</v>
      </c>
      <c r="O384" s="27">
        <f t="shared" si="507"/>
        <v>89.5</v>
      </c>
      <c r="P384" s="27">
        <f t="shared" si="508"/>
        <v>0</v>
      </c>
      <c r="Q384" s="27">
        <f t="shared" si="509"/>
        <v>1143.095</v>
      </c>
      <c r="R384" s="24">
        <f t="shared" si="510"/>
        <v>0</v>
      </c>
      <c r="S384" s="24">
        <f t="shared" si="511"/>
        <v>259.64</v>
      </c>
      <c r="T384" s="27">
        <f t="shared" si="512"/>
        <v>113.3</v>
      </c>
      <c r="U384" s="24">
        <f t="shared" si="513"/>
        <v>9.74</v>
      </c>
      <c r="V384" s="27">
        <f t="shared" si="514"/>
        <v>89.5</v>
      </c>
      <c r="W384" s="27">
        <f t="shared" si="515"/>
        <v>0</v>
      </c>
      <c r="X384" s="24">
        <f t="shared" si="516"/>
        <v>472.18</v>
      </c>
      <c r="Y384" s="24">
        <f t="shared" si="517"/>
        <v>1615.275</v>
      </c>
      <c r="Z384" s="39"/>
      <c r="AA384" s="4" t="s">
        <v>29</v>
      </c>
      <c r="AB384" s="3">
        <f t="shared" ref="AB384:AH384" si="524">K384+R384</f>
        <v>58.4172</v>
      </c>
      <c r="AC384" s="3">
        <f t="shared" si="524"/>
        <v>778.92</v>
      </c>
      <c r="AD384" s="3">
        <f t="shared" si="524"/>
        <v>566.48</v>
      </c>
      <c r="AE384" s="3">
        <f t="shared" si="524"/>
        <v>32.4578</v>
      </c>
      <c r="AF384" s="3">
        <f t="shared" si="524"/>
        <v>179</v>
      </c>
      <c r="AG384" s="3">
        <f t="shared" si="524"/>
        <v>0</v>
      </c>
      <c r="AH384" s="3">
        <f t="shared" si="524"/>
        <v>1615.275</v>
      </c>
      <c r="AI384" s="4" t="s">
        <v>1111</v>
      </c>
    </row>
    <row r="385" s="9" customFormat="1" ht="20" customHeight="1" spans="1:35">
      <c r="A385" s="23">
        <f t="shared" si="502"/>
        <v>382</v>
      </c>
      <c r="B385" s="24" t="s">
        <v>143</v>
      </c>
      <c r="C385" s="30" t="s">
        <v>1081</v>
      </c>
      <c r="D385" s="47" t="s">
        <v>1082</v>
      </c>
      <c r="E385" s="77">
        <v>3245.4</v>
      </c>
      <c r="F385" s="77">
        <v>3245.5</v>
      </c>
      <c r="G385" s="77">
        <v>5664.75</v>
      </c>
      <c r="H385" s="77">
        <v>3245.4</v>
      </c>
      <c r="I385" s="27">
        <v>1790</v>
      </c>
      <c r="J385" s="59"/>
      <c r="K385" s="34">
        <f t="shared" si="503"/>
        <v>58.4172</v>
      </c>
      <c r="L385" s="35">
        <f t="shared" si="504"/>
        <v>519.28</v>
      </c>
      <c r="M385" s="27">
        <f t="shared" si="505"/>
        <v>453.18</v>
      </c>
      <c r="N385" s="24">
        <f t="shared" si="506"/>
        <v>22.7178</v>
      </c>
      <c r="O385" s="27">
        <f t="shared" si="507"/>
        <v>89.5</v>
      </c>
      <c r="P385" s="27">
        <f t="shared" si="508"/>
        <v>0</v>
      </c>
      <c r="Q385" s="27">
        <f t="shared" si="509"/>
        <v>1143.095</v>
      </c>
      <c r="R385" s="24">
        <f t="shared" si="510"/>
        <v>0</v>
      </c>
      <c r="S385" s="24">
        <f t="shared" si="511"/>
        <v>259.64</v>
      </c>
      <c r="T385" s="27">
        <f t="shared" si="512"/>
        <v>113.3</v>
      </c>
      <c r="U385" s="24">
        <f t="shared" si="513"/>
        <v>9.74</v>
      </c>
      <c r="V385" s="27">
        <f t="shared" si="514"/>
        <v>89.5</v>
      </c>
      <c r="W385" s="27">
        <f t="shared" si="515"/>
        <v>0</v>
      </c>
      <c r="X385" s="24">
        <f t="shared" si="516"/>
        <v>472.18</v>
      </c>
      <c r="Y385" s="24">
        <f t="shared" si="517"/>
        <v>1615.275</v>
      </c>
      <c r="Z385" s="39"/>
      <c r="AA385" s="4" t="s">
        <v>29</v>
      </c>
      <c r="AB385" s="3">
        <f t="shared" ref="AB385:AH385" si="525">K385+R385</f>
        <v>58.4172</v>
      </c>
      <c r="AC385" s="3">
        <f t="shared" si="525"/>
        <v>778.92</v>
      </c>
      <c r="AD385" s="3">
        <f t="shared" si="525"/>
        <v>566.48</v>
      </c>
      <c r="AE385" s="3">
        <f t="shared" si="525"/>
        <v>32.4578</v>
      </c>
      <c r="AF385" s="3">
        <f t="shared" si="525"/>
        <v>179</v>
      </c>
      <c r="AG385" s="3">
        <f t="shared" si="525"/>
        <v>0</v>
      </c>
      <c r="AH385" s="3">
        <f t="shared" si="525"/>
        <v>1615.275</v>
      </c>
      <c r="AI385" s="4" t="s">
        <v>1111</v>
      </c>
    </row>
    <row r="386" s="9" customFormat="1" ht="20" customHeight="1" spans="1:35">
      <c r="A386" s="23">
        <f t="shared" si="502"/>
        <v>383</v>
      </c>
      <c r="B386" s="24" t="s">
        <v>143</v>
      </c>
      <c r="C386" s="30" t="s">
        <v>1083</v>
      </c>
      <c r="D386" s="47" t="s">
        <v>1084</v>
      </c>
      <c r="E386" s="77">
        <v>3245.4</v>
      </c>
      <c r="F386" s="77">
        <v>3245.5</v>
      </c>
      <c r="G386" s="77">
        <v>5664.75</v>
      </c>
      <c r="H386" s="77">
        <v>3245.4</v>
      </c>
      <c r="I386" s="27">
        <v>1790</v>
      </c>
      <c r="J386" s="59"/>
      <c r="K386" s="34">
        <f t="shared" si="503"/>
        <v>58.4172</v>
      </c>
      <c r="L386" s="35">
        <f t="shared" si="504"/>
        <v>519.28</v>
      </c>
      <c r="M386" s="27">
        <f t="shared" si="505"/>
        <v>453.18</v>
      </c>
      <c r="N386" s="24">
        <f t="shared" si="506"/>
        <v>22.7178</v>
      </c>
      <c r="O386" s="27">
        <f t="shared" si="507"/>
        <v>89.5</v>
      </c>
      <c r="P386" s="27">
        <f t="shared" si="508"/>
        <v>0</v>
      </c>
      <c r="Q386" s="27">
        <f t="shared" si="509"/>
        <v>1143.095</v>
      </c>
      <c r="R386" s="24">
        <f t="shared" si="510"/>
        <v>0</v>
      </c>
      <c r="S386" s="24">
        <f t="shared" si="511"/>
        <v>259.64</v>
      </c>
      <c r="T386" s="27">
        <f t="shared" si="512"/>
        <v>113.3</v>
      </c>
      <c r="U386" s="24">
        <f t="shared" si="513"/>
        <v>9.74</v>
      </c>
      <c r="V386" s="27">
        <f t="shared" si="514"/>
        <v>89.5</v>
      </c>
      <c r="W386" s="27">
        <f t="shared" si="515"/>
        <v>0</v>
      </c>
      <c r="X386" s="24">
        <f t="shared" si="516"/>
        <v>472.18</v>
      </c>
      <c r="Y386" s="24">
        <f t="shared" si="517"/>
        <v>1615.275</v>
      </c>
      <c r="Z386" s="39"/>
      <c r="AA386" s="4" t="s">
        <v>29</v>
      </c>
      <c r="AB386" s="3">
        <f t="shared" ref="AB386:AH386" si="526">K386+R386</f>
        <v>58.4172</v>
      </c>
      <c r="AC386" s="3">
        <f t="shared" si="526"/>
        <v>778.92</v>
      </c>
      <c r="AD386" s="3">
        <f t="shared" si="526"/>
        <v>566.48</v>
      </c>
      <c r="AE386" s="3">
        <f t="shared" si="526"/>
        <v>32.4578</v>
      </c>
      <c r="AF386" s="3">
        <f t="shared" si="526"/>
        <v>179</v>
      </c>
      <c r="AG386" s="3">
        <f t="shared" si="526"/>
        <v>0</v>
      </c>
      <c r="AH386" s="3">
        <f t="shared" si="526"/>
        <v>1615.275</v>
      </c>
      <c r="AI386" s="4" t="s">
        <v>1111</v>
      </c>
    </row>
    <row r="387" s="9" customFormat="1" ht="20" customHeight="1" spans="1:35">
      <c r="A387" s="23">
        <f t="shared" si="502"/>
        <v>384</v>
      </c>
      <c r="B387" s="24" t="s">
        <v>657</v>
      </c>
      <c r="C387" s="30" t="s">
        <v>807</v>
      </c>
      <c r="D387" s="277" t="s">
        <v>808</v>
      </c>
      <c r="E387" s="77">
        <v>3245.4</v>
      </c>
      <c r="F387" s="77">
        <v>3245.5</v>
      </c>
      <c r="G387" s="77">
        <v>5664.75</v>
      </c>
      <c r="H387" s="77">
        <v>3245.4</v>
      </c>
      <c r="I387" s="27">
        <v>1790</v>
      </c>
      <c r="J387" s="59"/>
      <c r="K387" s="34">
        <f t="shared" si="503"/>
        <v>58.4172</v>
      </c>
      <c r="L387" s="35">
        <f t="shared" si="504"/>
        <v>519.28</v>
      </c>
      <c r="M387" s="27">
        <f t="shared" si="505"/>
        <v>453.18</v>
      </c>
      <c r="N387" s="24">
        <f t="shared" si="506"/>
        <v>22.7178</v>
      </c>
      <c r="O387" s="27">
        <f t="shared" si="507"/>
        <v>89.5</v>
      </c>
      <c r="P387" s="27">
        <f t="shared" si="508"/>
        <v>0</v>
      </c>
      <c r="Q387" s="27">
        <f t="shared" si="509"/>
        <v>1143.095</v>
      </c>
      <c r="R387" s="24">
        <f t="shared" si="510"/>
        <v>0</v>
      </c>
      <c r="S387" s="24">
        <f t="shared" si="511"/>
        <v>259.64</v>
      </c>
      <c r="T387" s="27">
        <f t="shared" si="512"/>
        <v>113.3</v>
      </c>
      <c r="U387" s="24">
        <f t="shared" si="513"/>
        <v>9.74</v>
      </c>
      <c r="V387" s="27">
        <f t="shared" si="514"/>
        <v>89.5</v>
      </c>
      <c r="W387" s="27">
        <f t="shared" si="515"/>
        <v>0</v>
      </c>
      <c r="X387" s="24">
        <f t="shared" si="516"/>
        <v>472.18</v>
      </c>
      <c r="Y387" s="24">
        <f t="shared" si="517"/>
        <v>1615.275</v>
      </c>
      <c r="Z387" s="39"/>
      <c r="AA387" s="4" t="s">
        <v>27</v>
      </c>
      <c r="AB387" s="3">
        <f t="shared" ref="AB387:AH387" si="527">K387+R387</f>
        <v>58.4172</v>
      </c>
      <c r="AC387" s="3">
        <f t="shared" si="527"/>
        <v>778.92</v>
      </c>
      <c r="AD387" s="3">
        <f t="shared" si="527"/>
        <v>566.48</v>
      </c>
      <c r="AE387" s="3">
        <f t="shared" si="527"/>
        <v>32.4578</v>
      </c>
      <c r="AF387" s="3">
        <f t="shared" si="527"/>
        <v>179</v>
      </c>
      <c r="AG387" s="3">
        <f t="shared" si="527"/>
        <v>0</v>
      </c>
      <c r="AH387" s="3">
        <f t="shared" si="527"/>
        <v>1615.275</v>
      </c>
      <c r="AI387" s="4" t="s">
        <v>1111</v>
      </c>
    </row>
    <row r="388" s="9" customFormat="1" ht="20" customHeight="1" spans="1:35">
      <c r="A388" s="23">
        <f t="shared" si="502"/>
        <v>385</v>
      </c>
      <c r="B388" s="24" t="s">
        <v>140</v>
      </c>
      <c r="C388" s="30" t="s">
        <v>1087</v>
      </c>
      <c r="D388" s="277" t="s">
        <v>1088</v>
      </c>
      <c r="E388" s="77">
        <v>3245.4</v>
      </c>
      <c r="F388" s="77">
        <v>3245.5</v>
      </c>
      <c r="G388" s="77">
        <v>5664.75</v>
      </c>
      <c r="H388" s="77">
        <v>3245.4</v>
      </c>
      <c r="I388" s="96">
        <v>3180</v>
      </c>
      <c r="J388" s="50"/>
      <c r="K388" s="34">
        <f t="shared" si="503"/>
        <v>58.4172</v>
      </c>
      <c r="L388" s="35">
        <f t="shared" si="504"/>
        <v>519.28</v>
      </c>
      <c r="M388" s="27">
        <f t="shared" si="505"/>
        <v>453.18</v>
      </c>
      <c r="N388" s="24">
        <f t="shared" si="506"/>
        <v>22.7178</v>
      </c>
      <c r="O388" s="27">
        <f t="shared" si="507"/>
        <v>159</v>
      </c>
      <c r="P388" s="27">
        <f t="shared" si="508"/>
        <v>0</v>
      </c>
      <c r="Q388" s="27">
        <f t="shared" si="509"/>
        <v>1212.595</v>
      </c>
      <c r="R388" s="24">
        <f t="shared" si="510"/>
        <v>0</v>
      </c>
      <c r="S388" s="24">
        <f t="shared" si="511"/>
        <v>259.64</v>
      </c>
      <c r="T388" s="27">
        <f t="shared" si="512"/>
        <v>113.3</v>
      </c>
      <c r="U388" s="24">
        <f t="shared" si="513"/>
        <v>9.74</v>
      </c>
      <c r="V388" s="27">
        <f t="shared" si="514"/>
        <v>159</v>
      </c>
      <c r="W388" s="27">
        <f t="shared" si="515"/>
        <v>0</v>
      </c>
      <c r="X388" s="24">
        <f t="shared" si="516"/>
        <v>541.68</v>
      </c>
      <c r="Y388" s="24">
        <f t="shared" si="517"/>
        <v>1754.275</v>
      </c>
      <c r="Z388" s="52"/>
      <c r="AA388" s="4" t="s">
        <v>17</v>
      </c>
      <c r="AB388" s="3">
        <f t="shared" ref="AB388:AH388" si="528">K388+R388</f>
        <v>58.4172</v>
      </c>
      <c r="AC388" s="3">
        <f t="shared" si="528"/>
        <v>778.92</v>
      </c>
      <c r="AD388" s="3">
        <f t="shared" si="528"/>
        <v>566.48</v>
      </c>
      <c r="AE388" s="3">
        <f t="shared" si="528"/>
        <v>32.4578</v>
      </c>
      <c r="AF388" s="3">
        <f t="shared" si="528"/>
        <v>318</v>
      </c>
      <c r="AG388" s="3">
        <f t="shared" si="528"/>
        <v>0</v>
      </c>
      <c r="AH388" s="3">
        <f t="shared" si="528"/>
        <v>1754.275</v>
      </c>
      <c r="AI388" s="4" t="s">
        <v>1107</v>
      </c>
    </row>
    <row r="389" s="9" customFormat="1" ht="20" customHeight="1" spans="1:35">
      <c r="A389" s="23">
        <f t="shared" si="502"/>
        <v>386</v>
      </c>
      <c r="B389" s="24" t="s">
        <v>211</v>
      </c>
      <c r="C389" s="30" t="s">
        <v>1095</v>
      </c>
      <c r="D389" s="47" t="s">
        <v>1096</v>
      </c>
      <c r="E389" s="77">
        <v>3245.4</v>
      </c>
      <c r="F389" s="77">
        <v>3245.5</v>
      </c>
      <c r="G389" s="77">
        <v>5664.75</v>
      </c>
      <c r="H389" s="77">
        <v>3245.4</v>
      </c>
      <c r="I389" s="37">
        <v>0</v>
      </c>
      <c r="J389" s="50"/>
      <c r="K389" s="34">
        <f t="shared" si="503"/>
        <v>58.4172</v>
      </c>
      <c r="L389" s="35">
        <f t="shared" si="504"/>
        <v>519.28</v>
      </c>
      <c r="M389" s="27">
        <f t="shared" si="505"/>
        <v>453.18</v>
      </c>
      <c r="N389" s="24">
        <f t="shared" si="506"/>
        <v>22.7178</v>
      </c>
      <c r="O389" s="27">
        <f t="shared" si="507"/>
        <v>0</v>
      </c>
      <c r="P389" s="27">
        <f t="shared" si="508"/>
        <v>0</v>
      </c>
      <c r="Q389" s="27">
        <f t="shared" si="509"/>
        <v>1053.595</v>
      </c>
      <c r="R389" s="24">
        <f t="shared" si="510"/>
        <v>0</v>
      </c>
      <c r="S389" s="24">
        <f t="shared" si="511"/>
        <v>259.64</v>
      </c>
      <c r="T389" s="27">
        <f t="shared" si="512"/>
        <v>113.3</v>
      </c>
      <c r="U389" s="24">
        <f t="shared" si="513"/>
        <v>9.74</v>
      </c>
      <c r="V389" s="27">
        <f t="shared" si="514"/>
        <v>0</v>
      </c>
      <c r="W389" s="27">
        <f t="shared" si="515"/>
        <v>0</v>
      </c>
      <c r="X389" s="24">
        <f t="shared" si="516"/>
        <v>382.68</v>
      </c>
      <c r="Y389" s="24">
        <f t="shared" si="517"/>
        <v>1436.275</v>
      </c>
      <c r="Z389" s="52"/>
      <c r="AA389" s="4" t="s">
        <v>22</v>
      </c>
      <c r="AB389" s="3">
        <f t="shared" ref="AB389:AH389" si="529">K389+R389</f>
        <v>58.4172</v>
      </c>
      <c r="AC389" s="3">
        <f t="shared" si="529"/>
        <v>778.92</v>
      </c>
      <c r="AD389" s="3">
        <f t="shared" si="529"/>
        <v>566.48</v>
      </c>
      <c r="AE389" s="3">
        <f t="shared" si="529"/>
        <v>32.4578</v>
      </c>
      <c r="AF389" s="3">
        <f t="shared" si="529"/>
        <v>0</v>
      </c>
      <c r="AG389" s="3">
        <f t="shared" si="529"/>
        <v>0</v>
      </c>
      <c r="AH389" s="3">
        <f t="shared" si="529"/>
        <v>1436.275</v>
      </c>
      <c r="AI389" s="4" t="s">
        <v>1111</v>
      </c>
    </row>
    <row r="390" s="9" customFormat="1" ht="20" customHeight="1" spans="1:35">
      <c r="A390" s="23">
        <f t="shared" si="502"/>
        <v>387</v>
      </c>
      <c r="B390" s="24" t="s">
        <v>416</v>
      </c>
      <c r="C390" s="30" t="s">
        <v>1099</v>
      </c>
      <c r="D390" s="47" t="s">
        <v>1100</v>
      </c>
      <c r="E390" s="77">
        <v>3245.4</v>
      </c>
      <c r="F390" s="77">
        <v>3245.5</v>
      </c>
      <c r="G390" s="77">
        <v>5664.75</v>
      </c>
      <c r="H390" s="77">
        <v>3245.4</v>
      </c>
      <c r="I390" s="37">
        <v>1790</v>
      </c>
      <c r="J390" s="50"/>
      <c r="K390" s="34">
        <f t="shared" si="503"/>
        <v>58.4172</v>
      </c>
      <c r="L390" s="35">
        <f t="shared" si="504"/>
        <v>519.28</v>
      </c>
      <c r="M390" s="27">
        <f t="shared" si="505"/>
        <v>453.18</v>
      </c>
      <c r="N390" s="24">
        <f t="shared" si="506"/>
        <v>22.7178</v>
      </c>
      <c r="O390" s="27">
        <f t="shared" si="507"/>
        <v>89.5</v>
      </c>
      <c r="P390" s="27">
        <f t="shared" si="508"/>
        <v>0</v>
      </c>
      <c r="Q390" s="27">
        <f t="shared" si="509"/>
        <v>1143.095</v>
      </c>
      <c r="R390" s="24">
        <f t="shared" si="510"/>
        <v>0</v>
      </c>
      <c r="S390" s="24">
        <f t="shared" si="511"/>
        <v>259.64</v>
      </c>
      <c r="T390" s="27">
        <f t="shared" si="512"/>
        <v>113.3</v>
      </c>
      <c r="U390" s="24">
        <f t="shared" si="513"/>
        <v>9.74</v>
      </c>
      <c r="V390" s="27">
        <f t="shared" si="514"/>
        <v>89.5</v>
      </c>
      <c r="W390" s="27">
        <f t="shared" si="515"/>
        <v>0</v>
      </c>
      <c r="X390" s="24">
        <f t="shared" si="516"/>
        <v>472.18</v>
      </c>
      <c r="Y390" s="24">
        <f t="shared" si="517"/>
        <v>1615.275</v>
      </c>
      <c r="Z390" s="52"/>
      <c r="AA390" s="4" t="s">
        <v>20</v>
      </c>
      <c r="AB390" s="3">
        <f t="shared" ref="AB390:AH390" si="530">K390+R390</f>
        <v>58.4172</v>
      </c>
      <c r="AC390" s="3">
        <f t="shared" si="530"/>
        <v>778.92</v>
      </c>
      <c r="AD390" s="3">
        <f t="shared" si="530"/>
        <v>566.48</v>
      </c>
      <c r="AE390" s="3">
        <f t="shared" si="530"/>
        <v>32.4578</v>
      </c>
      <c r="AF390" s="3">
        <f t="shared" si="530"/>
        <v>179</v>
      </c>
      <c r="AG390" s="3">
        <f t="shared" si="530"/>
        <v>0</v>
      </c>
      <c r="AH390" s="3">
        <f t="shared" si="530"/>
        <v>1615.275</v>
      </c>
      <c r="AI390" s="4" t="s">
        <v>1111</v>
      </c>
    </row>
    <row r="391" s="9" customFormat="1" ht="20" customHeight="1" spans="1:35">
      <c r="A391" s="23">
        <f t="shared" si="502"/>
        <v>388</v>
      </c>
      <c r="B391" s="24" t="s">
        <v>190</v>
      </c>
      <c r="C391" s="30" t="s">
        <v>1101</v>
      </c>
      <c r="D391" s="47" t="s">
        <v>1102</v>
      </c>
      <c r="E391" s="77">
        <v>3245.4</v>
      </c>
      <c r="F391" s="77">
        <v>3245.5</v>
      </c>
      <c r="G391" s="77">
        <v>5664.75</v>
      </c>
      <c r="H391" s="77">
        <v>3245.4</v>
      </c>
      <c r="I391" s="37">
        <v>3180</v>
      </c>
      <c r="J391" s="50"/>
      <c r="K391" s="34">
        <f t="shared" si="503"/>
        <v>58.4172</v>
      </c>
      <c r="L391" s="35">
        <f t="shared" si="504"/>
        <v>519.28</v>
      </c>
      <c r="M391" s="27">
        <f t="shared" si="505"/>
        <v>453.18</v>
      </c>
      <c r="N391" s="24">
        <f t="shared" si="506"/>
        <v>22.7178</v>
      </c>
      <c r="O391" s="27">
        <f t="shared" si="507"/>
        <v>159</v>
      </c>
      <c r="P391" s="27">
        <f t="shared" si="508"/>
        <v>0</v>
      </c>
      <c r="Q391" s="27">
        <f t="shared" si="509"/>
        <v>1212.595</v>
      </c>
      <c r="R391" s="24">
        <f t="shared" si="510"/>
        <v>0</v>
      </c>
      <c r="S391" s="24">
        <f t="shared" si="511"/>
        <v>259.64</v>
      </c>
      <c r="T391" s="27">
        <f t="shared" si="512"/>
        <v>113.3</v>
      </c>
      <c r="U391" s="24">
        <f t="shared" si="513"/>
        <v>9.74</v>
      </c>
      <c r="V391" s="27">
        <f t="shared" si="514"/>
        <v>159</v>
      </c>
      <c r="W391" s="27">
        <f t="shared" si="515"/>
        <v>0</v>
      </c>
      <c r="X391" s="24">
        <f t="shared" si="516"/>
        <v>541.68</v>
      </c>
      <c r="Y391" s="24">
        <f t="shared" si="517"/>
        <v>1754.275</v>
      </c>
      <c r="Z391" s="52"/>
      <c r="AA391" s="4" t="s">
        <v>40</v>
      </c>
      <c r="AB391" s="3">
        <f t="shared" ref="AB391:AH391" si="531">K391+R391</f>
        <v>58.4172</v>
      </c>
      <c r="AC391" s="3">
        <f t="shared" si="531"/>
        <v>778.92</v>
      </c>
      <c r="AD391" s="3">
        <f t="shared" si="531"/>
        <v>566.48</v>
      </c>
      <c r="AE391" s="3">
        <f t="shared" si="531"/>
        <v>32.4578</v>
      </c>
      <c r="AF391" s="3">
        <f t="shared" si="531"/>
        <v>318</v>
      </c>
      <c r="AG391" s="3">
        <f t="shared" si="531"/>
        <v>0</v>
      </c>
      <c r="AH391" s="3">
        <f t="shared" si="531"/>
        <v>1754.275</v>
      </c>
      <c r="AI391" s="4" t="s">
        <v>1112</v>
      </c>
    </row>
    <row r="392" s="9" customFormat="1" ht="20" customHeight="1" spans="1:35">
      <c r="A392" s="23">
        <f t="shared" si="502"/>
        <v>389</v>
      </c>
      <c r="B392" s="24" t="s">
        <v>143</v>
      </c>
      <c r="C392" s="30" t="s">
        <v>1113</v>
      </c>
      <c r="D392" s="268" t="s">
        <v>1114</v>
      </c>
      <c r="E392" s="77">
        <v>3245.4</v>
      </c>
      <c r="F392" s="77">
        <v>3245.5</v>
      </c>
      <c r="G392" s="77">
        <v>5664.75</v>
      </c>
      <c r="H392" s="77">
        <v>3245.4</v>
      </c>
      <c r="I392" s="97">
        <v>1790</v>
      </c>
      <c r="J392" s="50"/>
      <c r="K392" s="34">
        <f t="shared" si="503"/>
        <v>58.4172</v>
      </c>
      <c r="L392" s="35">
        <f t="shared" si="504"/>
        <v>519.28</v>
      </c>
      <c r="M392" s="27">
        <f t="shared" si="505"/>
        <v>453.18</v>
      </c>
      <c r="N392" s="24">
        <f t="shared" si="506"/>
        <v>22.7178</v>
      </c>
      <c r="O392" s="27">
        <f t="shared" si="507"/>
        <v>89.5</v>
      </c>
      <c r="P392" s="27">
        <f t="shared" si="508"/>
        <v>0</v>
      </c>
      <c r="Q392" s="27">
        <f t="shared" si="509"/>
        <v>1143.095</v>
      </c>
      <c r="R392" s="24">
        <f t="shared" si="510"/>
        <v>0</v>
      </c>
      <c r="S392" s="24">
        <f t="shared" si="511"/>
        <v>259.64</v>
      </c>
      <c r="T392" s="27">
        <f t="shared" si="512"/>
        <v>113.3</v>
      </c>
      <c r="U392" s="24">
        <f t="shared" si="513"/>
        <v>9.74</v>
      </c>
      <c r="V392" s="27">
        <f t="shared" si="514"/>
        <v>89.5</v>
      </c>
      <c r="W392" s="27">
        <f t="shared" si="515"/>
        <v>0</v>
      </c>
      <c r="X392" s="24">
        <f t="shared" si="516"/>
        <v>472.18</v>
      </c>
      <c r="Y392" s="24">
        <f t="shared" si="517"/>
        <v>1615.275</v>
      </c>
      <c r="Z392" s="52"/>
      <c r="AA392" s="4" t="s">
        <v>29</v>
      </c>
      <c r="AB392" s="3">
        <f t="shared" ref="AB392:AH392" si="532">K392+R392</f>
        <v>58.4172</v>
      </c>
      <c r="AC392" s="3">
        <f t="shared" si="532"/>
        <v>778.92</v>
      </c>
      <c r="AD392" s="3">
        <f t="shared" si="532"/>
        <v>566.48</v>
      </c>
      <c r="AE392" s="3">
        <f t="shared" si="532"/>
        <v>32.4578</v>
      </c>
      <c r="AF392" s="3">
        <f t="shared" si="532"/>
        <v>179</v>
      </c>
      <c r="AG392" s="3">
        <f t="shared" si="532"/>
        <v>0</v>
      </c>
      <c r="AH392" s="3">
        <f t="shared" si="532"/>
        <v>1615.275</v>
      </c>
      <c r="AI392" s="4" t="s">
        <v>1111</v>
      </c>
    </row>
    <row r="393" s="9" customFormat="1" ht="20" customHeight="1" spans="1:35">
      <c r="A393" s="23">
        <f t="shared" si="502"/>
        <v>390</v>
      </c>
      <c r="B393" s="24" t="s">
        <v>143</v>
      </c>
      <c r="C393" s="30" t="s">
        <v>1115</v>
      </c>
      <c r="D393" s="268" t="s">
        <v>1116</v>
      </c>
      <c r="E393" s="77">
        <v>3245.4</v>
      </c>
      <c r="F393" s="77">
        <v>3245.5</v>
      </c>
      <c r="G393" s="77">
        <v>5664.75</v>
      </c>
      <c r="H393" s="77">
        <v>3245.4</v>
      </c>
      <c r="I393" s="50"/>
      <c r="J393" s="50"/>
      <c r="K393" s="34">
        <f t="shared" si="503"/>
        <v>58.4172</v>
      </c>
      <c r="L393" s="35">
        <f t="shared" si="504"/>
        <v>519.28</v>
      </c>
      <c r="M393" s="27">
        <f t="shared" si="505"/>
        <v>453.18</v>
      </c>
      <c r="N393" s="24">
        <f t="shared" si="506"/>
        <v>22.7178</v>
      </c>
      <c r="O393" s="27">
        <f t="shared" si="507"/>
        <v>0</v>
      </c>
      <c r="P393" s="27">
        <f t="shared" si="508"/>
        <v>0</v>
      </c>
      <c r="Q393" s="27">
        <f t="shared" si="509"/>
        <v>1053.595</v>
      </c>
      <c r="R393" s="24">
        <f t="shared" si="510"/>
        <v>0</v>
      </c>
      <c r="S393" s="24">
        <f t="shared" si="511"/>
        <v>259.64</v>
      </c>
      <c r="T393" s="27">
        <f t="shared" si="512"/>
        <v>113.3</v>
      </c>
      <c r="U393" s="24">
        <f t="shared" si="513"/>
        <v>9.74</v>
      </c>
      <c r="V393" s="27">
        <f t="shared" si="514"/>
        <v>0</v>
      </c>
      <c r="W393" s="27">
        <f t="shared" si="515"/>
        <v>0</v>
      </c>
      <c r="X393" s="24">
        <f t="shared" si="516"/>
        <v>382.68</v>
      </c>
      <c r="Y393" s="24">
        <f t="shared" si="517"/>
        <v>1436.275</v>
      </c>
      <c r="Z393" s="52"/>
      <c r="AA393" s="4" t="s">
        <v>29</v>
      </c>
      <c r="AB393" s="3">
        <f t="shared" ref="AB393:AH393" si="533">K393+R393</f>
        <v>58.4172</v>
      </c>
      <c r="AC393" s="3">
        <f t="shared" si="533"/>
        <v>778.92</v>
      </c>
      <c r="AD393" s="3">
        <f t="shared" si="533"/>
        <v>566.48</v>
      </c>
      <c r="AE393" s="3">
        <f t="shared" si="533"/>
        <v>32.4578</v>
      </c>
      <c r="AF393" s="3">
        <f t="shared" si="533"/>
        <v>0</v>
      </c>
      <c r="AG393" s="3">
        <f t="shared" si="533"/>
        <v>0</v>
      </c>
      <c r="AH393" s="3">
        <f t="shared" si="533"/>
        <v>1436.275</v>
      </c>
      <c r="AI393" s="4" t="s">
        <v>1111</v>
      </c>
    </row>
    <row r="394" s="9" customFormat="1" ht="20" customHeight="1" spans="1:35">
      <c r="A394" s="23">
        <f t="shared" si="502"/>
        <v>391</v>
      </c>
      <c r="B394" s="24" t="s">
        <v>143</v>
      </c>
      <c r="C394" s="30" t="s">
        <v>1117</v>
      </c>
      <c r="D394" s="268" t="s">
        <v>1118</v>
      </c>
      <c r="E394" s="77">
        <v>3245.4</v>
      </c>
      <c r="F394" s="77">
        <v>3245.5</v>
      </c>
      <c r="G394" s="77">
        <v>5664.75</v>
      </c>
      <c r="H394" s="77">
        <v>3245.4</v>
      </c>
      <c r="I394" s="50">
        <v>1790</v>
      </c>
      <c r="J394" s="50"/>
      <c r="K394" s="34">
        <f t="shared" si="503"/>
        <v>58.4172</v>
      </c>
      <c r="L394" s="35">
        <f t="shared" si="504"/>
        <v>519.28</v>
      </c>
      <c r="M394" s="27">
        <f t="shared" si="505"/>
        <v>453.18</v>
      </c>
      <c r="N394" s="24">
        <f t="shared" si="506"/>
        <v>22.7178</v>
      </c>
      <c r="O394" s="27">
        <f t="shared" si="507"/>
        <v>89.5</v>
      </c>
      <c r="P394" s="27">
        <f t="shared" si="508"/>
        <v>0</v>
      </c>
      <c r="Q394" s="27">
        <f t="shared" si="509"/>
        <v>1143.095</v>
      </c>
      <c r="R394" s="24">
        <f t="shared" si="510"/>
        <v>0</v>
      </c>
      <c r="S394" s="24">
        <f t="shared" si="511"/>
        <v>259.64</v>
      </c>
      <c r="T394" s="27">
        <f t="shared" si="512"/>
        <v>113.3</v>
      </c>
      <c r="U394" s="24">
        <f t="shared" si="513"/>
        <v>9.74</v>
      </c>
      <c r="V394" s="27">
        <f t="shared" si="514"/>
        <v>89.5</v>
      </c>
      <c r="W394" s="27">
        <f t="shared" si="515"/>
        <v>0</v>
      </c>
      <c r="X394" s="24">
        <f t="shared" si="516"/>
        <v>472.18</v>
      </c>
      <c r="Y394" s="24">
        <f t="shared" si="517"/>
        <v>1615.275</v>
      </c>
      <c r="Z394" s="52"/>
      <c r="AA394" s="4" t="s">
        <v>29</v>
      </c>
      <c r="AB394" s="3">
        <f t="shared" ref="AB394:AH394" si="534">K394+R394</f>
        <v>58.4172</v>
      </c>
      <c r="AC394" s="3">
        <f t="shared" si="534"/>
        <v>778.92</v>
      </c>
      <c r="AD394" s="3">
        <f t="shared" si="534"/>
        <v>566.48</v>
      </c>
      <c r="AE394" s="3">
        <f t="shared" si="534"/>
        <v>32.4578</v>
      </c>
      <c r="AF394" s="3">
        <f t="shared" si="534"/>
        <v>179</v>
      </c>
      <c r="AG394" s="3">
        <f t="shared" si="534"/>
        <v>0</v>
      </c>
      <c r="AH394" s="3">
        <f t="shared" si="534"/>
        <v>1615.275</v>
      </c>
      <c r="AI394" s="4" t="s">
        <v>1111</v>
      </c>
    </row>
    <row r="395" s="9" customFormat="1" ht="20" customHeight="1" spans="1:35">
      <c r="A395" s="23">
        <f t="shared" si="502"/>
        <v>392</v>
      </c>
      <c r="B395" s="24" t="s">
        <v>143</v>
      </c>
      <c r="C395" s="30" t="s">
        <v>1119</v>
      </c>
      <c r="D395" s="268" t="s">
        <v>1120</v>
      </c>
      <c r="E395" s="77">
        <v>3245.4</v>
      </c>
      <c r="F395" s="77">
        <v>3245.5</v>
      </c>
      <c r="G395" s="77">
        <v>5664.75</v>
      </c>
      <c r="H395" s="77">
        <v>3245.4</v>
      </c>
      <c r="I395" s="97">
        <v>1790</v>
      </c>
      <c r="J395" s="50"/>
      <c r="K395" s="34">
        <f t="shared" si="503"/>
        <v>58.4172</v>
      </c>
      <c r="L395" s="35">
        <f t="shared" si="504"/>
        <v>519.28</v>
      </c>
      <c r="M395" s="27">
        <f t="shared" si="505"/>
        <v>453.18</v>
      </c>
      <c r="N395" s="24">
        <f t="shared" si="506"/>
        <v>22.7178</v>
      </c>
      <c r="O395" s="27">
        <f t="shared" si="507"/>
        <v>89.5</v>
      </c>
      <c r="P395" s="27">
        <f t="shared" si="508"/>
        <v>0</v>
      </c>
      <c r="Q395" s="27">
        <f t="shared" si="509"/>
        <v>1143.095</v>
      </c>
      <c r="R395" s="24">
        <f t="shared" si="510"/>
        <v>0</v>
      </c>
      <c r="S395" s="24">
        <f t="shared" si="511"/>
        <v>259.64</v>
      </c>
      <c r="T395" s="27">
        <f t="shared" si="512"/>
        <v>113.3</v>
      </c>
      <c r="U395" s="24">
        <f t="shared" si="513"/>
        <v>9.74</v>
      </c>
      <c r="V395" s="27">
        <f t="shared" si="514"/>
        <v>89.5</v>
      </c>
      <c r="W395" s="27">
        <f t="shared" si="515"/>
        <v>0</v>
      </c>
      <c r="X395" s="24">
        <f t="shared" si="516"/>
        <v>472.18</v>
      </c>
      <c r="Y395" s="24">
        <f t="shared" si="517"/>
        <v>1615.275</v>
      </c>
      <c r="Z395" s="52"/>
      <c r="AA395" s="4" t="s">
        <v>29</v>
      </c>
      <c r="AB395" s="3">
        <f t="shared" ref="AB395:AH395" si="535">K395+R395</f>
        <v>58.4172</v>
      </c>
      <c r="AC395" s="3">
        <f t="shared" si="535"/>
        <v>778.92</v>
      </c>
      <c r="AD395" s="3">
        <f t="shared" si="535"/>
        <v>566.48</v>
      </c>
      <c r="AE395" s="3">
        <f t="shared" si="535"/>
        <v>32.4578</v>
      </c>
      <c r="AF395" s="3">
        <f t="shared" si="535"/>
        <v>179</v>
      </c>
      <c r="AG395" s="3">
        <f t="shared" si="535"/>
        <v>0</v>
      </c>
      <c r="AH395" s="3">
        <f t="shared" si="535"/>
        <v>1615.275</v>
      </c>
      <c r="AI395" s="4" t="s">
        <v>1111</v>
      </c>
    </row>
    <row r="396" s="9" customFormat="1" ht="20" customHeight="1" spans="1:35">
      <c r="A396" s="23">
        <f t="shared" si="502"/>
        <v>393</v>
      </c>
      <c r="B396" s="24" t="s">
        <v>143</v>
      </c>
      <c r="C396" s="30" t="s">
        <v>1121</v>
      </c>
      <c r="D396" s="268" t="s">
        <v>1122</v>
      </c>
      <c r="E396" s="77">
        <v>3245.4</v>
      </c>
      <c r="F396" s="77">
        <v>3245.5</v>
      </c>
      <c r="G396" s="77">
        <v>5664.75</v>
      </c>
      <c r="H396" s="77">
        <v>3245.4</v>
      </c>
      <c r="I396" s="97">
        <v>1790</v>
      </c>
      <c r="J396" s="50"/>
      <c r="K396" s="34">
        <f t="shared" si="503"/>
        <v>58.4172</v>
      </c>
      <c r="L396" s="35">
        <f t="shared" si="504"/>
        <v>519.28</v>
      </c>
      <c r="M396" s="27">
        <f t="shared" si="505"/>
        <v>453.18</v>
      </c>
      <c r="N396" s="24">
        <f t="shared" si="506"/>
        <v>22.7178</v>
      </c>
      <c r="O396" s="27">
        <f t="shared" si="507"/>
        <v>89.5</v>
      </c>
      <c r="P396" s="27">
        <f t="shared" si="508"/>
        <v>0</v>
      </c>
      <c r="Q396" s="27">
        <f t="shared" si="509"/>
        <v>1143.095</v>
      </c>
      <c r="R396" s="24">
        <f t="shared" si="510"/>
        <v>0</v>
      </c>
      <c r="S396" s="24">
        <f t="shared" si="511"/>
        <v>259.64</v>
      </c>
      <c r="T396" s="27">
        <f t="shared" si="512"/>
        <v>113.3</v>
      </c>
      <c r="U396" s="24">
        <f t="shared" si="513"/>
        <v>9.74</v>
      </c>
      <c r="V396" s="27">
        <f t="shared" si="514"/>
        <v>89.5</v>
      </c>
      <c r="W396" s="27">
        <f t="shared" si="515"/>
        <v>0</v>
      </c>
      <c r="X396" s="24">
        <f t="shared" si="516"/>
        <v>472.18</v>
      </c>
      <c r="Y396" s="24">
        <f t="shared" si="517"/>
        <v>1615.275</v>
      </c>
      <c r="Z396" s="52"/>
      <c r="AA396" s="4" t="s">
        <v>29</v>
      </c>
      <c r="AB396" s="3">
        <f t="shared" ref="AB396:AH396" si="536">K396+R396</f>
        <v>58.4172</v>
      </c>
      <c r="AC396" s="3">
        <f t="shared" si="536"/>
        <v>778.92</v>
      </c>
      <c r="AD396" s="3">
        <f t="shared" si="536"/>
        <v>566.48</v>
      </c>
      <c r="AE396" s="3">
        <f t="shared" si="536"/>
        <v>32.4578</v>
      </c>
      <c r="AF396" s="3">
        <f t="shared" si="536"/>
        <v>179</v>
      </c>
      <c r="AG396" s="3">
        <f t="shared" si="536"/>
        <v>0</v>
      </c>
      <c r="AH396" s="3">
        <f t="shared" si="536"/>
        <v>1615.275</v>
      </c>
      <c r="AI396" s="4" t="s">
        <v>1111</v>
      </c>
    </row>
    <row r="397" s="10" customFormat="1" ht="20" customHeight="1" spans="1:35">
      <c r="A397" s="41">
        <f t="shared" si="502"/>
        <v>394</v>
      </c>
      <c r="B397" s="42" t="s">
        <v>143</v>
      </c>
      <c r="C397" s="84" t="s">
        <v>1123</v>
      </c>
      <c r="D397" s="295" t="s">
        <v>1124</v>
      </c>
      <c r="E397" s="86">
        <v>3245.4</v>
      </c>
      <c r="F397" s="86">
        <v>0</v>
      </c>
      <c r="G397" s="86">
        <v>0</v>
      </c>
      <c r="H397" s="86">
        <v>0</v>
      </c>
      <c r="I397" s="98">
        <v>0</v>
      </c>
      <c r="J397" s="98"/>
      <c r="K397" s="48">
        <f t="shared" si="503"/>
        <v>58.4172</v>
      </c>
      <c r="L397" s="49">
        <f t="shared" si="504"/>
        <v>0</v>
      </c>
      <c r="M397" s="45">
        <f t="shared" si="505"/>
        <v>0</v>
      </c>
      <c r="N397" s="42">
        <f t="shared" si="506"/>
        <v>0</v>
      </c>
      <c r="O397" s="45">
        <f t="shared" si="507"/>
        <v>0</v>
      </c>
      <c r="P397" s="45">
        <f t="shared" si="508"/>
        <v>0</v>
      </c>
      <c r="Q397" s="45">
        <f t="shared" si="509"/>
        <v>58.4172</v>
      </c>
      <c r="R397" s="42">
        <f t="shared" si="510"/>
        <v>0</v>
      </c>
      <c r="S397" s="42">
        <f t="shared" si="511"/>
        <v>0</v>
      </c>
      <c r="T397" s="45">
        <f t="shared" si="512"/>
        <v>0</v>
      </c>
      <c r="U397" s="42">
        <f t="shared" si="513"/>
        <v>0</v>
      </c>
      <c r="V397" s="45">
        <f t="shared" si="514"/>
        <v>0</v>
      </c>
      <c r="W397" s="45">
        <f t="shared" si="515"/>
        <v>0</v>
      </c>
      <c r="X397" s="42">
        <f t="shared" si="516"/>
        <v>0</v>
      </c>
      <c r="Y397" s="42">
        <f t="shared" si="517"/>
        <v>58.4172</v>
      </c>
      <c r="Z397" s="99"/>
      <c r="AA397" s="8" t="s">
        <v>29</v>
      </c>
      <c r="AB397" s="7">
        <f t="shared" ref="AB397:AH397" si="537">K397+R397</f>
        <v>58.4172</v>
      </c>
      <c r="AC397" s="7">
        <f t="shared" si="537"/>
        <v>0</v>
      </c>
      <c r="AD397" s="7">
        <f t="shared" si="537"/>
        <v>0</v>
      </c>
      <c r="AE397" s="7">
        <f t="shared" si="537"/>
        <v>0</v>
      </c>
      <c r="AF397" s="7">
        <f t="shared" si="537"/>
        <v>0</v>
      </c>
      <c r="AG397" s="7">
        <f t="shared" si="537"/>
        <v>0</v>
      </c>
      <c r="AH397" s="7">
        <f t="shared" si="537"/>
        <v>58.4172</v>
      </c>
      <c r="AI397" s="8" t="s">
        <v>1111</v>
      </c>
    </row>
    <row r="398" s="9" customFormat="1" ht="20" customHeight="1" spans="1:35">
      <c r="A398" s="23">
        <f t="shared" si="502"/>
        <v>395</v>
      </c>
      <c r="B398" s="24" t="s">
        <v>143</v>
      </c>
      <c r="C398" s="30" t="s">
        <v>1127</v>
      </c>
      <c r="D398" s="287" t="s">
        <v>1128</v>
      </c>
      <c r="E398" s="77">
        <v>3245.4</v>
      </c>
      <c r="F398" s="77">
        <v>3245.5</v>
      </c>
      <c r="G398" s="77">
        <v>5664.75</v>
      </c>
      <c r="H398" s="77">
        <v>3245.4</v>
      </c>
      <c r="I398" s="97">
        <v>3180</v>
      </c>
      <c r="J398" s="50"/>
      <c r="K398" s="34">
        <f t="shared" si="503"/>
        <v>58.4172</v>
      </c>
      <c r="L398" s="35">
        <f t="shared" si="504"/>
        <v>519.28</v>
      </c>
      <c r="M398" s="27">
        <f t="shared" si="505"/>
        <v>453.18</v>
      </c>
      <c r="N398" s="24">
        <f t="shared" si="506"/>
        <v>22.7178</v>
      </c>
      <c r="O398" s="27">
        <f t="shared" si="507"/>
        <v>159</v>
      </c>
      <c r="P398" s="27">
        <f t="shared" si="508"/>
        <v>0</v>
      </c>
      <c r="Q398" s="27">
        <f t="shared" si="509"/>
        <v>1212.595</v>
      </c>
      <c r="R398" s="24">
        <f t="shared" si="510"/>
        <v>0</v>
      </c>
      <c r="S398" s="24">
        <f t="shared" si="511"/>
        <v>259.64</v>
      </c>
      <c r="T398" s="27">
        <f t="shared" si="512"/>
        <v>113.3</v>
      </c>
      <c r="U398" s="24">
        <f t="shared" si="513"/>
        <v>9.74</v>
      </c>
      <c r="V398" s="27">
        <f t="shared" si="514"/>
        <v>159</v>
      </c>
      <c r="W398" s="27">
        <f t="shared" si="515"/>
        <v>0</v>
      </c>
      <c r="X398" s="24">
        <f t="shared" si="516"/>
        <v>541.68</v>
      </c>
      <c r="Y398" s="24">
        <f t="shared" si="517"/>
        <v>1754.275</v>
      </c>
      <c r="Z398" s="52"/>
      <c r="AA398" s="4" t="s">
        <v>29</v>
      </c>
      <c r="AB398" s="3">
        <f t="shared" ref="AB398:AH398" si="538">K398+R398</f>
        <v>58.4172</v>
      </c>
      <c r="AC398" s="3">
        <f t="shared" si="538"/>
        <v>778.92</v>
      </c>
      <c r="AD398" s="3">
        <f t="shared" si="538"/>
        <v>566.48</v>
      </c>
      <c r="AE398" s="3">
        <f t="shared" si="538"/>
        <v>32.4578</v>
      </c>
      <c r="AF398" s="3">
        <f t="shared" si="538"/>
        <v>318</v>
      </c>
      <c r="AG398" s="3">
        <f t="shared" si="538"/>
        <v>0</v>
      </c>
      <c r="AH398" s="3">
        <f t="shared" si="538"/>
        <v>1754.275</v>
      </c>
      <c r="AI398" s="4" t="s">
        <v>1111</v>
      </c>
    </row>
    <row r="399" s="9" customFormat="1" ht="20" customHeight="1" spans="1:35">
      <c r="A399" s="23">
        <f t="shared" si="502"/>
        <v>396</v>
      </c>
      <c r="B399" s="24" t="s">
        <v>143</v>
      </c>
      <c r="C399" s="30" t="s">
        <v>1129</v>
      </c>
      <c r="D399" s="268" t="s">
        <v>1130</v>
      </c>
      <c r="E399" s="77">
        <v>3245.4</v>
      </c>
      <c r="F399" s="77">
        <v>3245.5</v>
      </c>
      <c r="G399" s="77">
        <v>5664.75</v>
      </c>
      <c r="H399" s="77">
        <v>3245.4</v>
      </c>
      <c r="I399" s="50"/>
      <c r="J399" s="50"/>
      <c r="K399" s="34">
        <f t="shared" si="503"/>
        <v>58.4172</v>
      </c>
      <c r="L399" s="35">
        <f t="shared" si="504"/>
        <v>519.28</v>
      </c>
      <c r="M399" s="27">
        <f t="shared" si="505"/>
        <v>453.18</v>
      </c>
      <c r="N399" s="24">
        <f t="shared" si="506"/>
        <v>22.7178</v>
      </c>
      <c r="O399" s="27">
        <f t="shared" si="507"/>
        <v>0</v>
      </c>
      <c r="P399" s="27">
        <f t="shared" si="508"/>
        <v>0</v>
      </c>
      <c r="Q399" s="27">
        <f t="shared" si="509"/>
        <v>1053.595</v>
      </c>
      <c r="R399" s="24">
        <f t="shared" si="510"/>
        <v>0</v>
      </c>
      <c r="S399" s="24">
        <f t="shared" si="511"/>
        <v>259.64</v>
      </c>
      <c r="T399" s="27">
        <f t="shared" si="512"/>
        <v>113.3</v>
      </c>
      <c r="U399" s="24">
        <f t="shared" si="513"/>
        <v>9.74</v>
      </c>
      <c r="V399" s="27">
        <f t="shared" si="514"/>
        <v>0</v>
      </c>
      <c r="W399" s="27">
        <f t="shared" si="515"/>
        <v>0</v>
      </c>
      <c r="X399" s="24">
        <f t="shared" si="516"/>
        <v>382.68</v>
      </c>
      <c r="Y399" s="24">
        <f t="shared" si="517"/>
        <v>1436.275</v>
      </c>
      <c r="Z399" s="52"/>
      <c r="AA399" s="4" t="s">
        <v>29</v>
      </c>
      <c r="AB399" s="3">
        <f t="shared" ref="AB399:AH399" si="539">K399+R399</f>
        <v>58.4172</v>
      </c>
      <c r="AC399" s="3">
        <f t="shared" si="539"/>
        <v>778.92</v>
      </c>
      <c r="AD399" s="3">
        <f t="shared" si="539"/>
        <v>566.48</v>
      </c>
      <c r="AE399" s="3">
        <f t="shared" si="539"/>
        <v>32.4578</v>
      </c>
      <c r="AF399" s="3">
        <f t="shared" si="539"/>
        <v>0</v>
      </c>
      <c r="AG399" s="3">
        <f t="shared" si="539"/>
        <v>0</v>
      </c>
      <c r="AH399" s="3">
        <f t="shared" si="539"/>
        <v>1436.275</v>
      </c>
      <c r="AI399" s="4" t="s">
        <v>1111</v>
      </c>
    </row>
    <row r="400" s="9" customFormat="1" ht="20" customHeight="1" spans="1:35">
      <c r="A400" s="23">
        <f t="shared" si="502"/>
        <v>397</v>
      </c>
      <c r="B400" s="24" t="s">
        <v>293</v>
      </c>
      <c r="C400" s="30" t="s">
        <v>1133</v>
      </c>
      <c r="D400" s="268" t="s">
        <v>1134</v>
      </c>
      <c r="E400" s="77">
        <v>3245.4</v>
      </c>
      <c r="F400" s="77">
        <v>3245.5</v>
      </c>
      <c r="G400" s="77">
        <v>5664.75</v>
      </c>
      <c r="H400" s="77">
        <v>3245.4</v>
      </c>
      <c r="I400" s="50"/>
      <c r="J400" s="50"/>
      <c r="K400" s="34">
        <f t="shared" si="503"/>
        <v>58.4172</v>
      </c>
      <c r="L400" s="35">
        <f t="shared" si="504"/>
        <v>519.28</v>
      </c>
      <c r="M400" s="27">
        <f t="shared" si="505"/>
        <v>453.18</v>
      </c>
      <c r="N400" s="24">
        <f t="shared" si="506"/>
        <v>22.7178</v>
      </c>
      <c r="O400" s="27">
        <f t="shared" si="507"/>
        <v>0</v>
      </c>
      <c r="P400" s="27">
        <f t="shared" si="508"/>
        <v>0</v>
      </c>
      <c r="Q400" s="27">
        <f t="shared" si="509"/>
        <v>1053.595</v>
      </c>
      <c r="R400" s="24">
        <f t="shared" si="510"/>
        <v>0</v>
      </c>
      <c r="S400" s="24">
        <f t="shared" si="511"/>
        <v>259.64</v>
      </c>
      <c r="T400" s="27">
        <f t="shared" si="512"/>
        <v>113.3</v>
      </c>
      <c r="U400" s="24">
        <f t="shared" si="513"/>
        <v>9.74</v>
      </c>
      <c r="V400" s="27">
        <f t="shared" si="514"/>
        <v>0</v>
      </c>
      <c r="W400" s="27">
        <f t="shared" si="515"/>
        <v>0</v>
      </c>
      <c r="X400" s="24">
        <f t="shared" si="516"/>
        <v>382.68</v>
      </c>
      <c r="Y400" s="24">
        <f t="shared" si="517"/>
        <v>1436.275</v>
      </c>
      <c r="Z400" s="52"/>
      <c r="AA400" s="4" t="s">
        <v>26</v>
      </c>
      <c r="AB400" s="3">
        <f t="shared" ref="AB400:AH400" si="540">K400+R400</f>
        <v>58.4172</v>
      </c>
      <c r="AC400" s="3">
        <f t="shared" si="540"/>
        <v>778.92</v>
      </c>
      <c r="AD400" s="3">
        <f t="shared" si="540"/>
        <v>566.48</v>
      </c>
      <c r="AE400" s="3">
        <f t="shared" si="540"/>
        <v>32.4578</v>
      </c>
      <c r="AF400" s="3">
        <f t="shared" si="540"/>
        <v>0</v>
      </c>
      <c r="AG400" s="3">
        <f t="shared" si="540"/>
        <v>0</v>
      </c>
      <c r="AH400" s="3">
        <f t="shared" si="540"/>
        <v>1436.275</v>
      </c>
      <c r="AI400" s="4" t="s">
        <v>1111</v>
      </c>
    </row>
    <row r="401" s="9" customFormat="1" ht="20" customHeight="1" spans="1:35">
      <c r="A401" s="23">
        <f t="shared" ref="A401:A436" si="541">ROW()-3</f>
        <v>398</v>
      </c>
      <c r="B401" s="24" t="s">
        <v>293</v>
      </c>
      <c r="C401" s="30" t="s">
        <v>1137</v>
      </c>
      <c r="D401" s="28" t="s">
        <v>1138</v>
      </c>
      <c r="E401" s="77">
        <v>3245.4</v>
      </c>
      <c r="F401" s="77">
        <v>3245.5</v>
      </c>
      <c r="G401" s="77">
        <v>5664.75</v>
      </c>
      <c r="H401" s="77">
        <v>3245.4</v>
      </c>
      <c r="I401" s="50">
        <v>1790</v>
      </c>
      <c r="J401" s="50"/>
      <c r="K401" s="34">
        <f t="shared" ref="K401:K436" si="542">E401*0.018</f>
        <v>58.4172</v>
      </c>
      <c r="L401" s="35">
        <f t="shared" ref="L401:L436" si="543">F401*0.16</f>
        <v>519.28</v>
      </c>
      <c r="M401" s="27">
        <f t="shared" ref="M401:M436" si="544">ROUND(G401*0.08,2)</f>
        <v>453.18</v>
      </c>
      <c r="N401" s="24">
        <f t="shared" ref="N401:N436" si="545">H401*0.007</f>
        <v>22.7178</v>
      </c>
      <c r="O401" s="27">
        <f t="shared" ref="O401:O436" si="546">I401*5%</f>
        <v>89.5</v>
      </c>
      <c r="P401" s="27">
        <f t="shared" ref="P401:P436" si="547">J401*50%</f>
        <v>0</v>
      </c>
      <c r="Q401" s="27">
        <f t="shared" ref="Q401:Q436" si="548">SUM(K401:P401)</f>
        <v>1143.095</v>
      </c>
      <c r="R401" s="24">
        <f t="shared" ref="R401:R436" si="549">E401*0</f>
        <v>0</v>
      </c>
      <c r="S401" s="24">
        <f t="shared" ref="S401:S436" si="550">ROUND(F401*0.08,2)</f>
        <v>259.64</v>
      </c>
      <c r="T401" s="27">
        <f t="shared" ref="T401:T436" si="551">ROUND(G401*0.02,2)</f>
        <v>113.3</v>
      </c>
      <c r="U401" s="24">
        <f t="shared" ref="U401:U436" si="552">ROUND(H401*0.003,2)</f>
        <v>9.74</v>
      </c>
      <c r="V401" s="27">
        <f t="shared" ref="V401:V436" si="553">I401*5%</f>
        <v>89.5</v>
      </c>
      <c r="W401" s="27">
        <f t="shared" ref="W401:W436" si="554">J401*50%</f>
        <v>0</v>
      </c>
      <c r="X401" s="24">
        <f t="shared" ref="X401:X436" si="555">SUM(R401:W401)</f>
        <v>472.18</v>
      </c>
      <c r="Y401" s="24">
        <f t="shared" ref="Y401:Y436" si="556">Q401+X401</f>
        <v>1615.275</v>
      </c>
      <c r="Z401" s="52"/>
      <c r="AA401" s="4" t="s">
        <v>26</v>
      </c>
      <c r="AB401" s="3">
        <f t="shared" ref="AB401:AH401" si="557">K401+R401</f>
        <v>58.4172</v>
      </c>
      <c r="AC401" s="3">
        <f t="shared" si="557"/>
        <v>778.92</v>
      </c>
      <c r="AD401" s="3">
        <f t="shared" si="557"/>
        <v>566.48</v>
      </c>
      <c r="AE401" s="3">
        <f t="shared" si="557"/>
        <v>32.4578</v>
      </c>
      <c r="AF401" s="3">
        <f t="shared" si="557"/>
        <v>179</v>
      </c>
      <c r="AG401" s="3">
        <f t="shared" si="557"/>
        <v>0</v>
      </c>
      <c r="AH401" s="3">
        <f t="shared" si="557"/>
        <v>1615.275</v>
      </c>
      <c r="AI401" s="4" t="s">
        <v>1111</v>
      </c>
    </row>
    <row r="402" s="9" customFormat="1" ht="20" customHeight="1" spans="1:35">
      <c r="A402" s="23">
        <f t="shared" si="541"/>
        <v>399</v>
      </c>
      <c r="B402" s="24" t="s">
        <v>140</v>
      </c>
      <c r="C402" s="30" t="s">
        <v>1139</v>
      </c>
      <c r="D402" s="268" t="s">
        <v>1140</v>
      </c>
      <c r="E402" s="77">
        <v>3820</v>
      </c>
      <c r="F402" s="77">
        <v>3820</v>
      </c>
      <c r="G402" s="77">
        <v>5664.75</v>
      </c>
      <c r="H402" s="77">
        <v>3820</v>
      </c>
      <c r="I402" s="50">
        <v>4180</v>
      </c>
      <c r="J402" s="50"/>
      <c r="K402" s="34">
        <f t="shared" si="542"/>
        <v>68.76</v>
      </c>
      <c r="L402" s="35">
        <f t="shared" si="543"/>
        <v>611.2</v>
      </c>
      <c r="M402" s="27">
        <f t="shared" si="544"/>
        <v>453.18</v>
      </c>
      <c r="N402" s="24">
        <f t="shared" si="545"/>
        <v>26.74</v>
      </c>
      <c r="O402" s="27">
        <f t="shared" si="546"/>
        <v>209</v>
      </c>
      <c r="P402" s="27">
        <f t="shared" si="547"/>
        <v>0</v>
      </c>
      <c r="Q402" s="27">
        <f t="shared" si="548"/>
        <v>1368.88</v>
      </c>
      <c r="R402" s="24">
        <f t="shared" si="549"/>
        <v>0</v>
      </c>
      <c r="S402" s="24">
        <f t="shared" si="550"/>
        <v>305.6</v>
      </c>
      <c r="T402" s="27">
        <f t="shared" si="551"/>
        <v>113.3</v>
      </c>
      <c r="U402" s="24">
        <f t="shared" si="552"/>
        <v>11.46</v>
      </c>
      <c r="V402" s="27">
        <f t="shared" si="553"/>
        <v>209</v>
      </c>
      <c r="W402" s="27">
        <f t="shared" si="554"/>
        <v>0</v>
      </c>
      <c r="X402" s="24">
        <f t="shared" si="555"/>
        <v>639.36</v>
      </c>
      <c r="Y402" s="24">
        <f t="shared" si="556"/>
        <v>2008.24</v>
      </c>
      <c r="Z402" s="52"/>
      <c r="AA402" s="4" t="s">
        <v>17</v>
      </c>
      <c r="AB402" s="3">
        <f t="shared" ref="AB402:AH402" si="558">K402+R402</f>
        <v>68.76</v>
      </c>
      <c r="AC402" s="3">
        <f t="shared" si="558"/>
        <v>916.8</v>
      </c>
      <c r="AD402" s="3">
        <f t="shared" si="558"/>
        <v>566.48</v>
      </c>
      <c r="AE402" s="3">
        <f t="shared" si="558"/>
        <v>38.2</v>
      </c>
      <c r="AF402" s="3">
        <f t="shared" si="558"/>
        <v>418</v>
      </c>
      <c r="AG402" s="3">
        <f t="shared" si="558"/>
        <v>0</v>
      </c>
      <c r="AH402" s="3">
        <f t="shared" si="558"/>
        <v>2008.24</v>
      </c>
      <c r="AI402" s="4" t="s">
        <v>1107</v>
      </c>
    </row>
    <row r="403" s="9" customFormat="1" ht="20" customHeight="1" spans="1:35">
      <c r="A403" s="23">
        <f t="shared" si="541"/>
        <v>400</v>
      </c>
      <c r="B403" s="24" t="s">
        <v>140</v>
      </c>
      <c r="C403" s="30" t="s">
        <v>1142</v>
      </c>
      <c r="D403" s="287" t="s">
        <v>1143</v>
      </c>
      <c r="E403" s="77">
        <v>3245.4</v>
      </c>
      <c r="F403" s="77">
        <v>3245.5</v>
      </c>
      <c r="G403" s="77">
        <v>5664.75</v>
      </c>
      <c r="H403" s="77">
        <v>3245.4</v>
      </c>
      <c r="I403" s="97">
        <v>3180</v>
      </c>
      <c r="J403" s="50"/>
      <c r="K403" s="34">
        <f t="shared" si="542"/>
        <v>58.4172</v>
      </c>
      <c r="L403" s="35">
        <f t="shared" si="543"/>
        <v>519.28</v>
      </c>
      <c r="M403" s="27">
        <f t="shared" si="544"/>
        <v>453.18</v>
      </c>
      <c r="N403" s="24">
        <f t="shared" si="545"/>
        <v>22.7178</v>
      </c>
      <c r="O403" s="27">
        <f t="shared" si="546"/>
        <v>159</v>
      </c>
      <c r="P403" s="27">
        <f t="shared" si="547"/>
        <v>0</v>
      </c>
      <c r="Q403" s="27">
        <f t="shared" si="548"/>
        <v>1212.595</v>
      </c>
      <c r="R403" s="24">
        <f t="shared" si="549"/>
        <v>0</v>
      </c>
      <c r="S403" s="24">
        <f t="shared" si="550"/>
        <v>259.64</v>
      </c>
      <c r="T403" s="27">
        <f t="shared" si="551"/>
        <v>113.3</v>
      </c>
      <c r="U403" s="24">
        <f t="shared" si="552"/>
        <v>9.74</v>
      </c>
      <c r="V403" s="27">
        <f t="shared" si="553"/>
        <v>159</v>
      </c>
      <c r="W403" s="27">
        <f t="shared" si="554"/>
        <v>0</v>
      </c>
      <c r="X403" s="24">
        <f t="shared" si="555"/>
        <v>541.68</v>
      </c>
      <c r="Y403" s="24">
        <f t="shared" si="556"/>
        <v>1754.275</v>
      </c>
      <c r="Z403" s="52"/>
      <c r="AA403" s="4" t="s">
        <v>17</v>
      </c>
      <c r="AB403" s="3">
        <f t="shared" ref="AB403:AH403" si="559">K403+R403</f>
        <v>58.4172</v>
      </c>
      <c r="AC403" s="3">
        <f t="shared" si="559"/>
        <v>778.92</v>
      </c>
      <c r="AD403" s="3">
        <f t="shared" si="559"/>
        <v>566.48</v>
      </c>
      <c r="AE403" s="3">
        <f t="shared" si="559"/>
        <v>32.4578</v>
      </c>
      <c r="AF403" s="3">
        <f t="shared" si="559"/>
        <v>318</v>
      </c>
      <c r="AG403" s="3">
        <f t="shared" si="559"/>
        <v>0</v>
      </c>
      <c r="AH403" s="3">
        <f t="shared" si="559"/>
        <v>1754.275</v>
      </c>
      <c r="AI403" s="4" t="s">
        <v>1107</v>
      </c>
    </row>
    <row r="404" s="9" customFormat="1" ht="20" customHeight="1" spans="1:35">
      <c r="A404" s="23">
        <f t="shared" si="541"/>
        <v>401</v>
      </c>
      <c r="B404" s="24" t="s">
        <v>140</v>
      </c>
      <c r="C404" s="30" t="s">
        <v>1144</v>
      </c>
      <c r="D404" s="287" t="s">
        <v>1145</v>
      </c>
      <c r="E404" s="77">
        <v>3245.4</v>
      </c>
      <c r="F404" s="77">
        <v>3245.5</v>
      </c>
      <c r="G404" s="77">
        <v>5664.75</v>
      </c>
      <c r="H404" s="77">
        <v>3245.4</v>
      </c>
      <c r="I404" s="97">
        <v>3180</v>
      </c>
      <c r="J404" s="50"/>
      <c r="K404" s="34">
        <f t="shared" si="542"/>
        <v>58.4172</v>
      </c>
      <c r="L404" s="35">
        <f t="shared" si="543"/>
        <v>519.28</v>
      </c>
      <c r="M404" s="27">
        <f t="shared" si="544"/>
        <v>453.18</v>
      </c>
      <c r="N404" s="24">
        <f t="shared" si="545"/>
        <v>22.7178</v>
      </c>
      <c r="O404" s="27">
        <f t="shared" si="546"/>
        <v>159</v>
      </c>
      <c r="P404" s="27">
        <f t="shared" si="547"/>
        <v>0</v>
      </c>
      <c r="Q404" s="27">
        <f t="shared" si="548"/>
        <v>1212.595</v>
      </c>
      <c r="R404" s="24">
        <f t="shared" si="549"/>
        <v>0</v>
      </c>
      <c r="S404" s="24">
        <f t="shared" si="550"/>
        <v>259.64</v>
      </c>
      <c r="T404" s="27">
        <f t="shared" si="551"/>
        <v>113.3</v>
      </c>
      <c r="U404" s="24">
        <f t="shared" si="552"/>
        <v>9.74</v>
      </c>
      <c r="V404" s="27">
        <f t="shared" si="553"/>
        <v>159</v>
      </c>
      <c r="W404" s="27">
        <f t="shared" si="554"/>
        <v>0</v>
      </c>
      <c r="X404" s="24">
        <f t="shared" si="555"/>
        <v>541.68</v>
      </c>
      <c r="Y404" s="24">
        <f t="shared" si="556"/>
        <v>1754.275</v>
      </c>
      <c r="Z404" s="52"/>
      <c r="AA404" s="4" t="s">
        <v>17</v>
      </c>
      <c r="AB404" s="3">
        <f t="shared" ref="AB404:AH404" si="560">K404+R404</f>
        <v>58.4172</v>
      </c>
      <c r="AC404" s="3">
        <f t="shared" si="560"/>
        <v>778.92</v>
      </c>
      <c r="AD404" s="3">
        <f t="shared" si="560"/>
        <v>566.48</v>
      </c>
      <c r="AE404" s="3">
        <f t="shared" si="560"/>
        <v>32.4578</v>
      </c>
      <c r="AF404" s="3">
        <f t="shared" si="560"/>
        <v>318</v>
      </c>
      <c r="AG404" s="3">
        <f t="shared" si="560"/>
        <v>0</v>
      </c>
      <c r="AH404" s="3">
        <f t="shared" si="560"/>
        <v>1754.275</v>
      </c>
      <c r="AI404" s="4" t="s">
        <v>1107</v>
      </c>
    </row>
    <row r="405" s="9" customFormat="1" ht="20" customHeight="1" spans="1:35">
      <c r="A405" s="23">
        <f t="shared" si="541"/>
        <v>402</v>
      </c>
      <c r="B405" s="24" t="s">
        <v>140</v>
      </c>
      <c r="C405" s="30" t="s">
        <v>1146</v>
      </c>
      <c r="D405" s="287" t="s">
        <v>1147</v>
      </c>
      <c r="E405" s="77">
        <v>3245.4</v>
      </c>
      <c r="F405" s="77">
        <v>3245.5</v>
      </c>
      <c r="G405" s="77">
        <v>5664.75</v>
      </c>
      <c r="H405" s="77">
        <v>3245.4</v>
      </c>
      <c r="I405" s="97">
        <v>3180</v>
      </c>
      <c r="J405" s="50"/>
      <c r="K405" s="34">
        <f t="shared" si="542"/>
        <v>58.4172</v>
      </c>
      <c r="L405" s="35">
        <f t="shared" si="543"/>
        <v>519.28</v>
      </c>
      <c r="M405" s="27">
        <f t="shared" si="544"/>
        <v>453.18</v>
      </c>
      <c r="N405" s="24">
        <f t="shared" si="545"/>
        <v>22.7178</v>
      </c>
      <c r="O405" s="27">
        <f t="shared" si="546"/>
        <v>159</v>
      </c>
      <c r="P405" s="27">
        <f t="shared" si="547"/>
        <v>0</v>
      </c>
      <c r="Q405" s="27">
        <f t="shared" si="548"/>
        <v>1212.595</v>
      </c>
      <c r="R405" s="24">
        <f t="shared" si="549"/>
        <v>0</v>
      </c>
      <c r="S405" s="24">
        <f t="shared" si="550"/>
        <v>259.64</v>
      </c>
      <c r="T405" s="27">
        <f t="shared" si="551"/>
        <v>113.3</v>
      </c>
      <c r="U405" s="24">
        <f t="shared" si="552"/>
        <v>9.74</v>
      </c>
      <c r="V405" s="27">
        <f t="shared" si="553"/>
        <v>159</v>
      </c>
      <c r="W405" s="27">
        <f t="shared" si="554"/>
        <v>0</v>
      </c>
      <c r="X405" s="24">
        <f t="shared" si="555"/>
        <v>541.68</v>
      </c>
      <c r="Y405" s="24">
        <f t="shared" si="556"/>
        <v>1754.275</v>
      </c>
      <c r="Z405" s="52"/>
      <c r="AA405" s="4" t="s">
        <v>17</v>
      </c>
      <c r="AB405" s="3">
        <f t="shared" ref="AB405:AH405" si="561">K405+R405</f>
        <v>58.4172</v>
      </c>
      <c r="AC405" s="3">
        <f t="shared" si="561"/>
        <v>778.92</v>
      </c>
      <c r="AD405" s="3">
        <f t="shared" si="561"/>
        <v>566.48</v>
      </c>
      <c r="AE405" s="3">
        <f t="shared" si="561"/>
        <v>32.4578</v>
      </c>
      <c r="AF405" s="3">
        <f t="shared" si="561"/>
        <v>318</v>
      </c>
      <c r="AG405" s="3">
        <f t="shared" si="561"/>
        <v>0</v>
      </c>
      <c r="AH405" s="3">
        <f t="shared" si="561"/>
        <v>1754.275</v>
      </c>
      <c r="AI405" s="4" t="s">
        <v>1107</v>
      </c>
    </row>
    <row r="406" s="9" customFormat="1" ht="20" customHeight="1" spans="1:35">
      <c r="A406" s="23">
        <f t="shared" si="541"/>
        <v>403</v>
      </c>
      <c r="B406" s="24" t="s">
        <v>688</v>
      </c>
      <c r="C406" s="30" t="s">
        <v>1148</v>
      </c>
      <c r="D406" s="268" t="s">
        <v>1149</v>
      </c>
      <c r="E406" s="77">
        <v>3245.4</v>
      </c>
      <c r="F406" s="77">
        <v>3245.5</v>
      </c>
      <c r="G406" s="77">
        <v>5664.75</v>
      </c>
      <c r="H406" s="77">
        <v>3245.4</v>
      </c>
      <c r="I406" s="50"/>
      <c r="J406" s="50"/>
      <c r="K406" s="34">
        <f t="shared" si="542"/>
        <v>58.4172</v>
      </c>
      <c r="L406" s="35">
        <f t="shared" si="543"/>
        <v>519.28</v>
      </c>
      <c r="M406" s="27">
        <f t="shared" si="544"/>
        <v>453.18</v>
      </c>
      <c r="N406" s="24">
        <f t="shared" si="545"/>
        <v>22.7178</v>
      </c>
      <c r="O406" s="27">
        <f t="shared" si="546"/>
        <v>0</v>
      </c>
      <c r="P406" s="27">
        <f t="shared" si="547"/>
        <v>0</v>
      </c>
      <c r="Q406" s="27">
        <f t="shared" si="548"/>
        <v>1053.595</v>
      </c>
      <c r="R406" s="24">
        <f t="shared" si="549"/>
        <v>0</v>
      </c>
      <c r="S406" s="24">
        <f t="shared" si="550"/>
        <v>259.64</v>
      </c>
      <c r="T406" s="27">
        <f t="shared" si="551"/>
        <v>113.3</v>
      </c>
      <c r="U406" s="24">
        <f t="shared" si="552"/>
        <v>9.74</v>
      </c>
      <c r="V406" s="27">
        <f t="shared" si="553"/>
        <v>0</v>
      </c>
      <c r="W406" s="27">
        <f t="shared" si="554"/>
        <v>0</v>
      </c>
      <c r="X406" s="24">
        <f t="shared" si="555"/>
        <v>382.68</v>
      </c>
      <c r="Y406" s="24">
        <f t="shared" si="556"/>
        <v>1436.275</v>
      </c>
      <c r="Z406" s="52"/>
      <c r="AA406" s="4" t="s">
        <v>25</v>
      </c>
      <c r="AB406" s="3">
        <f t="shared" ref="AB406:AH406" si="562">K406+R406</f>
        <v>58.4172</v>
      </c>
      <c r="AC406" s="3">
        <f t="shared" si="562"/>
        <v>778.92</v>
      </c>
      <c r="AD406" s="3">
        <f t="shared" si="562"/>
        <v>566.48</v>
      </c>
      <c r="AE406" s="3">
        <f t="shared" si="562"/>
        <v>32.4578</v>
      </c>
      <c r="AF406" s="3">
        <f t="shared" si="562"/>
        <v>0</v>
      </c>
      <c r="AG406" s="3">
        <f t="shared" si="562"/>
        <v>0</v>
      </c>
      <c r="AH406" s="3">
        <f t="shared" si="562"/>
        <v>1436.275</v>
      </c>
      <c r="AI406" s="4" t="s">
        <v>1111</v>
      </c>
    </row>
    <row r="407" s="9" customFormat="1" ht="20" customHeight="1" spans="1:35">
      <c r="A407" s="23">
        <f t="shared" si="541"/>
        <v>404</v>
      </c>
      <c r="B407" s="24" t="s">
        <v>76</v>
      </c>
      <c r="C407" s="30" t="s">
        <v>1150</v>
      </c>
      <c r="D407" s="268" t="s">
        <v>1151</v>
      </c>
      <c r="E407" s="77">
        <v>3245.4</v>
      </c>
      <c r="F407" s="77">
        <v>3245.5</v>
      </c>
      <c r="G407" s="77">
        <v>5664.75</v>
      </c>
      <c r="H407" s="77">
        <v>3245.4</v>
      </c>
      <c r="I407" s="50"/>
      <c r="J407" s="50"/>
      <c r="K407" s="34">
        <f t="shared" si="542"/>
        <v>58.4172</v>
      </c>
      <c r="L407" s="35">
        <f t="shared" si="543"/>
        <v>519.28</v>
      </c>
      <c r="M407" s="27">
        <f t="shared" si="544"/>
        <v>453.18</v>
      </c>
      <c r="N407" s="24">
        <f t="shared" si="545"/>
        <v>22.7178</v>
      </c>
      <c r="O407" s="27">
        <f t="shared" si="546"/>
        <v>0</v>
      </c>
      <c r="P407" s="27">
        <f t="shared" si="547"/>
        <v>0</v>
      </c>
      <c r="Q407" s="27">
        <f t="shared" si="548"/>
        <v>1053.595</v>
      </c>
      <c r="R407" s="24">
        <f t="shared" si="549"/>
        <v>0</v>
      </c>
      <c r="S407" s="24">
        <f t="shared" si="550"/>
        <v>259.64</v>
      </c>
      <c r="T407" s="27">
        <f t="shared" si="551"/>
        <v>113.3</v>
      </c>
      <c r="U407" s="24">
        <f t="shared" si="552"/>
        <v>9.74</v>
      </c>
      <c r="V407" s="27">
        <f t="shared" si="553"/>
        <v>0</v>
      </c>
      <c r="W407" s="27">
        <f t="shared" si="554"/>
        <v>0</v>
      </c>
      <c r="X407" s="24">
        <f t="shared" si="555"/>
        <v>382.68</v>
      </c>
      <c r="Y407" s="24">
        <f t="shared" si="556"/>
        <v>1436.275</v>
      </c>
      <c r="Z407" s="52"/>
      <c r="AA407" s="4" t="s">
        <v>31</v>
      </c>
      <c r="AB407" s="3">
        <f t="shared" ref="AB407:AH407" si="563">K407+R407</f>
        <v>58.4172</v>
      </c>
      <c r="AC407" s="3">
        <f t="shared" si="563"/>
        <v>778.92</v>
      </c>
      <c r="AD407" s="3">
        <f t="shared" si="563"/>
        <v>566.48</v>
      </c>
      <c r="AE407" s="3">
        <f t="shared" si="563"/>
        <v>32.4578</v>
      </c>
      <c r="AF407" s="3">
        <f t="shared" si="563"/>
        <v>0</v>
      </c>
      <c r="AG407" s="3">
        <f t="shared" si="563"/>
        <v>0</v>
      </c>
      <c r="AH407" s="3">
        <f t="shared" si="563"/>
        <v>1436.275</v>
      </c>
      <c r="AI407" s="4" t="s">
        <v>1108</v>
      </c>
    </row>
    <row r="408" s="9" customFormat="1" ht="20" customHeight="1" spans="1:35">
      <c r="A408" s="23">
        <f t="shared" si="541"/>
        <v>405</v>
      </c>
      <c r="B408" s="24" t="s">
        <v>143</v>
      </c>
      <c r="C408" s="88" t="s">
        <v>1152</v>
      </c>
      <c r="D408" s="89" t="s">
        <v>1153</v>
      </c>
      <c r="E408" s="77">
        <v>3245.4</v>
      </c>
      <c r="F408" s="77">
        <v>3245.5</v>
      </c>
      <c r="G408" s="77">
        <v>5664.75</v>
      </c>
      <c r="H408" s="77">
        <v>3245.4</v>
      </c>
      <c r="I408" s="50"/>
      <c r="J408" s="50"/>
      <c r="K408" s="34">
        <f t="shared" si="542"/>
        <v>58.4172</v>
      </c>
      <c r="L408" s="35">
        <f t="shared" si="543"/>
        <v>519.28</v>
      </c>
      <c r="M408" s="27">
        <f t="shared" si="544"/>
        <v>453.18</v>
      </c>
      <c r="N408" s="24">
        <f t="shared" si="545"/>
        <v>22.7178</v>
      </c>
      <c r="O408" s="27">
        <f t="shared" si="546"/>
        <v>0</v>
      </c>
      <c r="P408" s="27">
        <f t="shared" si="547"/>
        <v>0</v>
      </c>
      <c r="Q408" s="27">
        <f t="shared" si="548"/>
        <v>1053.595</v>
      </c>
      <c r="R408" s="24">
        <f t="shared" si="549"/>
        <v>0</v>
      </c>
      <c r="S408" s="24">
        <f t="shared" si="550"/>
        <v>259.64</v>
      </c>
      <c r="T408" s="27">
        <f t="shared" si="551"/>
        <v>113.3</v>
      </c>
      <c r="U408" s="24">
        <f t="shared" si="552"/>
        <v>9.74</v>
      </c>
      <c r="V408" s="27">
        <f t="shared" si="553"/>
        <v>0</v>
      </c>
      <c r="W408" s="27">
        <f t="shared" si="554"/>
        <v>0</v>
      </c>
      <c r="X408" s="24">
        <f t="shared" si="555"/>
        <v>382.68</v>
      </c>
      <c r="Y408" s="24">
        <f t="shared" si="556"/>
        <v>1436.275</v>
      </c>
      <c r="Z408" s="52"/>
      <c r="AA408" s="4" t="s">
        <v>29</v>
      </c>
      <c r="AB408" s="3">
        <f t="shared" ref="AB408:AH408" si="564">K408+R408</f>
        <v>58.4172</v>
      </c>
      <c r="AC408" s="3">
        <f t="shared" si="564"/>
        <v>778.92</v>
      </c>
      <c r="AD408" s="3">
        <f t="shared" si="564"/>
        <v>566.48</v>
      </c>
      <c r="AE408" s="3">
        <f t="shared" si="564"/>
        <v>32.4578</v>
      </c>
      <c r="AF408" s="3">
        <f t="shared" si="564"/>
        <v>0</v>
      </c>
      <c r="AG408" s="3">
        <f t="shared" si="564"/>
        <v>0</v>
      </c>
      <c r="AH408" s="3">
        <f t="shared" si="564"/>
        <v>1436.275</v>
      </c>
      <c r="AI408" s="4" t="s">
        <v>1111</v>
      </c>
    </row>
    <row r="409" s="9" customFormat="1" ht="20" customHeight="1" spans="1:35">
      <c r="A409" s="23">
        <f t="shared" si="541"/>
        <v>406</v>
      </c>
      <c r="B409" s="24" t="s">
        <v>76</v>
      </c>
      <c r="C409" s="30" t="s">
        <v>1154</v>
      </c>
      <c r="D409" s="268" t="s">
        <v>1155</v>
      </c>
      <c r="E409" s="77">
        <v>3245.4</v>
      </c>
      <c r="F409" s="77">
        <v>3245.5</v>
      </c>
      <c r="G409" s="77">
        <v>5664.75</v>
      </c>
      <c r="H409" s="77">
        <v>3245.4</v>
      </c>
      <c r="I409" s="50"/>
      <c r="J409" s="50"/>
      <c r="K409" s="34">
        <f t="shared" si="542"/>
        <v>58.4172</v>
      </c>
      <c r="L409" s="35">
        <f t="shared" si="543"/>
        <v>519.28</v>
      </c>
      <c r="M409" s="27">
        <f t="shared" si="544"/>
        <v>453.18</v>
      </c>
      <c r="N409" s="24">
        <f t="shared" si="545"/>
        <v>22.7178</v>
      </c>
      <c r="O409" s="27">
        <f t="shared" si="546"/>
        <v>0</v>
      </c>
      <c r="P409" s="27">
        <f t="shared" si="547"/>
        <v>0</v>
      </c>
      <c r="Q409" s="27">
        <f t="shared" si="548"/>
        <v>1053.595</v>
      </c>
      <c r="R409" s="24">
        <f t="shared" si="549"/>
        <v>0</v>
      </c>
      <c r="S409" s="24">
        <f t="shared" si="550"/>
        <v>259.64</v>
      </c>
      <c r="T409" s="27">
        <f t="shared" si="551"/>
        <v>113.3</v>
      </c>
      <c r="U409" s="24">
        <f t="shared" si="552"/>
        <v>9.74</v>
      </c>
      <c r="V409" s="27">
        <f t="shared" si="553"/>
        <v>0</v>
      </c>
      <c r="W409" s="27">
        <f t="shared" si="554"/>
        <v>0</v>
      </c>
      <c r="X409" s="24">
        <f t="shared" si="555"/>
        <v>382.68</v>
      </c>
      <c r="Y409" s="24">
        <f t="shared" si="556"/>
        <v>1436.275</v>
      </c>
      <c r="Z409" s="52"/>
      <c r="AA409" s="4" t="s">
        <v>31</v>
      </c>
      <c r="AB409" s="3">
        <f t="shared" ref="AB409:AH409" si="565">K409+R409</f>
        <v>58.4172</v>
      </c>
      <c r="AC409" s="3">
        <f t="shared" si="565"/>
        <v>778.92</v>
      </c>
      <c r="AD409" s="3">
        <f t="shared" si="565"/>
        <v>566.48</v>
      </c>
      <c r="AE409" s="3">
        <f t="shared" si="565"/>
        <v>32.4578</v>
      </c>
      <c r="AF409" s="3">
        <f t="shared" si="565"/>
        <v>0</v>
      </c>
      <c r="AG409" s="3">
        <f t="shared" si="565"/>
        <v>0</v>
      </c>
      <c r="AH409" s="3">
        <f t="shared" si="565"/>
        <v>1436.275</v>
      </c>
      <c r="AI409" s="4" t="s">
        <v>1108</v>
      </c>
    </row>
    <row r="410" s="9" customFormat="1" ht="20" customHeight="1" spans="1:35">
      <c r="A410" s="23">
        <f t="shared" si="541"/>
        <v>407</v>
      </c>
      <c r="B410" s="24" t="s">
        <v>76</v>
      </c>
      <c r="C410" s="30" t="s">
        <v>1156</v>
      </c>
      <c r="D410" s="268" t="s">
        <v>1157</v>
      </c>
      <c r="E410" s="77">
        <v>3820</v>
      </c>
      <c r="F410" s="77">
        <v>3820</v>
      </c>
      <c r="G410" s="77">
        <v>5664.75</v>
      </c>
      <c r="H410" s="77">
        <v>3820</v>
      </c>
      <c r="I410" s="50">
        <v>4180</v>
      </c>
      <c r="J410" s="50"/>
      <c r="K410" s="34">
        <f t="shared" si="542"/>
        <v>68.76</v>
      </c>
      <c r="L410" s="35">
        <f t="shared" si="543"/>
        <v>611.2</v>
      </c>
      <c r="M410" s="27">
        <f t="shared" si="544"/>
        <v>453.18</v>
      </c>
      <c r="N410" s="24">
        <f t="shared" si="545"/>
        <v>26.74</v>
      </c>
      <c r="O410" s="27">
        <f t="shared" si="546"/>
        <v>209</v>
      </c>
      <c r="P410" s="27">
        <f t="shared" si="547"/>
        <v>0</v>
      </c>
      <c r="Q410" s="27">
        <f t="shared" si="548"/>
        <v>1368.88</v>
      </c>
      <c r="R410" s="24">
        <f t="shared" si="549"/>
        <v>0</v>
      </c>
      <c r="S410" s="24">
        <f t="shared" si="550"/>
        <v>305.6</v>
      </c>
      <c r="T410" s="27">
        <f t="shared" si="551"/>
        <v>113.3</v>
      </c>
      <c r="U410" s="24">
        <f t="shared" si="552"/>
        <v>11.46</v>
      </c>
      <c r="V410" s="27">
        <f t="shared" si="553"/>
        <v>209</v>
      </c>
      <c r="W410" s="27">
        <f t="shared" si="554"/>
        <v>0</v>
      </c>
      <c r="X410" s="24">
        <f t="shared" si="555"/>
        <v>639.36</v>
      </c>
      <c r="Y410" s="24">
        <f t="shared" si="556"/>
        <v>2008.24</v>
      </c>
      <c r="Z410" s="52"/>
      <c r="AA410" s="4" t="s">
        <v>31</v>
      </c>
      <c r="AB410" s="3">
        <f t="shared" ref="AB410:AH410" si="566">K410+R410</f>
        <v>68.76</v>
      </c>
      <c r="AC410" s="3">
        <f t="shared" si="566"/>
        <v>916.8</v>
      </c>
      <c r="AD410" s="3">
        <f t="shared" si="566"/>
        <v>566.48</v>
      </c>
      <c r="AE410" s="3">
        <f t="shared" si="566"/>
        <v>38.2</v>
      </c>
      <c r="AF410" s="3">
        <f t="shared" si="566"/>
        <v>418</v>
      </c>
      <c r="AG410" s="3">
        <f t="shared" si="566"/>
        <v>0</v>
      </c>
      <c r="AH410" s="3">
        <f t="shared" si="566"/>
        <v>2008.24</v>
      </c>
      <c r="AI410" s="4" t="s">
        <v>1108</v>
      </c>
    </row>
    <row r="411" s="9" customFormat="1" ht="20" customHeight="1" spans="1:35">
      <c r="A411" s="23">
        <f t="shared" si="541"/>
        <v>408</v>
      </c>
      <c r="B411" s="24" t="s">
        <v>97</v>
      </c>
      <c r="C411" s="30" t="s">
        <v>1158</v>
      </c>
      <c r="D411" s="268" t="s">
        <v>1159</v>
      </c>
      <c r="E411" s="77">
        <v>3245.4</v>
      </c>
      <c r="F411" s="77">
        <v>3245.5</v>
      </c>
      <c r="G411" s="77">
        <v>5664.75</v>
      </c>
      <c r="H411" s="77">
        <v>3245.4</v>
      </c>
      <c r="I411" s="50"/>
      <c r="J411" s="50"/>
      <c r="K411" s="34">
        <f t="shared" si="542"/>
        <v>58.4172</v>
      </c>
      <c r="L411" s="35">
        <f t="shared" si="543"/>
        <v>519.28</v>
      </c>
      <c r="M411" s="27">
        <f t="shared" si="544"/>
        <v>453.18</v>
      </c>
      <c r="N411" s="24">
        <f t="shared" si="545"/>
        <v>22.7178</v>
      </c>
      <c r="O411" s="27">
        <f t="shared" si="546"/>
        <v>0</v>
      </c>
      <c r="P411" s="27">
        <f t="shared" si="547"/>
        <v>0</v>
      </c>
      <c r="Q411" s="27">
        <f t="shared" si="548"/>
        <v>1053.595</v>
      </c>
      <c r="R411" s="24">
        <f t="shared" si="549"/>
        <v>0</v>
      </c>
      <c r="S411" s="24">
        <f t="shared" si="550"/>
        <v>259.64</v>
      </c>
      <c r="T411" s="27">
        <f t="shared" si="551"/>
        <v>113.3</v>
      </c>
      <c r="U411" s="24">
        <f t="shared" si="552"/>
        <v>9.74</v>
      </c>
      <c r="V411" s="27">
        <f t="shared" si="553"/>
        <v>0</v>
      </c>
      <c r="W411" s="27">
        <f t="shared" si="554"/>
        <v>0</v>
      </c>
      <c r="X411" s="24">
        <f t="shared" si="555"/>
        <v>382.68</v>
      </c>
      <c r="Y411" s="24">
        <f t="shared" si="556"/>
        <v>1436.275</v>
      </c>
      <c r="Z411" s="52"/>
      <c r="AA411" s="4" t="s">
        <v>24</v>
      </c>
      <c r="AB411" s="3">
        <f t="shared" ref="AB411:AH411" si="567">K411+R411</f>
        <v>58.4172</v>
      </c>
      <c r="AC411" s="3">
        <f t="shared" si="567"/>
        <v>778.92</v>
      </c>
      <c r="AD411" s="3">
        <f t="shared" si="567"/>
        <v>566.48</v>
      </c>
      <c r="AE411" s="3">
        <f t="shared" si="567"/>
        <v>32.4578</v>
      </c>
      <c r="AF411" s="3">
        <f t="shared" si="567"/>
        <v>0</v>
      </c>
      <c r="AG411" s="3">
        <f t="shared" si="567"/>
        <v>0</v>
      </c>
      <c r="AH411" s="3">
        <f t="shared" si="567"/>
        <v>1436.275</v>
      </c>
      <c r="AI411" s="4" t="s">
        <v>1111</v>
      </c>
    </row>
    <row r="412" s="9" customFormat="1" ht="20" customHeight="1" spans="1:35">
      <c r="A412" s="23">
        <f t="shared" si="541"/>
        <v>409</v>
      </c>
      <c r="B412" s="24" t="s">
        <v>1205</v>
      </c>
      <c r="C412" s="30" t="s">
        <v>1160</v>
      </c>
      <c r="D412" s="287" t="s">
        <v>1161</v>
      </c>
      <c r="E412" s="77">
        <v>3245.4</v>
      </c>
      <c r="F412" s="77">
        <v>3245.5</v>
      </c>
      <c r="G412" s="77">
        <v>5664.75</v>
      </c>
      <c r="H412" s="77">
        <v>3245.4</v>
      </c>
      <c r="I412" s="97">
        <v>1790</v>
      </c>
      <c r="J412" s="50"/>
      <c r="K412" s="34">
        <f t="shared" si="542"/>
        <v>58.4172</v>
      </c>
      <c r="L412" s="35">
        <f t="shared" si="543"/>
        <v>519.28</v>
      </c>
      <c r="M412" s="27">
        <f t="shared" si="544"/>
        <v>453.18</v>
      </c>
      <c r="N412" s="24">
        <f t="shared" si="545"/>
        <v>22.7178</v>
      </c>
      <c r="O412" s="27">
        <f t="shared" si="546"/>
        <v>89.5</v>
      </c>
      <c r="P412" s="27">
        <f t="shared" si="547"/>
        <v>0</v>
      </c>
      <c r="Q412" s="27">
        <f t="shared" si="548"/>
        <v>1143.095</v>
      </c>
      <c r="R412" s="24">
        <f t="shared" si="549"/>
        <v>0</v>
      </c>
      <c r="S412" s="24">
        <f t="shared" si="550"/>
        <v>259.64</v>
      </c>
      <c r="T412" s="27">
        <f t="shared" si="551"/>
        <v>113.3</v>
      </c>
      <c r="U412" s="24">
        <f t="shared" si="552"/>
        <v>9.74</v>
      </c>
      <c r="V412" s="27">
        <f t="shared" si="553"/>
        <v>89.5</v>
      </c>
      <c r="W412" s="27">
        <f t="shared" si="554"/>
        <v>0</v>
      </c>
      <c r="X412" s="24">
        <f t="shared" si="555"/>
        <v>472.18</v>
      </c>
      <c r="Y412" s="24">
        <f t="shared" si="556"/>
        <v>1615.275</v>
      </c>
      <c r="Z412" s="52"/>
      <c r="AA412" s="4" t="s">
        <v>23</v>
      </c>
      <c r="AB412" s="3">
        <f t="shared" ref="AB412:AH412" si="568">K412+R412</f>
        <v>58.4172</v>
      </c>
      <c r="AC412" s="3">
        <f t="shared" si="568"/>
        <v>778.92</v>
      </c>
      <c r="AD412" s="3">
        <f t="shared" si="568"/>
        <v>566.48</v>
      </c>
      <c r="AE412" s="3">
        <f t="shared" si="568"/>
        <v>32.4578</v>
      </c>
      <c r="AF412" s="3">
        <f t="shared" si="568"/>
        <v>179</v>
      </c>
      <c r="AG412" s="3">
        <f t="shared" si="568"/>
        <v>0</v>
      </c>
      <c r="AH412" s="3">
        <f t="shared" si="568"/>
        <v>1615.275</v>
      </c>
      <c r="AI412" s="4" t="s">
        <v>1111</v>
      </c>
    </row>
    <row r="413" s="9" customFormat="1" ht="20" customHeight="1" spans="1:35">
      <c r="A413" s="23">
        <f t="shared" si="541"/>
        <v>410</v>
      </c>
      <c r="B413" s="24" t="s">
        <v>1205</v>
      </c>
      <c r="C413" s="30" t="s">
        <v>1162</v>
      </c>
      <c r="D413" s="287" t="s">
        <v>1163</v>
      </c>
      <c r="E413" s="77">
        <v>3245.4</v>
      </c>
      <c r="F413" s="77">
        <v>3245.5</v>
      </c>
      <c r="G413" s="77">
        <v>5664.75</v>
      </c>
      <c r="H413" s="77">
        <v>3245.4</v>
      </c>
      <c r="I413" s="50">
        <v>1790</v>
      </c>
      <c r="J413" s="50"/>
      <c r="K413" s="34">
        <f t="shared" si="542"/>
        <v>58.4172</v>
      </c>
      <c r="L413" s="35">
        <f t="shared" si="543"/>
        <v>519.28</v>
      </c>
      <c r="M413" s="27">
        <f t="shared" si="544"/>
        <v>453.18</v>
      </c>
      <c r="N413" s="24">
        <f t="shared" si="545"/>
        <v>22.7178</v>
      </c>
      <c r="O413" s="27">
        <f t="shared" si="546"/>
        <v>89.5</v>
      </c>
      <c r="P413" s="27">
        <f t="shared" si="547"/>
        <v>0</v>
      </c>
      <c r="Q413" s="27">
        <f t="shared" si="548"/>
        <v>1143.095</v>
      </c>
      <c r="R413" s="24">
        <f t="shared" si="549"/>
        <v>0</v>
      </c>
      <c r="S413" s="24">
        <f t="shared" si="550"/>
        <v>259.64</v>
      </c>
      <c r="T413" s="27">
        <f t="shared" si="551"/>
        <v>113.3</v>
      </c>
      <c r="U413" s="24">
        <f t="shared" si="552"/>
        <v>9.74</v>
      </c>
      <c r="V413" s="27">
        <f t="shared" si="553"/>
        <v>89.5</v>
      </c>
      <c r="W413" s="27">
        <f t="shared" si="554"/>
        <v>0</v>
      </c>
      <c r="X413" s="24">
        <f t="shared" si="555"/>
        <v>472.18</v>
      </c>
      <c r="Y413" s="24">
        <f t="shared" si="556"/>
        <v>1615.275</v>
      </c>
      <c r="Z413" s="52"/>
      <c r="AA413" s="4" t="s">
        <v>23</v>
      </c>
      <c r="AB413" s="3">
        <f t="shared" ref="AB413:AH413" si="569">K413+R413</f>
        <v>58.4172</v>
      </c>
      <c r="AC413" s="3">
        <f t="shared" si="569"/>
        <v>778.92</v>
      </c>
      <c r="AD413" s="3">
        <f t="shared" si="569"/>
        <v>566.48</v>
      </c>
      <c r="AE413" s="3">
        <f t="shared" si="569"/>
        <v>32.4578</v>
      </c>
      <c r="AF413" s="3">
        <f t="shared" si="569"/>
        <v>179</v>
      </c>
      <c r="AG413" s="3">
        <f t="shared" si="569"/>
        <v>0</v>
      </c>
      <c r="AH413" s="3">
        <f t="shared" si="569"/>
        <v>1615.275</v>
      </c>
      <c r="AI413" s="4" t="s">
        <v>1111</v>
      </c>
    </row>
    <row r="414" s="9" customFormat="1" ht="20" customHeight="1" spans="1:35">
      <c r="A414" s="23">
        <f t="shared" si="541"/>
        <v>411</v>
      </c>
      <c r="B414" s="24" t="s">
        <v>211</v>
      </c>
      <c r="C414" s="30" t="s">
        <v>1164</v>
      </c>
      <c r="D414" s="268" t="s">
        <v>1165</v>
      </c>
      <c r="E414" s="77">
        <v>3245.4</v>
      </c>
      <c r="F414" s="77">
        <v>3245.5</v>
      </c>
      <c r="G414" s="77">
        <v>5664.75</v>
      </c>
      <c r="H414" s="77">
        <v>3245.4</v>
      </c>
      <c r="I414" s="50"/>
      <c r="J414" s="50"/>
      <c r="K414" s="34">
        <f t="shared" si="542"/>
        <v>58.4172</v>
      </c>
      <c r="L414" s="35">
        <f t="shared" si="543"/>
        <v>519.28</v>
      </c>
      <c r="M414" s="27">
        <f t="shared" si="544"/>
        <v>453.18</v>
      </c>
      <c r="N414" s="24">
        <f t="shared" si="545"/>
        <v>22.7178</v>
      </c>
      <c r="O414" s="27">
        <f t="shared" si="546"/>
        <v>0</v>
      </c>
      <c r="P414" s="27">
        <f t="shared" si="547"/>
        <v>0</v>
      </c>
      <c r="Q414" s="27">
        <f t="shared" si="548"/>
        <v>1053.595</v>
      </c>
      <c r="R414" s="24">
        <f t="shared" si="549"/>
        <v>0</v>
      </c>
      <c r="S414" s="24">
        <f t="shared" si="550"/>
        <v>259.64</v>
      </c>
      <c r="T414" s="27">
        <f t="shared" si="551"/>
        <v>113.3</v>
      </c>
      <c r="U414" s="24">
        <f t="shared" si="552"/>
        <v>9.74</v>
      </c>
      <c r="V414" s="27">
        <f t="shared" si="553"/>
        <v>0</v>
      </c>
      <c r="W414" s="27">
        <f t="shared" si="554"/>
        <v>0</v>
      </c>
      <c r="X414" s="24">
        <f t="shared" si="555"/>
        <v>382.68</v>
      </c>
      <c r="Y414" s="24">
        <f t="shared" si="556"/>
        <v>1436.275</v>
      </c>
      <c r="Z414" s="52"/>
      <c r="AA414" s="4" t="s">
        <v>22</v>
      </c>
      <c r="AB414" s="3">
        <f t="shared" ref="AB414:AH414" si="570">K414+R414</f>
        <v>58.4172</v>
      </c>
      <c r="AC414" s="3">
        <f t="shared" si="570"/>
        <v>778.92</v>
      </c>
      <c r="AD414" s="3">
        <f t="shared" si="570"/>
        <v>566.48</v>
      </c>
      <c r="AE414" s="3">
        <f t="shared" si="570"/>
        <v>32.4578</v>
      </c>
      <c r="AF414" s="3">
        <f t="shared" si="570"/>
        <v>0</v>
      </c>
      <c r="AG414" s="3">
        <f t="shared" si="570"/>
        <v>0</v>
      </c>
      <c r="AH414" s="3">
        <f t="shared" si="570"/>
        <v>1436.275</v>
      </c>
      <c r="AI414" s="4" t="s">
        <v>1111</v>
      </c>
    </row>
    <row r="415" s="9" customFormat="1" ht="20" customHeight="1" spans="1:35">
      <c r="A415" s="23">
        <f t="shared" si="541"/>
        <v>412</v>
      </c>
      <c r="B415" s="24" t="s">
        <v>143</v>
      </c>
      <c r="C415" s="30" t="s">
        <v>1166</v>
      </c>
      <c r="D415" s="268" t="s">
        <v>1167</v>
      </c>
      <c r="E415" s="77">
        <v>3245.4</v>
      </c>
      <c r="F415" s="77">
        <v>3245.5</v>
      </c>
      <c r="G415" s="77">
        <v>5664.75</v>
      </c>
      <c r="H415" s="77">
        <v>3245.4</v>
      </c>
      <c r="I415" s="50"/>
      <c r="J415" s="50"/>
      <c r="K415" s="34">
        <f t="shared" si="542"/>
        <v>58.4172</v>
      </c>
      <c r="L415" s="35">
        <f t="shared" si="543"/>
        <v>519.28</v>
      </c>
      <c r="M415" s="27">
        <f t="shared" si="544"/>
        <v>453.18</v>
      </c>
      <c r="N415" s="24">
        <f t="shared" si="545"/>
        <v>22.7178</v>
      </c>
      <c r="O415" s="27">
        <f t="shared" si="546"/>
        <v>0</v>
      </c>
      <c r="P415" s="27">
        <f t="shared" si="547"/>
        <v>0</v>
      </c>
      <c r="Q415" s="27">
        <f t="shared" si="548"/>
        <v>1053.595</v>
      </c>
      <c r="R415" s="24">
        <f t="shared" si="549"/>
        <v>0</v>
      </c>
      <c r="S415" s="24">
        <f t="shared" si="550"/>
        <v>259.64</v>
      </c>
      <c r="T415" s="27">
        <f t="shared" si="551"/>
        <v>113.3</v>
      </c>
      <c r="U415" s="24">
        <f t="shared" si="552"/>
        <v>9.74</v>
      </c>
      <c r="V415" s="27">
        <f t="shared" si="553"/>
        <v>0</v>
      </c>
      <c r="W415" s="27">
        <f t="shared" si="554"/>
        <v>0</v>
      </c>
      <c r="X415" s="24">
        <f t="shared" si="555"/>
        <v>382.68</v>
      </c>
      <c r="Y415" s="24">
        <f t="shared" si="556"/>
        <v>1436.275</v>
      </c>
      <c r="Z415" s="52"/>
      <c r="AA415" s="4" t="s">
        <v>20</v>
      </c>
      <c r="AB415" s="3">
        <f t="shared" ref="AB415:AH415" si="571">K415+R415</f>
        <v>58.4172</v>
      </c>
      <c r="AC415" s="3">
        <f t="shared" si="571"/>
        <v>778.92</v>
      </c>
      <c r="AD415" s="3">
        <f t="shared" si="571"/>
        <v>566.48</v>
      </c>
      <c r="AE415" s="3">
        <f t="shared" si="571"/>
        <v>32.4578</v>
      </c>
      <c r="AF415" s="3">
        <f t="shared" si="571"/>
        <v>0</v>
      </c>
      <c r="AG415" s="3">
        <f t="shared" si="571"/>
        <v>0</v>
      </c>
      <c r="AH415" s="3">
        <f t="shared" si="571"/>
        <v>1436.275</v>
      </c>
      <c r="AI415" s="4" t="s">
        <v>1111</v>
      </c>
    </row>
    <row r="416" s="9" customFormat="1" ht="20" customHeight="1" spans="1:35">
      <c r="A416" s="23">
        <f t="shared" si="541"/>
        <v>413</v>
      </c>
      <c r="B416" s="24" t="s">
        <v>416</v>
      </c>
      <c r="C416" s="30" t="s">
        <v>1168</v>
      </c>
      <c r="D416" s="287" t="s">
        <v>1169</v>
      </c>
      <c r="E416" s="77">
        <v>3245.4</v>
      </c>
      <c r="F416" s="77">
        <v>3245.5</v>
      </c>
      <c r="G416" s="77">
        <v>5664.75</v>
      </c>
      <c r="H416" s="77">
        <v>3245.4</v>
      </c>
      <c r="I416" s="97">
        <v>1790</v>
      </c>
      <c r="J416" s="50"/>
      <c r="K416" s="34">
        <f t="shared" si="542"/>
        <v>58.4172</v>
      </c>
      <c r="L416" s="35">
        <f t="shared" si="543"/>
        <v>519.28</v>
      </c>
      <c r="M416" s="27">
        <f t="shared" si="544"/>
        <v>453.18</v>
      </c>
      <c r="N416" s="24">
        <f t="shared" si="545"/>
        <v>22.7178</v>
      </c>
      <c r="O416" s="27">
        <f t="shared" si="546"/>
        <v>89.5</v>
      </c>
      <c r="P416" s="27">
        <f t="shared" si="547"/>
        <v>0</v>
      </c>
      <c r="Q416" s="27">
        <f t="shared" si="548"/>
        <v>1143.095</v>
      </c>
      <c r="R416" s="24">
        <f t="shared" si="549"/>
        <v>0</v>
      </c>
      <c r="S416" s="24">
        <f t="shared" si="550"/>
        <v>259.64</v>
      </c>
      <c r="T416" s="27">
        <f t="shared" si="551"/>
        <v>113.3</v>
      </c>
      <c r="U416" s="24">
        <f t="shared" si="552"/>
        <v>9.74</v>
      </c>
      <c r="V416" s="27">
        <f t="shared" si="553"/>
        <v>89.5</v>
      </c>
      <c r="W416" s="27">
        <f t="shared" si="554"/>
        <v>0</v>
      </c>
      <c r="X416" s="24">
        <f t="shared" si="555"/>
        <v>472.18</v>
      </c>
      <c r="Y416" s="24">
        <f t="shared" si="556"/>
        <v>1615.275</v>
      </c>
      <c r="Z416" s="52"/>
      <c r="AA416" s="4" t="s">
        <v>20</v>
      </c>
      <c r="AB416" s="3">
        <f t="shared" ref="AB416:AH416" si="572">K416+R416</f>
        <v>58.4172</v>
      </c>
      <c r="AC416" s="3">
        <f t="shared" si="572"/>
        <v>778.92</v>
      </c>
      <c r="AD416" s="3">
        <f t="shared" si="572"/>
        <v>566.48</v>
      </c>
      <c r="AE416" s="3">
        <f t="shared" si="572"/>
        <v>32.4578</v>
      </c>
      <c r="AF416" s="3">
        <f t="shared" si="572"/>
        <v>179</v>
      </c>
      <c r="AG416" s="3">
        <f t="shared" si="572"/>
        <v>0</v>
      </c>
      <c r="AH416" s="3">
        <f t="shared" si="572"/>
        <v>1615.275</v>
      </c>
      <c r="AI416" s="4" t="s">
        <v>1111</v>
      </c>
    </row>
    <row r="417" s="9" customFormat="1" ht="20" customHeight="1" spans="1:35">
      <c r="A417" s="23">
        <f t="shared" si="541"/>
        <v>414</v>
      </c>
      <c r="B417" s="24" t="s">
        <v>76</v>
      </c>
      <c r="C417" s="30" t="s">
        <v>91</v>
      </c>
      <c r="D417" s="268" t="s">
        <v>92</v>
      </c>
      <c r="E417" s="77">
        <v>3820</v>
      </c>
      <c r="F417" s="77">
        <v>3820</v>
      </c>
      <c r="G417" s="77">
        <v>5664.75</v>
      </c>
      <c r="H417" s="77">
        <v>3820</v>
      </c>
      <c r="I417" s="50">
        <v>4180</v>
      </c>
      <c r="J417" s="50"/>
      <c r="K417" s="34">
        <f t="shared" si="542"/>
        <v>68.76</v>
      </c>
      <c r="L417" s="35">
        <f t="shared" si="543"/>
        <v>611.2</v>
      </c>
      <c r="M417" s="27">
        <f t="shared" si="544"/>
        <v>453.18</v>
      </c>
      <c r="N417" s="24">
        <f t="shared" si="545"/>
        <v>26.74</v>
      </c>
      <c r="O417" s="27">
        <f t="shared" si="546"/>
        <v>209</v>
      </c>
      <c r="P417" s="27">
        <f t="shared" si="547"/>
        <v>0</v>
      </c>
      <c r="Q417" s="27">
        <f t="shared" si="548"/>
        <v>1368.88</v>
      </c>
      <c r="R417" s="24">
        <f t="shared" si="549"/>
        <v>0</v>
      </c>
      <c r="S417" s="24">
        <f t="shared" si="550"/>
        <v>305.6</v>
      </c>
      <c r="T417" s="27">
        <f t="shared" si="551"/>
        <v>113.3</v>
      </c>
      <c r="U417" s="24">
        <f t="shared" si="552"/>
        <v>11.46</v>
      </c>
      <c r="V417" s="27">
        <f t="shared" si="553"/>
        <v>209</v>
      </c>
      <c r="W417" s="27">
        <f t="shared" si="554"/>
        <v>0</v>
      </c>
      <c r="X417" s="24">
        <f t="shared" si="555"/>
        <v>639.36</v>
      </c>
      <c r="Y417" s="24">
        <f t="shared" si="556"/>
        <v>2008.24</v>
      </c>
      <c r="Z417" s="52"/>
      <c r="AA417" s="4" t="s">
        <v>31</v>
      </c>
      <c r="AB417" s="3">
        <f t="shared" ref="AB417:AH417" si="573">K417+R417</f>
        <v>68.76</v>
      </c>
      <c r="AC417" s="3">
        <f t="shared" si="573"/>
        <v>916.8</v>
      </c>
      <c r="AD417" s="3">
        <f t="shared" si="573"/>
        <v>566.48</v>
      </c>
      <c r="AE417" s="3">
        <f t="shared" si="573"/>
        <v>38.2</v>
      </c>
      <c r="AF417" s="3">
        <f t="shared" si="573"/>
        <v>418</v>
      </c>
      <c r="AG417" s="3">
        <f t="shared" si="573"/>
        <v>0</v>
      </c>
      <c r="AH417" s="3">
        <f t="shared" si="573"/>
        <v>2008.24</v>
      </c>
      <c r="AI417" s="4" t="s">
        <v>1108</v>
      </c>
    </row>
    <row r="418" s="9" customFormat="1" ht="20" customHeight="1" spans="1:35">
      <c r="A418" s="23">
        <f t="shared" si="541"/>
        <v>415</v>
      </c>
      <c r="B418" s="24" t="s">
        <v>71</v>
      </c>
      <c r="C418" s="30" t="s">
        <v>1171</v>
      </c>
      <c r="D418" s="287" t="s">
        <v>1172</v>
      </c>
      <c r="E418" s="77">
        <v>3245.4</v>
      </c>
      <c r="F418" s="77">
        <v>3245.5</v>
      </c>
      <c r="G418" s="77">
        <v>5664.75</v>
      </c>
      <c r="H418" s="77">
        <v>3245.4</v>
      </c>
      <c r="I418" s="50"/>
      <c r="J418" s="50"/>
      <c r="K418" s="34">
        <f t="shared" si="542"/>
        <v>58.4172</v>
      </c>
      <c r="L418" s="35">
        <f t="shared" si="543"/>
        <v>519.28</v>
      </c>
      <c r="M418" s="27">
        <f t="shared" si="544"/>
        <v>453.18</v>
      </c>
      <c r="N418" s="24">
        <f t="shared" si="545"/>
        <v>22.7178</v>
      </c>
      <c r="O418" s="27">
        <f t="shared" si="546"/>
        <v>0</v>
      </c>
      <c r="P418" s="27">
        <f t="shared" si="547"/>
        <v>0</v>
      </c>
      <c r="Q418" s="27">
        <f t="shared" si="548"/>
        <v>1053.595</v>
      </c>
      <c r="R418" s="24">
        <f t="shared" si="549"/>
        <v>0</v>
      </c>
      <c r="S418" s="24">
        <f t="shared" si="550"/>
        <v>259.64</v>
      </c>
      <c r="T418" s="27">
        <f t="shared" si="551"/>
        <v>113.3</v>
      </c>
      <c r="U418" s="24">
        <f t="shared" si="552"/>
        <v>9.74</v>
      </c>
      <c r="V418" s="27">
        <f t="shared" si="553"/>
        <v>0</v>
      </c>
      <c r="W418" s="27">
        <f t="shared" si="554"/>
        <v>0</v>
      </c>
      <c r="X418" s="24">
        <f t="shared" si="555"/>
        <v>382.68</v>
      </c>
      <c r="Y418" s="24">
        <f t="shared" si="556"/>
        <v>1436.275</v>
      </c>
      <c r="Z418" s="52"/>
      <c r="AA418" s="4" t="s">
        <v>31</v>
      </c>
      <c r="AB418" s="3">
        <f t="shared" ref="AB418:AH418" si="574">K418+R418</f>
        <v>58.4172</v>
      </c>
      <c r="AC418" s="3">
        <f t="shared" si="574"/>
        <v>778.92</v>
      </c>
      <c r="AD418" s="3">
        <f t="shared" si="574"/>
        <v>566.48</v>
      </c>
      <c r="AE418" s="3">
        <f t="shared" si="574"/>
        <v>32.4578</v>
      </c>
      <c r="AF418" s="3">
        <f t="shared" si="574"/>
        <v>0</v>
      </c>
      <c r="AG418" s="3">
        <f t="shared" si="574"/>
        <v>0</v>
      </c>
      <c r="AH418" s="3">
        <f t="shared" si="574"/>
        <v>1436.275</v>
      </c>
      <c r="AI418" s="4" t="s">
        <v>1108</v>
      </c>
    </row>
    <row r="419" s="9" customFormat="1" ht="20" customHeight="1" spans="1:35">
      <c r="A419" s="23">
        <f t="shared" si="541"/>
        <v>416</v>
      </c>
      <c r="B419" s="24" t="s">
        <v>76</v>
      </c>
      <c r="C419" s="30" t="s">
        <v>1173</v>
      </c>
      <c r="D419" s="268" t="s">
        <v>1174</v>
      </c>
      <c r="E419" s="77">
        <v>3245.4</v>
      </c>
      <c r="F419" s="77">
        <v>0</v>
      </c>
      <c r="G419" s="77">
        <v>0</v>
      </c>
      <c r="H419" s="77">
        <v>0</v>
      </c>
      <c r="I419" s="50"/>
      <c r="J419" s="50"/>
      <c r="K419" s="34">
        <f t="shared" si="542"/>
        <v>58.4172</v>
      </c>
      <c r="L419" s="35">
        <f t="shared" si="543"/>
        <v>0</v>
      </c>
      <c r="M419" s="27">
        <f t="shared" si="544"/>
        <v>0</v>
      </c>
      <c r="N419" s="24">
        <f t="shared" si="545"/>
        <v>0</v>
      </c>
      <c r="O419" s="27">
        <f t="shared" si="546"/>
        <v>0</v>
      </c>
      <c r="P419" s="27">
        <f t="shared" si="547"/>
        <v>0</v>
      </c>
      <c r="Q419" s="27">
        <f t="shared" si="548"/>
        <v>58.4172</v>
      </c>
      <c r="R419" s="24">
        <f t="shared" si="549"/>
        <v>0</v>
      </c>
      <c r="S419" s="24">
        <f t="shared" si="550"/>
        <v>0</v>
      </c>
      <c r="T419" s="27">
        <f t="shared" si="551"/>
        <v>0</v>
      </c>
      <c r="U419" s="24">
        <f t="shared" si="552"/>
        <v>0</v>
      </c>
      <c r="V419" s="27">
        <f t="shared" si="553"/>
        <v>0</v>
      </c>
      <c r="W419" s="27">
        <f t="shared" si="554"/>
        <v>0</v>
      </c>
      <c r="X419" s="24">
        <f t="shared" si="555"/>
        <v>0</v>
      </c>
      <c r="Y419" s="24">
        <f t="shared" si="556"/>
        <v>58.4172</v>
      </c>
      <c r="Z419" s="52"/>
      <c r="AA419" s="4" t="s">
        <v>17</v>
      </c>
      <c r="AB419" s="3">
        <f t="shared" ref="AB419:AH419" si="575">K419+R419</f>
        <v>58.4172</v>
      </c>
      <c r="AC419" s="3">
        <f t="shared" si="575"/>
        <v>0</v>
      </c>
      <c r="AD419" s="3">
        <f t="shared" si="575"/>
        <v>0</v>
      </c>
      <c r="AE419" s="3">
        <f t="shared" si="575"/>
        <v>0</v>
      </c>
      <c r="AF419" s="3">
        <f t="shared" si="575"/>
        <v>0</v>
      </c>
      <c r="AG419" s="3">
        <f t="shared" si="575"/>
        <v>0</v>
      </c>
      <c r="AH419" s="3">
        <f t="shared" si="575"/>
        <v>58.4172</v>
      </c>
      <c r="AI419" s="4" t="s">
        <v>1107</v>
      </c>
    </row>
    <row r="420" s="9" customFormat="1" ht="20" customHeight="1" spans="1:35">
      <c r="A420" s="23">
        <f t="shared" si="541"/>
        <v>417</v>
      </c>
      <c r="B420" s="24" t="s">
        <v>211</v>
      </c>
      <c r="C420" s="57" t="s">
        <v>1177</v>
      </c>
      <c r="D420" s="89" t="s">
        <v>1178</v>
      </c>
      <c r="E420" s="77">
        <v>3245.4</v>
      </c>
      <c r="F420" s="77">
        <v>3245.5</v>
      </c>
      <c r="G420" s="77">
        <v>5664.75</v>
      </c>
      <c r="H420" s="77">
        <v>3245.4</v>
      </c>
      <c r="I420" s="50"/>
      <c r="J420" s="50"/>
      <c r="K420" s="34">
        <f t="shared" si="542"/>
        <v>58.4172</v>
      </c>
      <c r="L420" s="35">
        <f t="shared" si="543"/>
        <v>519.28</v>
      </c>
      <c r="M420" s="27">
        <f t="shared" si="544"/>
        <v>453.18</v>
      </c>
      <c r="N420" s="24">
        <f t="shared" si="545"/>
        <v>22.7178</v>
      </c>
      <c r="O420" s="27">
        <f t="shared" si="546"/>
        <v>0</v>
      </c>
      <c r="P420" s="27">
        <f t="shared" si="547"/>
        <v>0</v>
      </c>
      <c r="Q420" s="27">
        <f t="shared" si="548"/>
        <v>1053.595</v>
      </c>
      <c r="R420" s="24">
        <f t="shared" si="549"/>
        <v>0</v>
      </c>
      <c r="S420" s="24">
        <f t="shared" si="550"/>
        <v>259.64</v>
      </c>
      <c r="T420" s="27">
        <f t="shared" si="551"/>
        <v>113.3</v>
      </c>
      <c r="U420" s="24">
        <f t="shared" si="552"/>
        <v>9.74</v>
      </c>
      <c r="V420" s="27">
        <f t="shared" si="553"/>
        <v>0</v>
      </c>
      <c r="W420" s="27">
        <f t="shared" si="554"/>
        <v>0</v>
      </c>
      <c r="X420" s="24">
        <f t="shared" si="555"/>
        <v>382.68</v>
      </c>
      <c r="Y420" s="24">
        <f t="shared" si="556"/>
        <v>1436.275</v>
      </c>
      <c r="Z420" s="52"/>
      <c r="AA420" s="4" t="s">
        <v>22</v>
      </c>
      <c r="AB420" s="3">
        <f t="shared" ref="AB420:AH420" si="576">K420+R420</f>
        <v>58.4172</v>
      </c>
      <c r="AC420" s="3">
        <f t="shared" si="576"/>
        <v>778.92</v>
      </c>
      <c r="AD420" s="3">
        <f t="shared" si="576"/>
        <v>566.48</v>
      </c>
      <c r="AE420" s="3">
        <f t="shared" si="576"/>
        <v>32.4578</v>
      </c>
      <c r="AF420" s="3">
        <f t="shared" si="576"/>
        <v>0</v>
      </c>
      <c r="AG420" s="3">
        <f t="shared" si="576"/>
        <v>0</v>
      </c>
      <c r="AH420" s="3">
        <f t="shared" si="576"/>
        <v>1436.275</v>
      </c>
      <c r="AI420" s="4" t="s">
        <v>1111</v>
      </c>
    </row>
    <row r="421" s="9" customFormat="1" ht="20" customHeight="1" spans="1:35">
      <c r="A421" s="23">
        <f t="shared" si="541"/>
        <v>418</v>
      </c>
      <c r="B421" s="24" t="s">
        <v>211</v>
      </c>
      <c r="C421" s="57" t="s">
        <v>1179</v>
      </c>
      <c r="D421" s="292" t="s">
        <v>1180</v>
      </c>
      <c r="E421" s="77">
        <v>3245.4</v>
      </c>
      <c r="F421" s="77">
        <v>3245.5</v>
      </c>
      <c r="G421" s="77">
        <v>5664.75</v>
      </c>
      <c r="H421" s="77">
        <v>3245.4</v>
      </c>
      <c r="I421" s="50"/>
      <c r="J421" s="50"/>
      <c r="K421" s="34">
        <f t="shared" si="542"/>
        <v>58.4172</v>
      </c>
      <c r="L421" s="35">
        <f t="shared" si="543"/>
        <v>519.28</v>
      </c>
      <c r="M421" s="27">
        <f t="shared" si="544"/>
        <v>453.18</v>
      </c>
      <c r="N421" s="24">
        <f t="shared" si="545"/>
        <v>22.7178</v>
      </c>
      <c r="O421" s="27">
        <f t="shared" si="546"/>
        <v>0</v>
      </c>
      <c r="P421" s="27">
        <f t="shared" si="547"/>
        <v>0</v>
      </c>
      <c r="Q421" s="27">
        <f t="shared" si="548"/>
        <v>1053.595</v>
      </c>
      <c r="R421" s="24">
        <f t="shared" si="549"/>
        <v>0</v>
      </c>
      <c r="S421" s="24">
        <f t="shared" si="550"/>
        <v>259.64</v>
      </c>
      <c r="T421" s="27">
        <f t="shared" si="551"/>
        <v>113.3</v>
      </c>
      <c r="U421" s="24">
        <f t="shared" si="552"/>
        <v>9.74</v>
      </c>
      <c r="V421" s="27">
        <f t="shared" si="553"/>
        <v>0</v>
      </c>
      <c r="W421" s="27">
        <f t="shared" si="554"/>
        <v>0</v>
      </c>
      <c r="X421" s="24">
        <f t="shared" si="555"/>
        <v>382.68</v>
      </c>
      <c r="Y421" s="24">
        <f t="shared" si="556"/>
        <v>1436.275</v>
      </c>
      <c r="Z421" s="52"/>
      <c r="AA421" s="4" t="s">
        <v>22</v>
      </c>
      <c r="AB421" s="3">
        <f t="shared" ref="AB421:AH421" si="577">K421+R421</f>
        <v>58.4172</v>
      </c>
      <c r="AC421" s="3">
        <f t="shared" si="577"/>
        <v>778.92</v>
      </c>
      <c r="AD421" s="3">
        <f t="shared" si="577"/>
        <v>566.48</v>
      </c>
      <c r="AE421" s="3">
        <f t="shared" si="577"/>
        <v>32.4578</v>
      </c>
      <c r="AF421" s="3">
        <f t="shared" si="577"/>
        <v>0</v>
      </c>
      <c r="AG421" s="3">
        <f t="shared" si="577"/>
        <v>0</v>
      </c>
      <c r="AH421" s="3">
        <f t="shared" si="577"/>
        <v>1436.275</v>
      </c>
      <c r="AI421" s="4" t="s">
        <v>1111</v>
      </c>
    </row>
    <row r="422" s="9" customFormat="1" ht="20" customHeight="1" spans="1:35">
      <c r="A422" s="23">
        <f t="shared" si="541"/>
        <v>419</v>
      </c>
      <c r="B422" s="24" t="s">
        <v>211</v>
      </c>
      <c r="C422" s="57" t="s">
        <v>1181</v>
      </c>
      <c r="D422" s="292" t="s">
        <v>1182</v>
      </c>
      <c r="E422" s="77">
        <v>3245.4</v>
      </c>
      <c r="F422" s="77">
        <v>3245.5</v>
      </c>
      <c r="G422" s="77">
        <v>5664.75</v>
      </c>
      <c r="H422" s="77">
        <v>3245.4</v>
      </c>
      <c r="I422" s="50"/>
      <c r="J422" s="50"/>
      <c r="K422" s="34">
        <f t="shared" si="542"/>
        <v>58.4172</v>
      </c>
      <c r="L422" s="35">
        <f t="shared" si="543"/>
        <v>519.28</v>
      </c>
      <c r="M422" s="27">
        <f t="shared" si="544"/>
        <v>453.18</v>
      </c>
      <c r="N422" s="24">
        <f t="shared" si="545"/>
        <v>22.7178</v>
      </c>
      <c r="O422" s="27">
        <f t="shared" si="546"/>
        <v>0</v>
      </c>
      <c r="P422" s="27">
        <f t="shared" si="547"/>
        <v>0</v>
      </c>
      <c r="Q422" s="27">
        <f t="shared" si="548"/>
        <v>1053.595</v>
      </c>
      <c r="R422" s="24">
        <f t="shared" si="549"/>
        <v>0</v>
      </c>
      <c r="S422" s="24">
        <f t="shared" si="550"/>
        <v>259.64</v>
      </c>
      <c r="T422" s="27">
        <f t="shared" si="551"/>
        <v>113.3</v>
      </c>
      <c r="U422" s="24">
        <f t="shared" si="552"/>
        <v>9.74</v>
      </c>
      <c r="V422" s="27">
        <f t="shared" si="553"/>
        <v>0</v>
      </c>
      <c r="W422" s="27">
        <f t="shared" si="554"/>
        <v>0</v>
      </c>
      <c r="X422" s="24">
        <f t="shared" si="555"/>
        <v>382.68</v>
      </c>
      <c r="Y422" s="24">
        <f t="shared" si="556"/>
        <v>1436.275</v>
      </c>
      <c r="Z422" s="52"/>
      <c r="AA422" s="4" t="s">
        <v>22</v>
      </c>
      <c r="AB422" s="3">
        <f t="shared" ref="AB422:AH422" si="578">K422+R422</f>
        <v>58.4172</v>
      </c>
      <c r="AC422" s="3">
        <f t="shared" si="578"/>
        <v>778.92</v>
      </c>
      <c r="AD422" s="3">
        <f t="shared" si="578"/>
        <v>566.48</v>
      </c>
      <c r="AE422" s="3">
        <f t="shared" si="578"/>
        <v>32.4578</v>
      </c>
      <c r="AF422" s="3">
        <f t="shared" si="578"/>
        <v>0</v>
      </c>
      <c r="AG422" s="3">
        <f t="shared" si="578"/>
        <v>0</v>
      </c>
      <c r="AH422" s="3">
        <f t="shared" si="578"/>
        <v>1436.275</v>
      </c>
      <c r="AI422" s="4" t="s">
        <v>1111</v>
      </c>
    </row>
    <row r="423" s="9" customFormat="1" ht="20" customHeight="1" spans="1:35">
      <c r="A423" s="23">
        <f t="shared" si="541"/>
        <v>420</v>
      </c>
      <c r="B423" s="24" t="s">
        <v>886</v>
      </c>
      <c r="C423" s="57" t="s">
        <v>1183</v>
      </c>
      <c r="D423" s="292" t="s">
        <v>1184</v>
      </c>
      <c r="E423" s="77">
        <v>3245.4</v>
      </c>
      <c r="F423" s="77">
        <v>3245.5</v>
      </c>
      <c r="G423" s="77">
        <v>5664.75</v>
      </c>
      <c r="H423" s="77">
        <v>3245.4</v>
      </c>
      <c r="I423" s="50"/>
      <c r="J423" s="50"/>
      <c r="K423" s="34">
        <f t="shared" si="542"/>
        <v>58.4172</v>
      </c>
      <c r="L423" s="35">
        <f t="shared" si="543"/>
        <v>519.28</v>
      </c>
      <c r="M423" s="27">
        <f t="shared" si="544"/>
        <v>453.18</v>
      </c>
      <c r="N423" s="24">
        <f t="shared" si="545"/>
        <v>22.7178</v>
      </c>
      <c r="O423" s="27">
        <f t="shared" si="546"/>
        <v>0</v>
      </c>
      <c r="P423" s="27">
        <f t="shared" si="547"/>
        <v>0</v>
      </c>
      <c r="Q423" s="27">
        <f t="shared" si="548"/>
        <v>1053.595</v>
      </c>
      <c r="R423" s="24">
        <f t="shared" si="549"/>
        <v>0</v>
      </c>
      <c r="S423" s="24">
        <f t="shared" si="550"/>
        <v>259.64</v>
      </c>
      <c r="T423" s="27">
        <f t="shared" si="551"/>
        <v>113.3</v>
      </c>
      <c r="U423" s="24">
        <f t="shared" si="552"/>
        <v>9.74</v>
      </c>
      <c r="V423" s="27">
        <f t="shared" si="553"/>
        <v>0</v>
      </c>
      <c r="W423" s="27">
        <f t="shared" si="554"/>
        <v>0</v>
      </c>
      <c r="X423" s="24">
        <f t="shared" si="555"/>
        <v>382.68</v>
      </c>
      <c r="Y423" s="24">
        <f t="shared" si="556"/>
        <v>1436.275</v>
      </c>
      <c r="Z423" s="52"/>
      <c r="AA423" s="4" t="s">
        <v>28</v>
      </c>
      <c r="AB423" s="3">
        <f t="shared" ref="AB423:AH423" si="579">K423+R423</f>
        <v>58.4172</v>
      </c>
      <c r="AC423" s="3">
        <f t="shared" si="579"/>
        <v>778.92</v>
      </c>
      <c r="AD423" s="3">
        <f t="shared" si="579"/>
        <v>566.48</v>
      </c>
      <c r="AE423" s="3">
        <f t="shared" si="579"/>
        <v>32.4578</v>
      </c>
      <c r="AF423" s="3">
        <f t="shared" si="579"/>
        <v>0</v>
      </c>
      <c r="AG423" s="3">
        <f t="shared" si="579"/>
        <v>0</v>
      </c>
      <c r="AH423" s="3">
        <f t="shared" si="579"/>
        <v>1436.275</v>
      </c>
      <c r="AI423" s="4" t="s">
        <v>1111</v>
      </c>
    </row>
    <row r="424" s="9" customFormat="1" ht="20" customHeight="1" spans="1:35">
      <c r="A424" s="23">
        <f t="shared" si="541"/>
        <v>421</v>
      </c>
      <c r="B424" s="24" t="s">
        <v>886</v>
      </c>
      <c r="C424" s="57" t="s">
        <v>1185</v>
      </c>
      <c r="D424" s="89" t="s">
        <v>1186</v>
      </c>
      <c r="E424" s="77">
        <v>3245.4</v>
      </c>
      <c r="F424" s="77">
        <v>3245.5</v>
      </c>
      <c r="G424" s="77">
        <v>5664.75</v>
      </c>
      <c r="H424" s="77">
        <v>3245.4</v>
      </c>
      <c r="I424" s="50"/>
      <c r="J424" s="50"/>
      <c r="K424" s="34">
        <f t="shared" si="542"/>
        <v>58.4172</v>
      </c>
      <c r="L424" s="35">
        <f t="shared" si="543"/>
        <v>519.28</v>
      </c>
      <c r="M424" s="27">
        <f t="shared" si="544"/>
        <v>453.18</v>
      </c>
      <c r="N424" s="24">
        <f t="shared" si="545"/>
        <v>22.7178</v>
      </c>
      <c r="O424" s="27">
        <f t="shared" si="546"/>
        <v>0</v>
      </c>
      <c r="P424" s="27">
        <f t="shared" si="547"/>
        <v>0</v>
      </c>
      <c r="Q424" s="27">
        <f t="shared" si="548"/>
        <v>1053.595</v>
      </c>
      <c r="R424" s="24">
        <f t="shared" si="549"/>
        <v>0</v>
      </c>
      <c r="S424" s="24">
        <f t="shared" si="550"/>
        <v>259.64</v>
      </c>
      <c r="T424" s="27">
        <f t="shared" si="551"/>
        <v>113.3</v>
      </c>
      <c r="U424" s="24">
        <f t="shared" si="552"/>
        <v>9.74</v>
      </c>
      <c r="V424" s="27">
        <f t="shared" si="553"/>
        <v>0</v>
      </c>
      <c r="W424" s="27">
        <f t="shared" si="554"/>
        <v>0</v>
      </c>
      <c r="X424" s="24">
        <f t="shared" si="555"/>
        <v>382.68</v>
      </c>
      <c r="Y424" s="24">
        <f t="shared" si="556"/>
        <v>1436.275</v>
      </c>
      <c r="Z424" s="52"/>
      <c r="AA424" s="4" t="s">
        <v>28</v>
      </c>
      <c r="AB424" s="3">
        <f t="shared" ref="AB424:AH424" si="580">K424+R424</f>
        <v>58.4172</v>
      </c>
      <c r="AC424" s="3">
        <f t="shared" si="580"/>
        <v>778.92</v>
      </c>
      <c r="AD424" s="3">
        <f t="shared" si="580"/>
        <v>566.48</v>
      </c>
      <c r="AE424" s="3">
        <f t="shared" si="580"/>
        <v>32.4578</v>
      </c>
      <c r="AF424" s="3">
        <f t="shared" si="580"/>
        <v>0</v>
      </c>
      <c r="AG424" s="3">
        <f t="shared" si="580"/>
        <v>0</v>
      </c>
      <c r="AH424" s="3">
        <f t="shared" si="580"/>
        <v>1436.275</v>
      </c>
      <c r="AI424" s="4" t="s">
        <v>1111</v>
      </c>
    </row>
    <row r="425" s="9" customFormat="1" ht="20" customHeight="1" spans="1:35">
      <c r="A425" s="23">
        <f t="shared" si="541"/>
        <v>422</v>
      </c>
      <c r="B425" s="24" t="s">
        <v>688</v>
      </c>
      <c r="C425" s="57" t="s">
        <v>1187</v>
      </c>
      <c r="D425" s="89" t="s">
        <v>1188</v>
      </c>
      <c r="E425" s="77">
        <v>3245.4</v>
      </c>
      <c r="F425" s="77">
        <v>3245.5</v>
      </c>
      <c r="G425" s="77">
        <v>5664.75</v>
      </c>
      <c r="H425" s="77">
        <v>3245.4</v>
      </c>
      <c r="I425" s="50"/>
      <c r="J425" s="50"/>
      <c r="K425" s="34">
        <f t="shared" si="542"/>
        <v>58.4172</v>
      </c>
      <c r="L425" s="35">
        <f t="shared" si="543"/>
        <v>519.28</v>
      </c>
      <c r="M425" s="27">
        <f t="shared" si="544"/>
        <v>453.18</v>
      </c>
      <c r="N425" s="24">
        <f t="shared" si="545"/>
        <v>22.7178</v>
      </c>
      <c r="O425" s="27">
        <f t="shared" si="546"/>
        <v>0</v>
      </c>
      <c r="P425" s="27">
        <f t="shared" si="547"/>
        <v>0</v>
      </c>
      <c r="Q425" s="27">
        <f t="shared" si="548"/>
        <v>1053.595</v>
      </c>
      <c r="R425" s="24">
        <f t="shared" si="549"/>
        <v>0</v>
      </c>
      <c r="S425" s="24">
        <f t="shared" si="550"/>
        <v>259.64</v>
      </c>
      <c r="T425" s="27">
        <f t="shared" si="551"/>
        <v>113.3</v>
      </c>
      <c r="U425" s="24">
        <f t="shared" si="552"/>
        <v>9.74</v>
      </c>
      <c r="V425" s="27">
        <f t="shared" si="553"/>
        <v>0</v>
      </c>
      <c r="W425" s="27">
        <f t="shared" si="554"/>
        <v>0</v>
      </c>
      <c r="X425" s="24">
        <f t="shared" si="555"/>
        <v>382.68</v>
      </c>
      <c r="Y425" s="24">
        <f t="shared" si="556"/>
        <v>1436.275</v>
      </c>
      <c r="Z425" s="52"/>
      <c r="AA425" s="4" t="s">
        <v>25</v>
      </c>
      <c r="AB425" s="3">
        <f t="shared" ref="AB425:AH425" si="581">K425+R425</f>
        <v>58.4172</v>
      </c>
      <c r="AC425" s="3">
        <f t="shared" si="581"/>
        <v>778.92</v>
      </c>
      <c r="AD425" s="3">
        <f t="shared" si="581"/>
        <v>566.48</v>
      </c>
      <c r="AE425" s="3">
        <f t="shared" si="581"/>
        <v>32.4578</v>
      </c>
      <c r="AF425" s="3">
        <f t="shared" si="581"/>
        <v>0</v>
      </c>
      <c r="AG425" s="3">
        <f t="shared" si="581"/>
        <v>0</v>
      </c>
      <c r="AH425" s="3">
        <f t="shared" si="581"/>
        <v>1436.275</v>
      </c>
      <c r="AI425" s="4" t="s">
        <v>1111</v>
      </c>
    </row>
    <row r="426" s="9" customFormat="1" ht="20" customHeight="1" spans="1:35">
      <c r="A426" s="23">
        <f t="shared" si="541"/>
        <v>423</v>
      </c>
      <c r="B426" s="24" t="s">
        <v>293</v>
      </c>
      <c r="C426" s="57" t="s">
        <v>1191</v>
      </c>
      <c r="D426" s="292" t="s">
        <v>1192</v>
      </c>
      <c r="E426" s="77">
        <v>3245.4</v>
      </c>
      <c r="F426" s="77">
        <v>3245.5</v>
      </c>
      <c r="G426" s="77">
        <v>5664.75</v>
      </c>
      <c r="H426" s="77">
        <v>3245.4</v>
      </c>
      <c r="I426" s="50"/>
      <c r="J426" s="50"/>
      <c r="K426" s="34">
        <f t="shared" si="542"/>
        <v>58.4172</v>
      </c>
      <c r="L426" s="35">
        <f t="shared" si="543"/>
        <v>519.28</v>
      </c>
      <c r="M426" s="27">
        <f t="shared" si="544"/>
        <v>453.18</v>
      </c>
      <c r="N426" s="24">
        <f t="shared" si="545"/>
        <v>22.7178</v>
      </c>
      <c r="O426" s="27">
        <f t="shared" si="546"/>
        <v>0</v>
      </c>
      <c r="P426" s="27">
        <f t="shared" si="547"/>
        <v>0</v>
      </c>
      <c r="Q426" s="27">
        <f t="shared" si="548"/>
        <v>1053.595</v>
      </c>
      <c r="R426" s="24">
        <f t="shared" si="549"/>
        <v>0</v>
      </c>
      <c r="S426" s="24">
        <f t="shared" si="550"/>
        <v>259.64</v>
      </c>
      <c r="T426" s="27">
        <f t="shared" si="551"/>
        <v>113.3</v>
      </c>
      <c r="U426" s="24">
        <f t="shared" si="552"/>
        <v>9.74</v>
      </c>
      <c r="V426" s="27">
        <f t="shared" si="553"/>
        <v>0</v>
      </c>
      <c r="W426" s="27">
        <f t="shared" si="554"/>
        <v>0</v>
      </c>
      <c r="X426" s="24">
        <f t="shared" si="555"/>
        <v>382.68</v>
      </c>
      <c r="Y426" s="24">
        <f t="shared" si="556"/>
        <v>1436.275</v>
      </c>
      <c r="Z426" s="52"/>
      <c r="AA426" s="4" t="s">
        <v>26</v>
      </c>
      <c r="AB426" s="3">
        <f t="shared" ref="AB426:AH426" si="582">K426+R426</f>
        <v>58.4172</v>
      </c>
      <c r="AC426" s="3">
        <f t="shared" si="582"/>
        <v>778.92</v>
      </c>
      <c r="AD426" s="3">
        <f t="shared" si="582"/>
        <v>566.48</v>
      </c>
      <c r="AE426" s="3">
        <f t="shared" si="582"/>
        <v>32.4578</v>
      </c>
      <c r="AF426" s="3">
        <f t="shared" si="582"/>
        <v>0</v>
      </c>
      <c r="AG426" s="3">
        <f t="shared" si="582"/>
        <v>0</v>
      </c>
      <c r="AH426" s="3">
        <f t="shared" si="582"/>
        <v>1436.275</v>
      </c>
      <c r="AI426" s="4" t="s">
        <v>1111</v>
      </c>
    </row>
    <row r="427" s="9" customFormat="1" ht="20" customHeight="1" spans="1:35">
      <c r="A427" s="23">
        <f t="shared" si="541"/>
        <v>424</v>
      </c>
      <c r="B427" s="24" t="s">
        <v>416</v>
      </c>
      <c r="C427" s="30" t="s">
        <v>1193</v>
      </c>
      <c r="D427" s="30" t="s">
        <v>1194</v>
      </c>
      <c r="E427" s="77">
        <v>3245.4</v>
      </c>
      <c r="F427" s="77">
        <v>3245.5</v>
      </c>
      <c r="G427" s="77">
        <v>5664.75</v>
      </c>
      <c r="H427" s="77">
        <v>3245.4</v>
      </c>
      <c r="I427" s="50">
        <v>1790</v>
      </c>
      <c r="J427" s="50"/>
      <c r="K427" s="34">
        <f t="shared" si="542"/>
        <v>58.4172</v>
      </c>
      <c r="L427" s="35">
        <f t="shared" si="543"/>
        <v>519.28</v>
      </c>
      <c r="M427" s="27">
        <f t="shared" si="544"/>
        <v>453.18</v>
      </c>
      <c r="N427" s="24">
        <f t="shared" si="545"/>
        <v>22.7178</v>
      </c>
      <c r="O427" s="27">
        <f t="shared" si="546"/>
        <v>89.5</v>
      </c>
      <c r="P427" s="27">
        <f t="shared" si="547"/>
        <v>0</v>
      </c>
      <c r="Q427" s="27">
        <f t="shared" si="548"/>
        <v>1143.095</v>
      </c>
      <c r="R427" s="24">
        <f t="shared" si="549"/>
        <v>0</v>
      </c>
      <c r="S427" s="24">
        <f t="shared" si="550"/>
        <v>259.64</v>
      </c>
      <c r="T427" s="27">
        <f t="shared" si="551"/>
        <v>113.3</v>
      </c>
      <c r="U427" s="24">
        <f t="shared" si="552"/>
        <v>9.74</v>
      </c>
      <c r="V427" s="27">
        <f t="shared" si="553"/>
        <v>89.5</v>
      </c>
      <c r="W427" s="27">
        <f t="shared" si="554"/>
        <v>0</v>
      </c>
      <c r="X427" s="24">
        <f t="shared" si="555"/>
        <v>472.18</v>
      </c>
      <c r="Y427" s="24">
        <f t="shared" si="556"/>
        <v>1615.275</v>
      </c>
      <c r="Z427" s="52"/>
      <c r="AA427" s="4" t="s">
        <v>20</v>
      </c>
      <c r="AB427" s="3">
        <f t="shared" ref="AB427:AH427" si="583">K427+R427</f>
        <v>58.4172</v>
      </c>
      <c r="AC427" s="3">
        <f t="shared" si="583"/>
        <v>778.92</v>
      </c>
      <c r="AD427" s="3">
        <f t="shared" si="583"/>
        <v>566.48</v>
      </c>
      <c r="AE427" s="3">
        <f t="shared" si="583"/>
        <v>32.4578</v>
      </c>
      <c r="AF427" s="3">
        <f t="shared" si="583"/>
        <v>179</v>
      </c>
      <c r="AG427" s="3">
        <f t="shared" si="583"/>
        <v>0</v>
      </c>
      <c r="AH427" s="3">
        <f t="shared" si="583"/>
        <v>1615.275</v>
      </c>
      <c r="AI427" s="4" t="s">
        <v>1111</v>
      </c>
    </row>
    <row r="428" s="9" customFormat="1" ht="20" customHeight="1" spans="1:35">
      <c r="A428" s="23">
        <f t="shared" si="541"/>
        <v>425</v>
      </c>
      <c r="B428" s="24" t="s">
        <v>190</v>
      </c>
      <c r="C428" s="57" t="s">
        <v>1206</v>
      </c>
      <c r="D428" s="89" t="s">
        <v>1207</v>
      </c>
      <c r="E428" s="77">
        <v>3245.4</v>
      </c>
      <c r="F428" s="77">
        <v>3245.5</v>
      </c>
      <c r="G428" s="77">
        <v>5664.75</v>
      </c>
      <c r="H428" s="77">
        <v>3245.4</v>
      </c>
      <c r="I428" s="50"/>
      <c r="J428" s="50"/>
      <c r="K428" s="34">
        <f t="shared" si="542"/>
        <v>58.4172</v>
      </c>
      <c r="L428" s="35">
        <f t="shared" si="543"/>
        <v>519.28</v>
      </c>
      <c r="M428" s="27">
        <f t="shared" si="544"/>
        <v>453.18</v>
      </c>
      <c r="N428" s="24">
        <f t="shared" si="545"/>
        <v>22.7178</v>
      </c>
      <c r="O428" s="27">
        <f t="shared" si="546"/>
        <v>0</v>
      </c>
      <c r="P428" s="27">
        <f t="shared" si="547"/>
        <v>0</v>
      </c>
      <c r="Q428" s="27">
        <f t="shared" si="548"/>
        <v>1053.595</v>
      </c>
      <c r="R428" s="24">
        <f t="shared" si="549"/>
        <v>0</v>
      </c>
      <c r="S428" s="24">
        <f t="shared" si="550"/>
        <v>259.64</v>
      </c>
      <c r="T428" s="27">
        <f t="shared" si="551"/>
        <v>113.3</v>
      </c>
      <c r="U428" s="24">
        <f t="shared" si="552"/>
        <v>9.74</v>
      </c>
      <c r="V428" s="27">
        <f t="shared" si="553"/>
        <v>0</v>
      </c>
      <c r="W428" s="27">
        <f t="shared" si="554"/>
        <v>0</v>
      </c>
      <c r="X428" s="24">
        <f t="shared" si="555"/>
        <v>382.68</v>
      </c>
      <c r="Y428" s="24">
        <f t="shared" si="556"/>
        <v>1436.275</v>
      </c>
      <c r="Z428" s="52"/>
      <c r="AA428" s="4" t="s">
        <v>32</v>
      </c>
      <c r="AB428" s="3">
        <f t="shared" ref="AB428:AH428" si="584">K428+R428</f>
        <v>58.4172</v>
      </c>
      <c r="AC428" s="3">
        <f t="shared" si="584"/>
        <v>778.92</v>
      </c>
      <c r="AD428" s="3">
        <f t="shared" si="584"/>
        <v>566.48</v>
      </c>
      <c r="AE428" s="3">
        <f t="shared" si="584"/>
        <v>32.4578</v>
      </c>
      <c r="AF428" s="3">
        <f t="shared" si="584"/>
        <v>0</v>
      </c>
      <c r="AG428" s="3">
        <f t="shared" si="584"/>
        <v>0</v>
      </c>
      <c r="AH428" s="3">
        <f t="shared" si="584"/>
        <v>1436.275</v>
      </c>
      <c r="AI428" s="4" t="s">
        <v>1112</v>
      </c>
    </row>
    <row r="429" s="9" customFormat="1" ht="20" customHeight="1" spans="1:35">
      <c r="A429" s="23">
        <f t="shared" si="541"/>
        <v>426</v>
      </c>
      <c r="B429" s="24" t="s">
        <v>258</v>
      </c>
      <c r="C429" s="57" t="s">
        <v>1208</v>
      </c>
      <c r="D429" s="292" t="s">
        <v>1209</v>
      </c>
      <c r="E429" s="77">
        <v>3820</v>
      </c>
      <c r="F429" s="77">
        <v>3820</v>
      </c>
      <c r="G429" s="77">
        <v>5664.75</v>
      </c>
      <c r="H429" s="77">
        <v>3820</v>
      </c>
      <c r="I429" s="50"/>
      <c r="J429" s="50"/>
      <c r="K429" s="34">
        <f t="shared" si="542"/>
        <v>68.76</v>
      </c>
      <c r="L429" s="35">
        <f t="shared" si="543"/>
        <v>611.2</v>
      </c>
      <c r="M429" s="27">
        <f t="shared" si="544"/>
        <v>453.18</v>
      </c>
      <c r="N429" s="24">
        <f t="shared" si="545"/>
        <v>26.74</v>
      </c>
      <c r="O429" s="27">
        <f t="shared" si="546"/>
        <v>0</v>
      </c>
      <c r="P429" s="27">
        <f t="shared" si="547"/>
        <v>0</v>
      </c>
      <c r="Q429" s="27">
        <f t="shared" si="548"/>
        <v>1159.88</v>
      </c>
      <c r="R429" s="24">
        <f t="shared" si="549"/>
        <v>0</v>
      </c>
      <c r="S429" s="24">
        <f t="shared" si="550"/>
        <v>305.6</v>
      </c>
      <c r="T429" s="27">
        <f t="shared" si="551"/>
        <v>113.3</v>
      </c>
      <c r="U429" s="24">
        <f t="shared" si="552"/>
        <v>11.46</v>
      </c>
      <c r="V429" s="27">
        <f t="shared" si="553"/>
        <v>0</v>
      </c>
      <c r="W429" s="27">
        <f t="shared" si="554"/>
        <v>0</v>
      </c>
      <c r="X429" s="24">
        <f t="shared" si="555"/>
        <v>430.36</v>
      </c>
      <c r="Y429" s="24">
        <f t="shared" si="556"/>
        <v>1590.24</v>
      </c>
      <c r="Z429" s="52"/>
      <c r="AA429" s="4" t="s">
        <v>35</v>
      </c>
      <c r="AB429" s="3">
        <f t="shared" ref="AB429:AH429" si="585">K429+R429</f>
        <v>68.76</v>
      </c>
      <c r="AC429" s="3">
        <f t="shared" si="585"/>
        <v>916.8</v>
      </c>
      <c r="AD429" s="3">
        <f t="shared" si="585"/>
        <v>566.48</v>
      </c>
      <c r="AE429" s="3">
        <f t="shared" si="585"/>
        <v>38.2</v>
      </c>
      <c r="AF429" s="3">
        <f t="shared" si="585"/>
        <v>0</v>
      </c>
      <c r="AG429" s="3">
        <f t="shared" si="585"/>
        <v>0</v>
      </c>
      <c r="AH429" s="3">
        <f t="shared" si="585"/>
        <v>1590.24</v>
      </c>
      <c r="AI429" s="4" t="s">
        <v>1112</v>
      </c>
    </row>
    <row r="430" s="9" customFormat="1" ht="20" customHeight="1" spans="1:35">
      <c r="A430" s="23">
        <f t="shared" si="541"/>
        <v>427</v>
      </c>
      <c r="B430" s="24" t="s">
        <v>1019</v>
      </c>
      <c r="C430" s="57" t="s">
        <v>1210</v>
      </c>
      <c r="D430" s="292" t="s">
        <v>1211</v>
      </c>
      <c r="E430" s="77">
        <v>3245.4</v>
      </c>
      <c r="F430" s="77">
        <v>3245.5</v>
      </c>
      <c r="G430" s="77">
        <v>5664.75</v>
      </c>
      <c r="H430" s="77">
        <v>3245.4</v>
      </c>
      <c r="I430" s="50"/>
      <c r="J430" s="50"/>
      <c r="K430" s="34">
        <f t="shared" si="542"/>
        <v>58.4172</v>
      </c>
      <c r="L430" s="35">
        <f t="shared" si="543"/>
        <v>519.28</v>
      </c>
      <c r="M430" s="27">
        <f t="shared" si="544"/>
        <v>453.18</v>
      </c>
      <c r="N430" s="24">
        <f t="shared" si="545"/>
        <v>22.7178</v>
      </c>
      <c r="O430" s="27">
        <f t="shared" si="546"/>
        <v>0</v>
      </c>
      <c r="P430" s="27">
        <f t="shared" si="547"/>
        <v>0</v>
      </c>
      <c r="Q430" s="27">
        <f t="shared" si="548"/>
        <v>1053.595</v>
      </c>
      <c r="R430" s="24">
        <f t="shared" si="549"/>
        <v>0</v>
      </c>
      <c r="S430" s="24">
        <f t="shared" si="550"/>
        <v>259.64</v>
      </c>
      <c r="T430" s="27">
        <f t="shared" si="551"/>
        <v>113.3</v>
      </c>
      <c r="U430" s="24">
        <f t="shared" si="552"/>
        <v>9.74</v>
      </c>
      <c r="V430" s="27">
        <f t="shared" si="553"/>
        <v>0</v>
      </c>
      <c r="W430" s="27">
        <f t="shared" si="554"/>
        <v>0</v>
      </c>
      <c r="X430" s="24">
        <f t="shared" si="555"/>
        <v>382.68</v>
      </c>
      <c r="Y430" s="24">
        <f t="shared" si="556"/>
        <v>1436.275</v>
      </c>
      <c r="Z430" s="52"/>
      <c r="AA430" s="4" t="s">
        <v>31</v>
      </c>
      <c r="AB430" s="3">
        <f t="shared" ref="AB430:AH430" si="586">K430+R430</f>
        <v>58.4172</v>
      </c>
      <c r="AC430" s="3">
        <f t="shared" si="586"/>
        <v>778.92</v>
      </c>
      <c r="AD430" s="3">
        <f t="shared" si="586"/>
        <v>566.48</v>
      </c>
      <c r="AE430" s="3">
        <f t="shared" si="586"/>
        <v>32.4578</v>
      </c>
      <c r="AF430" s="3">
        <f t="shared" si="586"/>
        <v>0</v>
      </c>
      <c r="AG430" s="3">
        <f t="shared" si="586"/>
        <v>0</v>
      </c>
      <c r="AH430" s="3">
        <f t="shared" si="586"/>
        <v>1436.275</v>
      </c>
      <c r="AI430" s="4" t="s">
        <v>1108</v>
      </c>
    </row>
    <row r="431" s="9" customFormat="1" ht="20" customHeight="1" spans="1:35">
      <c r="A431" s="23">
        <f t="shared" si="541"/>
        <v>428</v>
      </c>
      <c r="B431" s="24" t="s">
        <v>211</v>
      </c>
      <c r="C431" s="57" t="s">
        <v>1212</v>
      </c>
      <c r="D431" s="292" t="s">
        <v>1213</v>
      </c>
      <c r="E431" s="77">
        <v>3245.4</v>
      </c>
      <c r="F431" s="77">
        <v>3245.5</v>
      </c>
      <c r="G431" s="77">
        <v>5664.75</v>
      </c>
      <c r="H431" s="77">
        <v>3245.4</v>
      </c>
      <c r="I431" s="50"/>
      <c r="J431" s="50"/>
      <c r="K431" s="34">
        <f t="shared" si="542"/>
        <v>58.4172</v>
      </c>
      <c r="L431" s="35">
        <f t="shared" si="543"/>
        <v>519.28</v>
      </c>
      <c r="M431" s="27">
        <f t="shared" si="544"/>
        <v>453.18</v>
      </c>
      <c r="N431" s="24">
        <f t="shared" si="545"/>
        <v>22.7178</v>
      </c>
      <c r="O431" s="27">
        <f t="shared" si="546"/>
        <v>0</v>
      </c>
      <c r="P431" s="27">
        <f t="shared" si="547"/>
        <v>0</v>
      </c>
      <c r="Q431" s="27">
        <f t="shared" si="548"/>
        <v>1053.595</v>
      </c>
      <c r="R431" s="24">
        <f t="shared" si="549"/>
        <v>0</v>
      </c>
      <c r="S431" s="24">
        <f t="shared" si="550"/>
        <v>259.64</v>
      </c>
      <c r="T431" s="27">
        <f t="shared" si="551"/>
        <v>113.3</v>
      </c>
      <c r="U431" s="24">
        <f t="shared" si="552"/>
        <v>9.74</v>
      </c>
      <c r="V431" s="27">
        <f t="shared" si="553"/>
        <v>0</v>
      </c>
      <c r="W431" s="27">
        <f t="shared" si="554"/>
        <v>0</v>
      </c>
      <c r="X431" s="24">
        <f t="shared" si="555"/>
        <v>382.68</v>
      </c>
      <c r="Y431" s="24">
        <f t="shared" si="556"/>
        <v>1436.275</v>
      </c>
      <c r="Z431" s="52"/>
      <c r="AA431" s="4" t="s">
        <v>22</v>
      </c>
      <c r="AB431" s="3">
        <f t="shared" ref="AB431:AH431" si="587">K431+R431</f>
        <v>58.4172</v>
      </c>
      <c r="AC431" s="3">
        <f t="shared" si="587"/>
        <v>778.92</v>
      </c>
      <c r="AD431" s="3">
        <f t="shared" si="587"/>
        <v>566.48</v>
      </c>
      <c r="AE431" s="3">
        <f t="shared" si="587"/>
        <v>32.4578</v>
      </c>
      <c r="AF431" s="3">
        <f t="shared" si="587"/>
        <v>0</v>
      </c>
      <c r="AG431" s="3">
        <f t="shared" si="587"/>
        <v>0</v>
      </c>
      <c r="AH431" s="3">
        <f t="shared" si="587"/>
        <v>1436.275</v>
      </c>
      <c r="AI431" s="4" t="s">
        <v>1111</v>
      </c>
    </row>
    <row r="432" s="9" customFormat="1" ht="20" customHeight="1" spans="1:35">
      <c r="A432" s="23">
        <f t="shared" si="541"/>
        <v>429</v>
      </c>
      <c r="B432" s="24" t="s">
        <v>688</v>
      </c>
      <c r="C432" s="57" t="s">
        <v>1218</v>
      </c>
      <c r="D432" s="292" t="s">
        <v>1219</v>
      </c>
      <c r="E432" s="77">
        <v>3245.4</v>
      </c>
      <c r="F432" s="77">
        <v>3245.5</v>
      </c>
      <c r="G432" s="77">
        <v>5664.75</v>
      </c>
      <c r="H432" s="77">
        <v>3245.4</v>
      </c>
      <c r="I432" s="50"/>
      <c r="J432" s="50"/>
      <c r="K432" s="34">
        <f t="shared" si="542"/>
        <v>58.4172</v>
      </c>
      <c r="L432" s="35">
        <f t="shared" si="543"/>
        <v>519.28</v>
      </c>
      <c r="M432" s="27">
        <f t="shared" si="544"/>
        <v>453.18</v>
      </c>
      <c r="N432" s="24">
        <f t="shared" si="545"/>
        <v>22.7178</v>
      </c>
      <c r="O432" s="27">
        <f t="shared" si="546"/>
        <v>0</v>
      </c>
      <c r="P432" s="27">
        <f t="shared" si="547"/>
        <v>0</v>
      </c>
      <c r="Q432" s="27">
        <f t="shared" si="548"/>
        <v>1053.595</v>
      </c>
      <c r="R432" s="24">
        <f t="shared" si="549"/>
        <v>0</v>
      </c>
      <c r="S432" s="24">
        <f t="shared" si="550"/>
        <v>259.64</v>
      </c>
      <c r="T432" s="27">
        <f t="shared" si="551"/>
        <v>113.3</v>
      </c>
      <c r="U432" s="24">
        <f t="shared" si="552"/>
        <v>9.74</v>
      </c>
      <c r="V432" s="27">
        <f t="shared" si="553"/>
        <v>0</v>
      </c>
      <c r="W432" s="27">
        <f t="shared" si="554"/>
        <v>0</v>
      </c>
      <c r="X432" s="24">
        <f t="shared" si="555"/>
        <v>382.68</v>
      </c>
      <c r="Y432" s="24">
        <f t="shared" si="556"/>
        <v>1436.275</v>
      </c>
      <c r="Z432" s="52"/>
      <c r="AA432" s="4" t="s">
        <v>25</v>
      </c>
      <c r="AB432" s="3">
        <f t="shared" ref="AB432:AH432" si="588">K432+R432</f>
        <v>58.4172</v>
      </c>
      <c r="AC432" s="3">
        <f t="shared" si="588"/>
        <v>778.92</v>
      </c>
      <c r="AD432" s="3">
        <f t="shared" si="588"/>
        <v>566.48</v>
      </c>
      <c r="AE432" s="3">
        <f t="shared" si="588"/>
        <v>32.4578</v>
      </c>
      <c r="AF432" s="3">
        <f t="shared" si="588"/>
        <v>0</v>
      </c>
      <c r="AG432" s="3">
        <f t="shared" si="588"/>
        <v>0</v>
      </c>
      <c r="AH432" s="3">
        <f t="shared" si="588"/>
        <v>1436.275</v>
      </c>
      <c r="AI432" s="4" t="s">
        <v>1111</v>
      </c>
    </row>
    <row r="433" s="9" customFormat="1" ht="20" customHeight="1" spans="1:35">
      <c r="A433" s="23">
        <f t="shared" si="541"/>
        <v>430</v>
      </c>
      <c r="B433" s="24" t="s">
        <v>140</v>
      </c>
      <c r="C433" s="57" t="s">
        <v>1224</v>
      </c>
      <c r="D433" s="292" t="s">
        <v>1225</v>
      </c>
      <c r="E433" s="77">
        <v>3245.4</v>
      </c>
      <c r="F433" s="77">
        <v>3245.5</v>
      </c>
      <c r="G433" s="77">
        <v>5664.75</v>
      </c>
      <c r="H433" s="77">
        <v>3245.4</v>
      </c>
      <c r="I433" s="50"/>
      <c r="J433" s="50"/>
      <c r="K433" s="34">
        <f t="shared" si="542"/>
        <v>58.4172</v>
      </c>
      <c r="L433" s="35">
        <f t="shared" si="543"/>
        <v>519.28</v>
      </c>
      <c r="M433" s="27">
        <f t="shared" si="544"/>
        <v>453.18</v>
      </c>
      <c r="N433" s="24">
        <f t="shared" si="545"/>
        <v>22.7178</v>
      </c>
      <c r="O433" s="27">
        <f t="shared" si="546"/>
        <v>0</v>
      </c>
      <c r="P433" s="27">
        <f t="shared" si="547"/>
        <v>0</v>
      </c>
      <c r="Q433" s="27">
        <f t="shared" si="548"/>
        <v>1053.595</v>
      </c>
      <c r="R433" s="24">
        <f t="shared" si="549"/>
        <v>0</v>
      </c>
      <c r="S433" s="24">
        <f t="shared" si="550"/>
        <v>259.64</v>
      </c>
      <c r="T433" s="27">
        <f t="shared" si="551"/>
        <v>113.3</v>
      </c>
      <c r="U433" s="24">
        <f t="shared" si="552"/>
        <v>9.74</v>
      </c>
      <c r="V433" s="27">
        <f t="shared" si="553"/>
        <v>0</v>
      </c>
      <c r="W433" s="27">
        <f t="shared" si="554"/>
        <v>0</v>
      </c>
      <c r="X433" s="24">
        <f t="shared" si="555"/>
        <v>382.68</v>
      </c>
      <c r="Y433" s="24">
        <f t="shared" si="556"/>
        <v>1436.275</v>
      </c>
      <c r="Z433" s="52"/>
      <c r="AA433" s="4" t="s">
        <v>17</v>
      </c>
      <c r="AB433" s="3">
        <f t="shared" ref="AB433:AH433" si="589">K433+R433</f>
        <v>58.4172</v>
      </c>
      <c r="AC433" s="3">
        <f t="shared" si="589"/>
        <v>778.92</v>
      </c>
      <c r="AD433" s="3">
        <f t="shared" si="589"/>
        <v>566.48</v>
      </c>
      <c r="AE433" s="3">
        <f t="shared" si="589"/>
        <v>32.4578</v>
      </c>
      <c r="AF433" s="3">
        <f t="shared" si="589"/>
        <v>0</v>
      </c>
      <c r="AG433" s="3">
        <f t="shared" si="589"/>
        <v>0</v>
      </c>
      <c r="AH433" s="3">
        <f t="shared" si="589"/>
        <v>1436.275</v>
      </c>
      <c r="AI433" s="4" t="s">
        <v>1107</v>
      </c>
    </row>
    <row r="434" s="9" customFormat="1" ht="20" customHeight="1" spans="1:35">
      <c r="A434" s="23">
        <f t="shared" ref="A434:A443" si="590">ROW()-3</f>
        <v>431</v>
      </c>
      <c r="B434" s="24" t="s">
        <v>140</v>
      </c>
      <c r="C434" s="57" t="s">
        <v>1228</v>
      </c>
      <c r="D434" s="292" t="s">
        <v>1229</v>
      </c>
      <c r="E434" s="77">
        <v>3245.4</v>
      </c>
      <c r="F434" s="77">
        <v>3245.5</v>
      </c>
      <c r="G434" s="77">
        <v>5664.75</v>
      </c>
      <c r="H434" s="77">
        <v>3245.4</v>
      </c>
      <c r="I434" s="50"/>
      <c r="J434" s="50"/>
      <c r="K434" s="34">
        <f t="shared" ref="K434:K443" si="591">E434*0.018</f>
        <v>58.4172</v>
      </c>
      <c r="L434" s="35">
        <f t="shared" ref="L434:L443" si="592">F434*0.16</f>
        <v>519.28</v>
      </c>
      <c r="M434" s="27">
        <f t="shared" ref="M434:M443" si="593">ROUND(G434*0.08,2)</f>
        <v>453.18</v>
      </c>
      <c r="N434" s="24">
        <f t="shared" ref="N434:N443" si="594">H434*0.007</f>
        <v>22.7178</v>
      </c>
      <c r="O434" s="27">
        <f t="shared" ref="O434:O443" si="595">I434*5%</f>
        <v>0</v>
      </c>
      <c r="P434" s="27">
        <f t="shared" ref="P434:P443" si="596">J434*50%</f>
        <v>0</v>
      </c>
      <c r="Q434" s="27">
        <f t="shared" ref="Q434:Q443" si="597">SUM(K434:P434)</f>
        <v>1053.595</v>
      </c>
      <c r="R434" s="24">
        <f t="shared" ref="R434:R443" si="598">E434*0</f>
        <v>0</v>
      </c>
      <c r="S434" s="24">
        <f t="shared" ref="S434:S443" si="599">ROUND(F434*0.08,2)</f>
        <v>259.64</v>
      </c>
      <c r="T434" s="27">
        <f t="shared" ref="T434:T443" si="600">ROUND(G434*0.02,2)</f>
        <v>113.3</v>
      </c>
      <c r="U434" s="24">
        <f t="shared" ref="U434:U443" si="601">ROUND(H434*0.003,2)</f>
        <v>9.74</v>
      </c>
      <c r="V434" s="27">
        <f t="shared" ref="V434:V443" si="602">I434*5%</f>
        <v>0</v>
      </c>
      <c r="W434" s="27">
        <f t="shared" ref="W434:W443" si="603">J434*50%</f>
        <v>0</v>
      </c>
      <c r="X434" s="24">
        <f t="shared" ref="X434:X443" si="604">SUM(R434:W434)</f>
        <v>382.68</v>
      </c>
      <c r="Y434" s="24">
        <f t="shared" ref="Y434:Y443" si="605">Q434+X434</f>
        <v>1436.275</v>
      </c>
      <c r="Z434" s="52"/>
      <c r="AA434" s="4" t="s">
        <v>17</v>
      </c>
      <c r="AB434" s="3">
        <f t="shared" ref="AB434:AH434" si="606">K434+R434</f>
        <v>58.4172</v>
      </c>
      <c r="AC434" s="3">
        <f t="shared" si="606"/>
        <v>778.92</v>
      </c>
      <c r="AD434" s="3">
        <f t="shared" si="606"/>
        <v>566.48</v>
      </c>
      <c r="AE434" s="3">
        <f t="shared" si="606"/>
        <v>32.4578</v>
      </c>
      <c r="AF434" s="3">
        <f t="shared" si="606"/>
        <v>0</v>
      </c>
      <c r="AG434" s="3">
        <f t="shared" si="606"/>
        <v>0</v>
      </c>
      <c r="AH434" s="3">
        <f t="shared" si="606"/>
        <v>1436.275</v>
      </c>
      <c r="AI434" s="4" t="s">
        <v>1107</v>
      </c>
    </row>
    <row r="435" s="9" customFormat="1" ht="20" customHeight="1" spans="1:35">
      <c r="A435" s="23">
        <f t="shared" si="590"/>
        <v>432</v>
      </c>
      <c r="B435" s="24" t="s">
        <v>293</v>
      </c>
      <c r="C435" s="57" t="s">
        <v>1230</v>
      </c>
      <c r="D435" s="292" t="s">
        <v>1231</v>
      </c>
      <c r="E435" s="77">
        <v>3245.4</v>
      </c>
      <c r="F435" s="77">
        <v>3245.5</v>
      </c>
      <c r="G435" s="77">
        <v>5664.75</v>
      </c>
      <c r="H435" s="77">
        <v>3245.4</v>
      </c>
      <c r="I435" s="50"/>
      <c r="J435" s="50"/>
      <c r="K435" s="34">
        <f t="shared" si="591"/>
        <v>58.4172</v>
      </c>
      <c r="L435" s="35">
        <f t="shared" si="592"/>
        <v>519.28</v>
      </c>
      <c r="M435" s="27">
        <f t="shared" si="593"/>
        <v>453.18</v>
      </c>
      <c r="N435" s="24">
        <f t="shared" si="594"/>
        <v>22.7178</v>
      </c>
      <c r="O435" s="27">
        <f t="shared" si="595"/>
        <v>0</v>
      </c>
      <c r="P435" s="27">
        <f t="shared" si="596"/>
        <v>0</v>
      </c>
      <c r="Q435" s="27">
        <f t="shared" si="597"/>
        <v>1053.595</v>
      </c>
      <c r="R435" s="24">
        <f t="shared" si="598"/>
        <v>0</v>
      </c>
      <c r="S435" s="24">
        <f t="shared" si="599"/>
        <v>259.64</v>
      </c>
      <c r="T435" s="27">
        <f t="shared" si="600"/>
        <v>113.3</v>
      </c>
      <c r="U435" s="24">
        <f t="shared" si="601"/>
        <v>9.74</v>
      </c>
      <c r="V435" s="27">
        <f t="shared" si="602"/>
        <v>0</v>
      </c>
      <c r="W435" s="27">
        <f t="shared" si="603"/>
        <v>0</v>
      </c>
      <c r="X435" s="24">
        <f t="shared" si="604"/>
        <v>382.68</v>
      </c>
      <c r="Y435" s="24">
        <f t="shared" si="605"/>
        <v>1436.275</v>
      </c>
      <c r="Z435" s="52"/>
      <c r="AA435" s="4" t="s">
        <v>26</v>
      </c>
      <c r="AB435" s="3">
        <f t="shared" ref="AB435:AH435" si="607">K435+R435</f>
        <v>58.4172</v>
      </c>
      <c r="AC435" s="3">
        <f t="shared" si="607"/>
        <v>778.92</v>
      </c>
      <c r="AD435" s="3">
        <f t="shared" si="607"/>
        <v>566.48</v>
      </c>
      <c r="AE435" s="3">
        <f t="shared" si="607"/>
        <v>32.4578</v>
      </c>
      <c r="AF435" s="3">
        <f t="shared" si="607"/>
        <v>0</v>
      </c>
      <c r="AG435" s="3">
        <f t="shared" si="607"/>
        <v>0</v>
      </c>
      <c r="AH435" s="3">
        <f t="shared" si="607"/>
        <v>1436.275</v>
      </c>
      <c r="AI435" s="4" t="s">
        <v>1111</v>
      </c>
    </row>
    <row r="436" s="9" customFormat="1" ht="20" customHeight="1" spans="1:35">
      <c r="A436" s="23">
        <f t="shared" si="590"/>
        <v>433</v>
      </c>
      <c r="B436" s="24" t="s">
        <v>293</v>
      </c>
      <c r="C436" s="57" t="s">
        <v>1232</v>
      </c>
      <c r="D436" s="292" t="s">
        <v>1233</v>
      </c>
      <c r="E436" s="77">
        <v>3245.4</v>
      </c>
      <c r="F436" s="77">
        <v>3245.5</v>
      </c>
      <c r="G436" s="77">
        <v>5664.75</v>
      </c>
      <c r="H436" s="77">
        <v>3245.4</v>
      </c>
      <c r="I436" s="50"/>
      <c r="J436" s="50"/>
      <c r="K436" s="34">
        <f t="shared" si="591"/>
        <v>58.4172</v>
      </c>
      <c r="L436" s="35">
        <f t="shared" si="592"/>
        <v>519.28</v>
      </c>
      <c r="M436" s="27">
        <f t="shared" si="593"/>
        <v>453.18</v>
      </c>
      <c r="N436" s="24">
        <f t="shared" si="594"/>
        <v>22.7178</v>
      </c>
      <c r="O436" s="27">
        <f t="shared" si="595"/>
        <v>0</v>
      </c>
      <c r="P436" s="27">
        <f t="shared" si="596"/>
        <v>0</v>
      </c>
      <c r="Q436" s="27">
        <f t="shared" si="597"/>
        <v>1053.595</v>
      </c>
      <c r="R436" s="24">
        <f t="shared" si="598"/>
        <v>0</v>
      </c>
      <c r="S436" s="24">
        <f t="shared" si="599"/>
        <v>259.64</v>
      </c>
      <c r="T436" s="27">
        <f t="shared" si="600"/>
        <v>113.3</v>
      </c>
      <c r="U436" s="24">
        <f t="shared" si="601"/>
        <v>9.74</v>
      </c>
      <c r="V436" s="27">
        <f t="shared" si="602"/>
        <v>0</v>
      </c>
      <c r="W436" s="27">
        <f t="shared" si="603"/>
        <v>0</v>
      </c>
      <c r="X436" s="24">
        <f t="shared" si="604"/>
        <v>382.68</v>
      </c>
      <c r="Y436" s="24">
        <f t="shared" si="605"/>
        <v>1436.275</v>
      </c>
      <c r="Z436" s="52"/>
      <c r="AA436" s="4" t="s">
        <v>26</v>
      </c>
      <c r="AB436" s="3">
        <f t="shared" ref="AB436:AH436" si="608">K436+R436</f>
        <v>58.4172</v>
      </c>
      <c r="AC436" s="3">
        <f t="shared" si="608"/>
        <v>778.92</v>
      </c>
      <c r="AD436" s="3">
        <f t="shared" si="608"/>
        <v>566.48</v>
      </c>
      <c r="AE436" s="3">
        <f t="shared" si="608"/>
        <v>32.4578</v>
      </c>
      <c r="AF436" s="3">
        <f t="shared" si="608"/>
        <v>0</v>
      </c>
      <c r="AG436" s="3">
        <f t="shared" si="608"/>
        <v>0</v>
      </c>
      <c r="AH436" s="3">
        <f t="shared" si="608"/>
        <v>1436.275</v>
      </c>
      <c r="AI436" s="4" t="s">
        <v>1111</v>
      </c>
    </row>
    <row r="437" s="9" customFormat="1" ht="20" customHeight="1" spans="1:35">
      <c r="A437" s="23">
        <f t="shared" si="590"/>
        <v>434</v>
      </c>
      <c r="B437" s="24" t="s">
        <v>657</v>
      </c>
      <c r="C437" s="57" t="s">
        <v>1234</v>
      </c>
      <c r="D437" s="292" t="s">
        <v>1235</v>
      </c>
      <c r="E437" s="77">
        <v>3245.4</v>
      </c>
      <c r="F437" s="77">
        <v>3245.5</v>
      </c>
      <c r="G437" s="77">
        <v>5664.75</v>
      </c>
      <c r="H437" s="77">
        <v>3245.4</v>
      </c>
      <c r="I437" s="50"/>
      <c r="J437" s="50"/>
      <c r="K437" s="34">
        <f t="shared" si="591"/>
        <v>58.4172</v>
      </c>
      <c r="L437" s="35">
        <f t="shared" si="592"/>
        <v>519.28</v>
      </c>
      <c r="M437" s="27">
        <f t="shared" si="593"/>
        <v>453.18</v>
      </c>
      <c r="N437" s="24">
        <f t="shared" si="594"/>
        <v>22.7178</v>
      </c>
      <c r="O437" s="27">
        <f t="shared" si="595"/>
        <v>0</v>
      </c>
      <c r="P437" s="27">
        <f t="shared" si="596"/>
        <v>0</v>
      </c>
      <c r="Q437" s="27">
        <f t="shared" si="597"/>
        <v>1053.595</v>
      </c>
      <c r="R437" s="24">
        <f t="shared" si="598"/>
        <v>0</v>
      </c>
      <c r="S437" s="24">
        <f t="shared" si="599"/>
        <v>259.64</v>
      </c>
      <c r="T437" s="27">
        <f t="shared" si="600"/>
        <v>113.3</v>
      </c>
      <c r="U437" s="24">
        <f t="shared" si="601"/>
        <v>9.74</v>
      </c>
      <c r="V437" s="27">
        <f t="shared" si="602"/>
        <v>0</v>
      </c>
      <c r="W437" s="27">
        <f t="shared" si="603"/>
        <v>0</v>
      </c>
      <c r="X437" s="24">
        <f t="shared" si="604"/>
        <v>382.68</v>
      </c>
      <c r="Y437" s="24">
        <f t="shared" si="605"/>
        <v>1436.275</v>
      </c>
      <c r="Z437" s="52"/>
      <c r="AA437" s="4" t="s">
        <v>27</v>
      </c>
      <c r="AB437" s="3">
        <f t="shared" ref="AB437:AH437" si="609">K437+R437</f>
        <v>58.4172</v>
      </c>
      <c r="AC437" s="3">
        <f t="shared" si="609"/>
        <v>778.92</v>
      </c>
      <c r="AD437" s="3">
        <f t="shared" si="609"/>
        <v>566.48</v>
      </c>
      <c r="AE437" s="3">
        <f t="shared" si="609"/>
        <v>32.4578</v>
      </c>
      <c r="AF437" s="3">
        <f t="shared" si="609"/>
        <v>0</v>
      </c>
      <c r="AG437" s="3">
        <f t="shared" si="609"/>
        <v>0</v>
      </c>
      <c r="AH437" s="3">
        <f t="shared" si="609"/>
        <v>1436.275</v>
      </c>
      <c r="AI437" s="4" t="s">
        <v>1111</v>
      </c>
    </row>
    <row r="438" s="9" customFormat="1" ht="20" customHeight="1" spans="1:35">
      <c r="A438" s="23">
        <f t="shared" si="590"/>
        <v>435</v>
      </c>
      <c r="B438" s="24" t="s">
        <v>143</v>
      </c>
      <c r="C438" s="57" t="s">
        <v>1236</v>
      </c>
      <c r="D438" s="292" t="s">
        <v>1237</v>
      </c>
      <c r="E438" s="77">
        <v>3245.4</v>
      </c>
      <c r="F438" s="77">
        <v>3245.5</v>
      </c>
      <c r="G438" s="77">
        <v>5664.75</v>
      </c>
      <c r="H438" s="77">
        <v>3245.4</v>
      </c>
      <c r="I438" s="50"/>
      <c r="J438" s="50"/>
      <c r="K438" s="34">
        <f t="shared" si="591"/>
        <v>58.4172</v>
      </c>
      <c r="L438" s="35">
        <f t="shared" si="592"/>
        <v>519.28</v>
      </c>
      <c r="M438" s="27">
        <f t="shared" si="593"/>
        <v>453.18</v>
      </c>
      <c r="N438" s="24">
        <f t="shared" si="594"/>
        <v>22.7178</v>
      </c>
      <c r="O438" s="27">
        <f t="shared" si="595"/>
        <v>0</v>
      </c>
      <c r="P438" s="27">
        <f t="shared" si="596"/>
        <v>0</v>
      </c>
      <c r="Q438" s="27">
        <f t="shared" si="597"/>
        <v>1053.595</v>
      </c>
      <c r="R438" s="24">
        <f t="shared" si="598"/>
        <v>0</v>
      </c>
      <c r="S438" s="24">
        <f t="shared" si="599"/>
        <v>259.64</v>
      </c>
      <c r="T438" s="27">
        <f t="shared" si="600"/>
        <v>113.3</v>
      </c>
      <c r="U438" s="24">
        <f t="shared" si="601"/>
        <v>9.74</v>
      </c>
      <c r="V438" s="27">
        <f t="shared" si="602"/>
        <v>0</v>
      </c>
      <c r="W438" s="27">
        <f t="shared" si="603"/>
        <v>0</v>
      </c>
      <c r="X438" s="24">
        <f t="shared" si="604"/>
        <v>382.68</v>
      </c>
      <c r="Y438" s="24">
        <f t="shared" si="605"/>
        <v>1436.275</v>
      </c>
      <c r="Z438" s="52"/>
      <c r="AA438" s="4" t="s">
        <v>29</v>
      </c>
      <c r="AB438" s="3">
        <f t="shared" ref="AB438:AH438" si="610">K438+R438</f>
        <v>58.4172</v>
      </c>
      <c r="AC438" s="3">
        <f t="shared" si="610"/>
        <v>778.92</v>
      </c>
      <c r="AD438" s="3">
        <f t="shared" si="610"/>
        <v>566.48</v>
      </c>
      <c r="AE438" s="3">
        <f t="shared" si="610"/>
        <v>32.4578</v>
      </c>
      <c r="AF438" s="3">
        <f t="shared" si="610"/>
        <v>0</v>
      </c>
      <c r="AG438" s="3">
        <f t="shared" si="610"/>
        <v>0</v>
      </c>
      <c r="AH438" s="3">
        <f t="shared" si="610"/>
        <v>1436.275</v>
      </c>
      <c r="AI438" s="4" t="s">
        <v>1111</v>
      </c>
    </row>
    <row r="439" s="9" customFormat="1" ht="20" customHeight="1" spans="1:35">
      <c r="A439" s="23">
        <f t="shared" si="590"/>
        <v>436</v>
      </c>
      <c r="B439" s="24" t="s">
        <v>143</v>
      </c>
      <c r="C439" s="57" t="s">
        <v>1238</v>
      </c>
      <c r="D439" s="292" t="s">
        <v>1239</v>
      </c>
      <c r="E439" s="77">
        <v>3245.4</v>
      </c>
      <c r="F439" s="77">
        <v>3245.5</v>
      </c>
      <c r="G439" s="77">
        <v>5664.75</v>
      </c>
      <c r="H439" s="77">
        <v>3245.4</v>
      </c>
      <c r="I439" s="50"/>
      <c r="J439" s="50"/>
      <c r="K439" s="34">
        <f t="shared" si="591"/>
        <v>58.4172</v>
      </c>
      <c r="L439" s="35">
        <f t="shared" si="592"/>
        <v>519.28</v>
      </c>
      <c r="M439" s="27">
        <f t="shared" si="593"/>
        <v>453.18</v>
      </c>
      <c r="N439" s="24">
        <f t="shared" si="594"/>
        <v>22.7178</v>
      </c>
      <c r="O439" s="27">
        <f t="shared" si="595"/>
        <v>0</v>
      </c>
      <c r="P439" s="27">
        <f t="shared" si="596"/>
        <v>0</v>
      </c>
      <c r="Q439" s="27">
        <f t="shared" si="597"/>
        <v>1053.595</v>
      </c>
      <c r="R439" s="24">
        <f t="shared" si="598"/>
        <v>0</v>
      </c>
      <c r="S439" s="24">
        <f t="shared" si="599"/>
        <v>259.64</v>
      </c>
      <c r="T439" s="27">
        <f t="shared" si="600"/>
        <v>113.3</v>
      </c>
      <c r="U439" s="24">
        <f t="shared" si="601"/>
        <v>9.74</v>
      </c>
      <c r="V439" s="27">
        <f t="shared" si="602"/>
        <v>0</v>
      </c>
      <c r="W439" s="27">
        <f t="shared" si="603"/>
        <v>0</v>
      </c>
      <c r="X439" s="24">
        <f t="shared" si="604"/>
        <v>382.68</v>
      </c>
      <c r="Y439" s="24">
        <f t="shared" si="605"/>
        <v>1436.275</v>
      </c>
      <c r="Z439" s="52"/>
      <c r="AA439" s="4" t="s">
        <v>29</v>
      </c>
      <c r="AB439" s="3">
        <f t="shared" ref="AB439:AH439" si="611">K439+R439</f>
        <v>58.4172</v>
      </c>
      <c r="AC439" s="3">
        <f t="shared" si="611"/>
        <v>778.92</v>
      </c>
      <c r="AD439" s="3">
        <f t="shared" si="611"/>
        <v>566.48</v>
      </c>
      <c r="AE439" s="3">
        <f t="shared" si="611"/>
        <v>32.4578</v>
      </c>
      <c r="AF439" s="3">
        <f t="shared" si="611"/>
        <v>0</v>
      </c>
      <c r="AG439" s="3">
        <f t="shared" si="611"/>
        <v>0</v>
      </c>
      <c r="AH439" s="3">
        <f t="shared" si="611"/>
        <v>1436.275</v>
      </c>
      <c r="AI439" s="4" t="s">
        <v>1111</v>
      </c>
    </row>
    <row r="440" s="10" customFormat="1" ht="20" customHeight="1" spans="1:35">
      <c r="A440" s="41">
        <f t="shared" si="590"/>
        <v>437</v>
      </c>
      <c r="B440" s="42" t="s">
        <v>157</v>
      </c>
      <c r="C440" s="90" t="s">
        <v>1240</v>
      </c>
      <c r="D440" s="296" t="s">
        <v>1241</v>
      </c>
      <c r="E440" s="86">
        <v>3820</v>
      </c>
      <c r="F440" s="86">
        <v>0</v>
      </c>
      <c r="G440" s="86">
        <v>0</v>
      </c>
      <c r="H440" s="86">
        <v>0</v>
      </c>
      <c r="I440" s="98"/>
      <c r="J440" s="98"/>
      <c r="K440" s="48">
        <f t="shared" si="591"/>
        <v>68.76</v>
      </c>
      <c r="L440" s="49">
        <f t="shared" si="592"/>
        <v>0</v>
      </c>
      <c r="M440" s="45">
        <f t="shared" si="593"/>
        <v>0</v>
      </c>
      <c r="N440" s="42">
        <f t="shared" si="594"/>
        <v>0</v>
      </c>
      <c r="O440" s="45">
        <f t="shared" si="595"/>
        <v>0</v>
      </c>
      <c r="P440" s="45">
        <f t="shared" si="596"/>
        <v>0</v>
      </c>
      <c r="Q440" s="45">
        <f t="shared" si="597"/>
        <v>68.76</v>
      </c>
      <c r="R440" s="42">
        <f t="shared" si="598"/>
        <v>0</v>
      </c>
      <c r="S440" s="42">
        <f t="shared" si="599"/>
        <v>0</v>
      </c>
      <c r="T440" s="45">
        <f t="shared" si="600"/>
        <v>0</v>
      </c>
      <c r="U440" s="42">
        <f t="shared" si="601"/>
        <v>0</v>
      </c>
      <c r="V440" s="45">
        <f t="shared" si="602"/>
        <v>0</v>
      </c>
      <c r="W440" s="45">
        <f t="shared" si="603"/>
        <v>0</v>
      </c>
      <c r="X440" s="42">
        <f t="shared" si="604"/>
        <v>0</v>
      </c>
      <c r="Y440" s="42">
        <f t="shared" si="605"/>
        <v>68.76</v>
      </c>
      <c r="Z440" s="99"/>
      <c r="AA440" s="8" t="s">
        <v>16</v>
      </c>
      <c r="AB440" s="7">
        <f t="shared" ref="AB440:AH440" si="612">K440+R440</f>
        <v>68.76</v>
      </c>
      <c r="AC440" s="7">
        <f t="shared" si="612"/>
        <v>0</v>
      </c>
      <c r="AD440" s="7">
        <f t="shared" si="612"/>
        <v>0</v>
      </c>
      <c r="AE440" s="7">
        <f t="shared" si="612"/>
        <v>0</v>
      </c>
      <c r="AF440" s="7">
        <f t="shared" si="612"/>
        <v>0</v>
      </c>
      <c r="AG440" s="7">
        <f t="shared" si="612"/>
        <v>0</v>
      </c>
      <c r="AH440" s="7">
        <f t="shared" si="612"/>
        <v>68.76</v>
      </c>
      <c r="AI440" s="8" t="s">
        <v>1107</v>
      </c>
    </row>
    <row r="441" s="9" customFormat="1" ht="20" customHeight="1" spans="1:35">
      <c r="A441" s="23">
        <f t="shared" si="590"/>
        <v>438</v>
      </c>
      <c r="B441" s="24" t="s">
        <v>157</v>
      </c>
      <c r="C441" s="57" t="s">
        <v>1242</v>
      </c>
      <c r="D441" s="292" t="s">
        <v>1243</v>
      </c>
      <c r="E441" s="77">
        <v>3245.4</v>
      </c>
      <c r="F441" s="77">
        <v>3245.5</v>
      </c>
      <c r="G441" s="77">
        <v>5664.75</v>
      </c>
      <c r="H441" s="77">
        <v>3245.4</v>
      </c>
      <c r="I441" s="50"/>
      <c r="J441" s="50"/>
      <c r="K441" s="34">
        <f t="shared" si="591"/>
        <v>58.4172</v>
      </c>
      <c r="L441" s="35">
        <f t="shared" si="592"/>
        <v>519.28</v>
      </c>
      <c r="M441" s="27">
        <f t="shared" si="593"/>
        <v>453.18</v>
      </c>
      <c r="N441" s="24">
        <f t="shared" si="594"/>
        <v>22.7178</v>
      </c>
      <c r="O441" s="27">
        <f t="shared" si="595"/>
        <v>0</v>
      </c>
      <c r="P441" s="27">
        <f t="shared" si="596"/>
        <v>0</v>
      </c>
      <c r="Q441" s="27">
        <f t="shared" si="597"/>
        <v>1053.595</v>
      </c>
      <c r="R441" s="24">
        <f t="shared" si="598"/>
        <v>0</v>
      </c>
      <c r="S441" s="24">
        <f t="shared" si="599"/>
        <v>259.64</v>
      </c>
      <c r="T441" s="27">
        <f t="shared" si="600"/>
        <v>113.3</v>
      </c>
      <c r="U441" s="24">
        <f t="shared" si="601"/>
        <v>9.74</v>
      </c>
      <c r="V441" s="27">
        <f t="shared" si="602"/>
        <v>0</v>
      </c>
      <c r="W441" s="27">
        <f t="shared" si="603"/>
        <v>0</v>
      </c>
      <c r="X441" s="24">
        <f t="shared" si="604"/>
        <v>382.68</v>
      </c>
      <c r="Y441" s="24">
        <f t="shared" si="605"/>
        <v>1436.275</v>
      </c>
      <c r="Z441" s="52"/>
      <c r="AA441" s="4" t="s">
        <v>16</v>
      </c>
      <c r="AB441" s="3">
        <f t="shared" ref="AB441:AH441" si="613">K441+R441</f>
        <v>58.4172</v>
      </c>
      <c r="AC441" s="3">
        <f t="shared" si="613"/>
        <v>778.92</v>
      </c>
      <c r="AD441" s="3">
        <f t="shared" si="613"/>
        <v>566.48</v>
      </c>
      <c r="AE441" s="3">
        <f t="shared" si="613"/>
        <v>32.4578</v>
      </c>
      <c r="AF441" s="3">
        <f t="shared" si="613"/>
        <v>0</v>
      </c>
      <c r="AG441" s="3">
        <f t="shared" si="613"/>
        <v>0</v>
      </c>
      <c r="AH441" s="3">
        <f t="shared" si="613"/>
        <v>1436.275</v>
      </c>
      <c r="AI441" s="4" t="s">
        <v>1107</v>
      </c>
    </row>
    <row r="442" s="10" customFormat="1" ht="20" customHeight="1" spans="1:35">
      <c r="A442" s="41">
        <f t="shared" si="590"/>
        <v>439</v>
      </c>
      <c r="B442" s="42" t="s">
        <v>140</v>
      </c>
      <c r="C442" s="90" t="s">
        <v>1244</v>
      </c>
      <c r="D442" s="296" t="s">
        <v>1245</v>
      </c>
      <c r="E442" s="86">
        <v>3245.4</v>
      </c>
      <c r="F442" s="86">
        <v>0</v>
      </c>
      <c r="G442" s="86">
        <v>0</v>
      </c>
      <c r="H442" s="86">
        <v>0</v>
      </c>
      <c r="I442" s="98"/>
      <c r="J442" s="98"/>
      <c r="K442" s="48">
        <f t="shared" si="591"/>
        <v>58.4172</v>
      </c>
      <c r="L442" s="49">
        <f t="shared" si="592"/>
        <v>0</v>
      </c>
      <c r="M442" s="45">
        <f t="shared" si="593"/>
        <v>0</v>
      </c>
      <c r="N442" s="42">
        <f t="shared" si="594"/>
        <v>0</v>
      </c>
      <c r="O442" s="45">
        <f t="shared" si="595"/>
        <v>0</v>
      </c>
      <c r="P442" s="45">
        <f t="shared" si="596"/>
        <v>0</v>
      </c>
      <c r="Q442" s="45">
        <f t="shared" si="597"/>
        <v>58.4172</v>
      </c>
      <c r="R442" s="42">
        <f t="shared" si="598"/>
        <v>0</v>
      </c>
      <c r="S442" s="42">
        <f t="shared" si="599"/>
        <v>0</v>
      </c>
      <c r="T442" s="45">
        <f t="shared" si="600"/>
        <v>0</v>
      </c>
      <c r="U442" s="42">
        <f t="shared" si="601"/>
        <v>0</v>
      </c>
      <c r="V442" s="45">
        <f t="shared" si="602"/>
        <v>0</v>
      </c>
      <c r="W442" s="45">
        <f t="shared" si="603"/>
        <v>0</v>
      </c>
      <c r="X442" s="42">
        <f t="shared" si="604"/>
        <v>0</v>
      </c>
      <c r="Y442" s="42">
        <f t="shared" si="605"/>
        <v>58.4172</v>
      </c>
      <c r="Z442" s="99"/>
      <c r="AA442" s="8" t="s">
        <v>17</v>
      </c>
      <c r="AB442" s="7">
        <f t="shared" ref="AB442:AH442" si="614">K442+R442</f>
        <v>58.4172</v>
      </c>
      <c r="AC442" s="7">
        <f t="shared" si="614"/>
        <v>0</v>
      </c>
      <c r="AD442" s="7">
        <f t="shared" si="614"/>
        <v>0</v>
      </c>
      <c r="AE442" s="7">
        <f t="shared" si="614"/>
        <v>0</v>
      </c>
      <c r="AF442" s="7">
        <f t="shared" si="614"/>
        <v>0</v>
      </c>
      <c r="AG442" s="7">
        <f t="shared" si="614"/>
        <v>0</v>
      </c>
      <c r="AH442" s="7">
        <f t="shared" si="614"/>
        <v>58.4172</v>
      </c>
      <c r="AI442" s="8" t="s">
        <v>1107</v>
      </c>
    </row>
    <row r="443" s="9" customFormat="1" ht="20" customHeight="1" spans="1:35">
      <c r="A443" s="23">
        <f t="shared" si="590"/>
        <v>440</v>
      </c>
      <c r="B443" s="24" t="s">
        <v>140</v>
      </c>
      <c r="C443" s="92" t="s">
        <v>1175</v>
      </c>
      <c r="D443" s="287" t="s">
        <v>1176</v>
      </c>
      <c r="E443" s="93">
        <v>3820</v>
      </c>
      <c r="F443" s="93">
        <v>3820</v>
      </c>
      <c r="G443" s="93">
        <v>5664.75</v>
      </c>
      <c r="H443" s="93">
        <v>3820</v>
      </c>
      <c r="I443" s="50"/>
      <c r="J443" s="50">
        <v>108</v>
      </c>
      <c r="K443" s="34">
        <f t="shared" si="591"/>
        <v>68.76</v>
      </c>
      <c r="L443" s="35">
        <f t="shared" si="592"/>
        <v>611.2</v>
      </c>
      <c r="M443" s="27">
        <f t="shared" si="593"/>
        <v>453.18</v>
      </c>
      <c r="N443" s="24">
        <f t="shared" si="594"/>
        <v>26.74</v>
      </c>
      <c r="O443" s="27">
        <f t="shared" si="595"/>
        <v>0</v>
      </c>
      <c r="P443" s="27">
        <f t="shared" si="596"/>
        <v>54</v>
      </c>
      <c r="Q443" s="27">
        <f t="shared" si="597"/>
        <v>1213.88</v>
      </c>
      <c r="R443" s="24">
        <f t="shared" si="598"/>
        <v>0</v>
      </c>
      <c r="S443" s="24">
        <f t="shared" si="599"/>
        <v>305.6</v>
      </c>
      <c r="T443" s="27">
        <f t="shared" si="600"/>
        <v>113.3</v>
      </c>
      <c r="U443" s="24">
        <f t="shared" si="601"/>
        <v>11.46</v>
      </c>
      <c r="V443" s="27">
        <f t="shared" si="602"/>
        <v>0</v>
      </c>
      <c r="W443" s="27">
        <f t="shared" si="603"/>
        <v>54</v>
      </c>
      <c r="X443" s="24">
        <f t="shared" si="604"/>
        <v>484.36</v>
      </c>
      <c r="Y443" s="24">
        <f t="shared" si="605"/>
        <v>1698.24</v>
      </c>
      <c r="Z443" s="52"/>
      <c r="AA443" s="4" t="s">
        <v>17</v>
      </c>
      <c r="AB443" s="3">
        <f t="shared" ref="AB443:AH443" si="615">K443+R443</f>
        <v>68.76</v>
      </c>
      <c r="AC443" s="3">
        <f t="shared" si="615"/>
        <v>916.8</v>
      </c>
      <c r="AD443" s="3">
        <f t="shared" si="615"/>
        <v>566.48</v>
      </c>
      <c r="AE443" s="3">
        <f t="shared" si="615"/>
        <v>38.2</v>
      </c>
      <c r="AF443" s="3">
        <f t="shared" si="615"/>
        <v>0</v>
      </c>
      <c r="AG443" s="3">
        <f t="shared" si="615"/>
        <v>108</v>
      </c>
      <c r="AH443" s="3">
        <f t="shared" si="615"/>
        <v>1698.24</v>
      </c>
      <c r="AI443" s="4" t="s">
        <v>1107</v>
      </c>
    </row>
    <row r="444" s="10" customFormat="1" ht="20" customHeight="1" spans="1:35">
      <c r="A444" s="41">
        <f t="shared" ref="A444:A453" si="616">ROW()-3</f>
        <v>441</v>
      </c>
      <c r="B444" s="42" t="s">
        <v>1247</v>
      </c>
      <c r="C444" s="84" t="s">
        <v>1248</v>
      </c>
      <c r="D444" s="94" t="s">
        <v>1249</v>
      </c>
      <c r="E444" s="42">
        <v>3820</v>
      </c>
      <c r="F444" s="42">
        <v>0</v>
      </c>
      <c r="G444" s="42">
        <v>0</v>
      </c>
      <c r="H444" s="42">
        <v>0</v>
      </c>
      <c r="I444" s="98"/>
      <c r="J444" s="98"/>
      <c r="K444" s="48">
        <f t="shared" ref="K444:K467" si="617">E444*0.018</f>
        <v>68.76</v>
      </c>
      <c r="L444" s="49">
        <f t="shared" ref="L444:L467" si="618">F444*0.16</f>
        <v>0</v>
      </c>
      <c r="M444" s="45">
        <f t="shared" ref="M444:M467" si="619">ROUND(G444*0.08,2)</f>
        <v>0</v>
      </c>
      <c r="N444" s="42">
        <f t="shared" ref="N444:N467" si="620">H444*0.007</f>
        <v>0</v>
      </c>
      <c r="O444" s="45">
        <f t="shared" ref="O444:O467" si="621">I444*5%</f>
        <v>0</v>
      </c>
      <c r="P444" s="45">
        <f t="shared" ref="P444:P467" si="622">J444*50%</f>
        <v>0</v>
      </c>
      <c r="Q444" s="45">
        <f t="shared" ref="Q444:Q467" si="623">SUM(K444:P444)</f>
        <v>68.76</v>
      </c>
      <c r="R444" s="42">
        <f t="shared" ref="R444:R467" si="624">E444*0</f>
        <v>0</v>
      </c>
      <c r="S444" s="42">
        <f t="shared" ref="S444:S467" si="625">ROUND(F444*0.08,2)</f>
        <v>0</v>
      </c>
      <c r="T444" s="45">
        <f t="shared" ref="T444:T467" si="626">ROUND(G444*0.02,2)</f>
        <v>0</v>
      </c>
      <c r="U444" s="42">
        <f t="shared" ref="U444:U467" si="627">ROUND(H444*0.003,2)</f>
        <v>0</v>
      </c>
      <c r="V444" s="45">
        <f t="shared" ref="V444:V467" si="628">I444*5%</f>
        <v>0</v>
      </c>
      <c r="W444" s="45">
        <f t="shared" ref="W444:W467" si="629">J444*50%</f>
        <v>0</v>
      </c>
      <c r="X444" s="42">
        <f t="shared" ref="X444:X467" si="630">SUM(R444:W444)</f>
        <v>0</v>
      </c>
      <c r="Y444" s="42">
        <f t="shared" ref="Y444:Y467" si="631">Q444+X444</f>
        <v>68.76</v>
      </c>
      <c r="Z444" s="99"/>
      <c r="AA444" s="8" t="s">
        <v>15</v>
      </c>
      <c r="AB444" s="7">
        <f t="shared" ref="AB444:AB467" si="632">K444+R444</f>
        <v>68.76</v>
      </c>
      <c r="AC444" s="7">
        <f t="shared" ref="AC444:AC467" si="633">L444+S444</f>
        <v>0</v>
      </c>
      <c r="AD444" s="7">
        <f t="shared" ref="AD444:AD467" si="634">M444+T444</f>
        <v>0</v>
      </c>
      <c r="AE444" s="7">
        <f t="shared" ref="AE444:AE467" si="635">N444+U444</f>
        <v>0</v>
      </c>
      <c r="AF444" s="7">
        <f t="shared" ref="AF444:AF467" si="636">O444+V444</f>
        <v>0</v>
      </c>
      <c r="AG444" s="7">
        <f t="shared" ref="AG444:AG467" si="637">P444+W444</f>
        <v>0</v>
      </c>
      <c r="AH444" s="7">
        <f t="shared" ref="AH444:AH467" si="638">Q444+X444</f>
        <v>68.76</v>
      </c>
      <c r="AI444" s="8" t="s">
        <v>1107</v>
      </c>
    </row>
    <row r="445" s="9" customFormat="1" ht="20" customHeight="1" spans="1:35">
      <c r="A445" s="23">
        <f t="shared" si="616"/>
        <v>442</v>
      </c>
      <c r="B445" s="24" t="s">
        <v>688</v>
      </c>
      <c r="C445" s="92" t="s">
        <v>1250</v>
      </c>
      <c r="D445" s="267" t="s">
        <v>1251</v>
      </c>
      <c r="E445" s="93">
        <v>3245.4</v>
      </c>
      <c r="F445" s="95"/>
      <c r="G445" s="93">
        <v>5664.75</v>
      </c>
      <c r="H445" s="93">
        <v>3245.5</v>
      </c>
      <c r="I445" s="50"/>
      <c r="J445" s="50">
        <v>108</v>
      </c>
      <c r="K445" s="34">
        <f t="shared" si="617"/>
        <v>58.4172</v>
      </c>
      <c r="L445" s="35">
        <f t="shared" si="618"/>
        <v>0</v>
      </c>
      <c r="M445" s="27">
        <f t="shared" si="619"/>
        <v>453.18</v>
      </c>
      <c r="N445" s="24">
        <f t="shared" si="620"/>
        <v>22.7185</v>
      </c>
      <c r="O445" s="27">
        <f t="shared" si="621"/>
        <v>0</v>
      </c>
      <c r="P445" s="27">
        <f t="shared" si="622"/>
        <v>54</v>
      </c>
      <c r="Q445" s="27">
        <f t="shared" si="623"/>
        <v>588.3157</v>
      </c>
      <c r="R445" s="24">
        <f t="shared" si="624"/>
        <v>0</v>
      </c>
      <c r="S445" s="24">
        <f t="shared" si="625"/>
        <v>0</v>
      </c>
      <c r="T445" s="27">
        <f t="shared" si="626"/>
        <v>113.3</v>
      </c>
      <c r="U445" s="24">
        <f t="shared" si="627"/>
        <v>9.74</v>
      </c>
      <c r="V445" s="27">
        <f t="shared" si="628"/>
        <v>0</v>
      </c>
      <c r="W445" s="27">
        <f t="shared" si="629"/>
        <v>54</v>
      </c>
      <c r="X445" s="24">
        <f t="shared" si="630"/>
        <v>177.04</v>
      </c>
      <c r="Y445" s="24">
        <f t="shared" si="631"/>
        <v>765.3557</v>
      </c>
      <c r="Z445" s="52"/>
      <c r="AA445" s="4" t="s">
        <v>25</v>
      </c>
      <c r="AB445" s="3">
        <f t="shared" si="632"/>
        <v>58.4172</v>
      </c>
      <c r="AC445" s="3">
        <f t="shared" si="633"/>
        <v>0</v>
      </c>
      <c r="AD445" s="3">
        <f t="shared" si="634"/>
        <v>566.48</v>
      </c>
      <c r="AE445" s="3">
        <f t="shared" si="635"/>
        <v>32.4585</v>
      </c>
      <c r="AF445" s="3">
        <f t="shared" si="636"/>
        <v>0</v>
      </c>
      <c r="AG445" s="3">
        <f t="shared" si="637"/>
        <v>108</v>
      </c>
      <c r="AH445" s="3">
        <f t="shared" si="638"/>
        <v>765.3557</v>
      </c>
      <c r="AI445" s="4" t="s">
        <v>1111</v>
      </c>
    </row>
    <row r="446" s="9" customFormat="1" ht="20" customHeight="1" spans="1:35">
      <c r="A446" s="23">
        <f t="shared" si="616"/>
        <v>443</v>
      </c>
      <c r="B446" s="24" t="s">
        <v>140</v>
      </c>
      <c r="C446" s="92" t="s">
        <v>1252</v>
      </c>
      <c r="D446" s="267" t="s">
        <v>1253</v>
      </c>
      <c r="E446" s="93">
        <v>3245.4</v>
      </c>
      <c r="F446" s="93">
        <v>3245.5</v>
      </c>
      <c r="G446" s="93">
        <v>5664.75</v>
      </c>
      <c r="H446" s="93">
        <v>3245.5</v>
      </c>
      <c r="I446" s="97">
        <v>3180</v>
      </c>
      <c r="J446" s="50">
        <v>108</v>
      </c>
      <c r="K446" s="34">
        <f t="shared" si="617"/>
        <v>58.4172</v>
      </c>
      <c r="L446" s="35">
        <f t="shared" si="618"/>
        <v>519.28</v>
      </c>
      <c r="M446" s="27">
        <f t="shared" si="619"/>
        <v>453.18</v>
      </c>
      <c r="N446" s="24">
        <f t="shared" si="620"/>
        <v>22.7185</v>
      </c>
      <c r="O446" s="27">
        <f t="shared" si="621"/>
        <v>159</v>
      </c>
      <c r="P446" s="27">
        <f t="shared" si="622"/>
        <v>54</v>
      </c>
      <c r="Q446" s="27">
        <f t="shared" si="623"/>
        <v>1266.5957</v>
      </c>
      <c r="R446" s="24">
        <f t="shared" si="624"/>
        <v>0</v>
      </c>
      <c r="S446" s="24">
        <f t="shared" si="625"/>
        <v>259.64</v>
      </c>
      <c r="T446" s="27">
        <f t="shared" si="626"/>
        <v>113.3</v>
      </c>
      <c r="U446" s="24">
        <f t="shared" si="627"/>
        <v>9.74</v>
      </c>
      <c r="V446" s="27">
        <f t="shared" si="628"/>
        <v>159</v>
      </c>
      <c r="W446" s="27">
        <f t="shared" si="629"/>
        <v>54</v>
      </c>
      <c r="X446" s="24">
        <f t="shared" si="630"/>
        <v>595.68</v>
      </c>
      <c r="Y446" s="24">
        <f t="shared" si="631"/>
        <v>1862.2757</v>
      </c>
      <c r="Z446" s="52"/>
      <c r="AA446" s="4" t="s">
        <v>17</v>
      </c>
      <c r="AB446" s="3">
        <f t="shared" si="632"/>
        <v>58.4172</v>
      </c>
      <c r="AC446" s="3">
        <f t="shared" si="633"/>
        <v>778.92</v>
      </c>
      <c r="AD446" s="3">
        <f t="shared" si="634"/>
        <v>566.48</v>
      </c>
      <c r="AE446" s="3">
        <f t="shared" si="635"/>
        <v>32.4585</v>
      </c>
      <c r="AF446" s="3">
        <f t="shared" si="636"/>
        <v>318</v>
      </c>
      <c r="AG446" s="3">
        <f t="shared" si="637"/>
        <v>108</v>
      </c>
      <c r="AH446" s="3">
        <f t="shared" si="638"/>
        <v>1862.2757</v>
      </c>
      <c r="AI446" s="4" t="s">
        <v>1107</v>
      </c>
    </row>
    <row r="447" s="9" customFormat="1" ht="20" customHeight="1" spans="1:35">
      <c r="A447" s="23">
        <f t="shared" si="616"/>
        <v>444</v>
      </c>
      <c r="B447" s="24" t="s">
        <v>140</v>
      </c>
      <c r="C447" s="92" t="s">
        <v>1254</v>
      </c>
      <c r="D447" s="267" t="s">
        <v>1255</v>
      </c>
      <c r="E447" s="93">
        <v>3245.4</v>
      </c>
      <c r="F447" s="93">
        <v>3245.5</v>
      </c>
      <c r="G447" s="93">
        <v>5664.75</v>
      </c>
      <c r="H447" s="93">
        <v>3245.5</v>
      </c>
      <c r="I447" s="50"/>
      <c r="J447" s="50">
        <v>108</v>
      </c>
      <c r="K447" s="34">
        <f t="shared" si="617"/>
        <v>58.4172</v>
      </c>
      <c r="L447" s="35">
        <f t="shared" si="618"/>
        <v>519.28</v>
      </c>
      <c r="M447" s="27">
        <f t="shared" si="619"/>
        <v>453.18</v>
      </c>
      <c r="N447" s="24">
        <f t="shared" si="620"/>
        <v>22.7185</v>
      </c>
      <c r="O447" s="27">
        <f t="shared" si="621"/>
        <v>0</v>
      </c>
      <c r="P447" s="27">
        <f t="shared" si="622"/>
        <v>54</v>
      </c>
      <c r="Q447" s="27">
        <f t="shared" si="623"/>
        <v>1107.5957</v>
      </c>
      <c r="R447" s="24">
        <f t="shared" si="624"/>
        <v>0</v>
      </c>
      <c r="S447" s="24">
        <f t="shared" si="625"/>
        <v>259.64</v>
      </c>
      <c r="T447" s="27">
        <f t="shared" si="626"/>
        <v>113.3</v>
      </c>
      <c r="U447" s="24">
        <f t="shared" si="627"/>
        <v>9.74</v>
      </c>
      <c r="V447" s="27">
        <f t="shared" si="628"/>
        <v>0</v>
      </c>
      <c r="W447" s="27">
        <f t="shared" si="629"/>
        <v>54</v>
      </c>
      <c r="X447" s="24">
        <f t="shared" si="630"/>
        <v>436.68</v>
      </c>
      <c r="Y447" s="24">
        <f t="shared" si="631"/>
        <v>1544.2757</v>
      </c>
      <c r="Z447" s="52"/>
      <c r="AA447" s="4" t="s">
        <v>17</v>
      </c>
      <c r="AB447" s="3">
        <f t="shared" si="632"/>
        <v>58.4172</v>
      </c>
      <c r="AC447" s="3">
        <f t="shared" si="633"/>
        <v>778.92</v>
      </c>
      <c r="AD447" s="3">
        <f t="shared" si="634"/>
        <v>566.48</v>
      </c>
      <c r="AE447" s="3">
        <f t="shared" si="635"/>
        <v>32.4585</v>
      </c>
      <c r="AF447" s="3">
        <f t="shared" si="636"/>
        <v>0</v>
      </c>
      <c r="AG447" s="3">
        <f t="shared" si="637"/>
        <v>108</v>
      </c>
      <c r="AH447" s="3">
        <f t="shared" si="638"/>
        <v>1544.2757</v>
      </c>
      <c r="AI447" s="4" t="s">
        <v>1107</v>
      </c>
    </row>
    <row r="448" s="9" customFormat="1" ht="20" customHeight="1" spans="1:35">
      <c r="A448" s="23">
        <f t="shared" si="616"/>
        <v>445</v>
      </c>
      <c r="B448" s="24" t="s">
        <v>140</v>
      </c>
      <c r="C448" s="92" t="s">
        <v>1256</v>
      </c>
      <c r="D448" s="28" t="s">
        <v>1257</v>
      </c>
      <c r="E448" s="93">
        <v>3245.4</v>
      </c>
      <c r="F448" s="95"/>
      <c r="G448" s="93">
        <v>5664.75</v>
      </c>
      <c r="H448" s="93">
        <v>3245.5</v>
      </c>
      <c r="I448" s="50"/>
      <c r="J448" s="50">
        <v>108</v>
      </c>
      <c r="K448" s="34">
        <f t="shared" si="617"/>
        <v>58.4172</v>
      </c>
      <c r="L448" s="35">
        <f t="shared" si="618"/>
        <v>0</v>
      </c>
      <c r="M448" s="27">
        <f t="shared" si="619"/>
        <v>453.18</v>
      </c>
      <c r="N448" s="24">
        <f t="shared" si="620"/>
        <v>22.7185</v>
      </c>
      <c r="O448" s="27">
        <f t="shared" si="621"/>
        <v>0</v>
      </c>
      <c r="P448" s="27">
        <f t="shared" si="622"/>
        <v>54</v>
      </c>
      <c r="Q448" s="27">
        <f t="shared" si="623"/>
        <v>588.3157</v>
      </c>
      <c r="R448" s="24">
        <f t="shared" si="624"/>
        <v>0</v>
      </c>
      <c r="S448" s="24">
        <f t="shared" si="625"/>
        <v>0</v>
      </c>
      <c r="T448" s="27">
        <f t="shared" si="626"/>
        <v>113.3</v>
      </c>
      <c r="U448" s="24">
        <f t="shared" si="627"/>
        <v>9.74</v>
      </c>
      <c r="V448" s="27">
        <f t="shared" si="628"/>
        <v>0</v>
      </c>
      <c r="W448" s="27">
        <f t="shared" si="629"/>
        <v>54</v>
      </c>
      <c r="X448" s="24">
        <f t="shared" si="630"/>
        <v>177.04</v>
      </c>
      <c r="Y448" s="24">
        <f t="shared" si="631"/>
        <v>765.3557</v>
      </c>
      <c r="Z448" s="52"/>
      <c r="AA448" s="4" t="s">
        <v>17</v>
      </c>
      <c r="AB448" s="3">
        <f t="shared" si="632"/>
        <v>58.4172</v>
      </c>
      <c r="AC448" s="3">
        <f t="shared" si="633"/>
        <v>0</v>
      </c>
      <c r="AD448" s="3">
        <f t="shared" si="634"/>
        <v>566.48</v>
      </c>
      <c r="AE448" s="3">
        <f t="shared" si="635"/>
        <v>32.4585</v>
      </c>
      <c r="AF448" s="3">
        <f t="shared" si="636"/>
        <v>0</v>
      </c>
      <c r="AG448" s="3">
        <f t="shared" si="637"/>
        <v>108</v>
      </c>
      <c r="AH448" s="3">
        <f t="shared" si="638"/>
        <v>765.3557</v>
      </c>
      <c r="AI448" s="4" t="s">
        <v>1107</v>
      </c>
    </row>
    <row r="449" s="9" customFormat="1" ht="20" customHeight="1" spans="1:35">
      <c r="A449" s="23">
        <f t="shared" si="616"/>
        <v>446</v>
      </c>
      <c r="B449" s="24" t="s">
        <v>140</v>
      </c>
      <c r="C449" s="92" t="s">
        <v>1258</v>
      </c>
      <c r="D449" s="28" t="s">
        <v>1259</v>
      </c>
      <c r="E449" s="93">
        <v>3245.4</v>
      </c>
      <c r="F449" s="93">
        <v>3245.5</v>
      </c>
      <c r="G449" s="93">
        <v>5664.75</v>
      </c>
      <c r="H449" s="93">
        <v>3245.5</v>
      </c>
      <c r="I449" s="50"/>
      <c r="J449" s="50">
        <v>108</v>
      </c>
      <c r="K449" s="34">
        <f t="shared" si="617"/>
        <v>58.4172</v>
      </c>
      <c r="L449" s="35">
        <f t="shared" si="618"/>
        <v>519.28</v>
      </c>
      <c r="M449" s="27">
        <f t="shared" si="619"/>
        <v>453.18</v>
      </c>
      <c r="N449" s="24">
        <f t="shared" si="620"/>
        <v>22.7185</v>
      </c>
      <c r="O449" s="27">
        <f t="shared" si="621"/>
        <v>0</v>
      </c>
      <c r="P449" s="27">
        <f t="shared" si="622"/>
        <v>54</v>
      </c>
      <c r="Q449" s="27">
        <f t="shared" si="623"/>
        <v>1107.5957</v>
      </c>
      <c r="R449" s="24">
        <f t="shared" si="624"/>
        <v>0</v>
      </c>
      <c r="S449" s="24">
        <f t="shared" si="625"/>
        <v>259.64</v>
      </c>
      <c r="T449" s="27">
        <f t="shared" si="626"/>
        <v>113.3</v>
      </c>
      <c r="U449" s="24">
        <f t="shared" si="627"/>
        <v>9.74</v>
      </c>
      <c r="V449" s="27">
        <f t="shared" si="628"/>
        <v>0</v>
      </c>
      <c r="W449" s="27">
        <f t="shared" si="629"/>
        <v>54</v>
      </c>
      <c r="X449" s="24">
        <f t="shared" si="630"/>
        <v>436.68</v>
      </c>
      <c r="Y449" s="24">
        <f t="shared" si="631"/>
        <v>1544.2757</v>
      </c>
      <c r="Z449" s="52"/>
      <c r="AA449" s="4" t="s">
        <v>17</v>
      </c>
      <c r="AB449" s="3">
        <f t="shared" si="632"/>
        <v>58.4172</v>
      </c>
      <c r="AC449" s="3">
        <f t="shared" si="633"/>
        <v>778.92</v>
      </c>
      <c r="AD449" s="3">
        <f t="shared" si="634"/>
        <v>566.48</v>
      </c>
      <c r="AE449" s="3">
        <f t="shared" si="635"/>
        <v>32.4585</v>
      </c>
      <c r="AF449" s="3">
        <f t="shared" si="636"/>
        <v>0</v>
      </c>
      <c r="AG449" s="3">
        <f t="shared" si="637"/>
        <v>108</v>
      </c>
      <c r="AH449" s="3">
        <f t="shared" si="638"/>
        <v>1544.2757</v>
      </c>
      <c r="AI449" s="4" t="s">
        <v>1107</v>
      </c>
    </row>
    <row r="450" s="9" customFormat="1" ht="20" customHeight="1" spans="1:35">
      <c r="A450" s="23">
        <f t="shared" si="616"/>
        <v>447</v>
      </c>
      <c r="B450" s="24" t="s">
        <v>293</v>
      </c>
      <c r="C450" s="92" t="s">
        <v>1260</v>
      </c>
      <c r="D450" s="28" t="s">
        <v>1261</v>
      </c>
      <c r="E450" s="93">
        <v>3245.4</v>
      </c>
      <c r="F450" s="93">
        <v>3245.5</v>
      </c>
      <c r="G450" s="93">
        <v>5664.75</v>
      </c>
      <c r="H450" s="93">
        <v>3245.5</v>
      </c>
      <c r="I450" s="50"/>
      <c r="J450" s="50"/>
      <c r="K450" s="34">
        <f t="shared" si="617"/>
        <v>58.4172</v>
      </c>
      <c r="L450" s="35">
        <f t="shared" si="618"/>
        <v>519.28</v>
      </c>
      <c r="M450" s="27">
        <f t="shared" si="619"/>
        <v>453.18</v>
      </c>
      <c r="N450" s="24">
        <f t="shared" si="620"/>
        <v>22.7185</v>
      </c>
      <c r="O450" s="27">
        <f t="shared" si="621"/>
        <v>0</v>
      </c>
      <c r="P450" s="27">
        <f t="shared" si="622"/>
        <v>0</v>
      </c>
      <c r="Q450" s="27">
        <f t="shared" si="623"/>
        <v>1053.5957</v>
      </c>
      <c r="R450" s="24">
        <f t="shared" si="624"/>
        <v>0</v>
      </c>
      <c r="S450" s="24">
        <f t="shared" si="625"/>
        <v>259.64</v>
      </c>
      <c r="T450" s="27">
        <f t="shared" si="626"/>
        <v>113.3</v>
      </c>
      <c r="U450" s="24">
        <f t="shared" si="627"/>
        <v>9.74</v>
      </c>
      <c r="V450" s="27">
        <f t="shared" si="628"/>
        <v>0</v>
      </c>
      <c r="W450" s="27">
        <f t="shared" si="629"/>
        <v>0</v>
      </c>
      <c r="X450" s="24">
        <f t="shared" si="630"/>
        <v>382.68</v>
      </c>
      <c r="Y450" s="24">
        <f t="shared" si="631"/>
        <v>1436.2757</v>
      </c>
      <c r="Z450" s="52"/>
      <c r="AA450" s="4" t="s">
        <v>26</v>
      </c>
      <c r="AB450" s="3">
        <f t="shared" si="632"/>
        <v>58.4172</v>
      </c>
      <c r="AC450" s="3">
        <f t="shared" si="633"/>
        <v>778.92</v>
      </c>
      <c r="AD450" s="3">
        <f t="shared" si="634"/>
        <v>566.48</v>
      </c>
      <c r="AE450" s="3">
        <f t="shared" si="635"/>
        <v>32.4585</v>
      </c>
      <c r="AF450" s="3">
        <f t="shared" si="636"/>
        <v>0</v>
      </c>
      <c r="AG450" s="3">
        <f t="shared" si="637"/>
        <v>0</v>
      </c>
      <c r="AH450" s="3">
        <f t="shared" si="638"/>
        <v>1436.2757</v>
      </c>
      <c r="AI450" s="4" t="s">
        <v>1111</v>
      </c>
    </row>
    <row r="451" s="9" customFormat="1" ht="20" customHeight="1" spans="1:35">
      <c r="A451" s="23">
        <f t="shared" si="616"/>
        <v>448</v>
      </c>
      <c r="B451" s="24" t="s">
        <v>293</v>
      </c>
      <c r="C451" s="92" t="s">
        <v>1262</v>
      </c>
      <c r="D451" s="28" t="s">
        <v>1263</v>
      </c>
      <c r="E451" s="93">
        <v>3245.4</v>
      </c>
      <c r="F451" s="93">
        <v>3245.5</v>
      </c>
      <c r="G451" s="93">
        <v>5664.75</v>
      </c>
      <c r="H451" s="93">
        <v>3245.5</v>
      </c>
      <c r="I451" s="50"/>
      <c r="J451" s="50">
        <v>108</v>
      </c>
      <c r="K451" s="34">
        <f t="shared" si="617"/>
        <v>58.4172</v>
      </c>
      <c r="L451" s="35">
        <f t="shared" si="618"/>
        <v>519.28</v>
      </c>
      <c r="M451" s="27">
        <f t="shared" si="619"/>
        <v>453.18</v>
      </c>
      <c r="N451" s="24">
        <f t="shared" si="620"/>
        <v>22.7185</v>
      </c>
      <c r="O451" s="27">
        <f t="shared" si="621"/>
        <v>0</v>
      </c>
      <c r="P451" s="27">
        <f t="shared" si="622"/>
        <v>54</v>
      </c>
      <c r="Q451" s="27">
        <f t="shared" si="623"/>
        <v>1107.5957</v>
      </c>
      <c r="R451" s="24">
        <f t="shared" si="624"/>
        <v>0</v>
      </c>
      <c r="S451" s="24">
        <f t="shared" si="625"/>
        <v>259.64</v>
      </c>
      <c r="T451" s="27">
        <f t="shared" si="626"/>
        <v>113.3</v>
      </c>
      <c r="U451" s="24">
        <f t="shared" si="627"/>
        <v>9.74</v>
      </c>
      <c r="V451" s="27">
        <f t="shared" si="628"/>
        <v>0</v>
      </c>
      <c r="W451" s="27">
        <f t="shared" si="629"/>
        <v>54</v>
      </c>
      <c r="X451" s="24">
        <f t="shared" si="630"/>
        <v>436.68</v>
      </c>
      <c r="Y451" s="24">
        <f t="shared" si="631"/>
        <v>1544.2757</v>
      </c>
      <c r="Z451" s="52"/>
      <c r="AA451" s="4" t="s">
        <v>26</v>
      </c>
      <c r="AB451" s="3">
        <f t="shared" si="632"/>
        <v>58.4172</v>
      </c>
      <c r="AC451" s="3">
        <f t="shared" si="633"/>
        <v>778.92</v>
      </c>
      <c r="AD451" s="3">
        <f t="shared" si="634"/>
        <v>566.48</v>
      </c>
      <c r="AE451" s="3">
        <f t="shared" si="635"/>
        <v>32.4585</v>
      </c>
      <c r="AF451" s="3">
        <f t="shared" si="636"/>
        <v>0</v>
      </c>
      <c r="AG451" s="3">
        <f t="shared" si="637"/>
        <v>108</v>
      </c>
      <c r="AH451" s="3">
        <f t="shared" si="638"/>
        <v>1544.2757</v>
      </c>
      <c r="AI451" s="4" t="s">
        <v>1111</v>
      </c>
    </row>
    <row r="452" s="9" customFormat="1" ht="20" customHeight="1" spans="1:35">
      <c r="A452" s="23">
        <f t="shared" si="616"/>
        <v>449</v>
      </c>
      <c r="B452" s="24" t="s">
        <v>293</v>
      </c>
      <c r="C452" s="92" t="s">
        <v>1264</v>
      </c>
      <c r="D452" s="28" t="s">
        <v>1265</v>
      </c>
      <c r="E452" s="93">
        <v>3245.4</v>
      </c>
      <c r="F452" s="93">
        <v>3245.5</v>
      </c>
      <c r="G452" s="93">
        <v>5664.75</v>
      </c>
      <c r="H452" s="93">
        <v>3245.5</v>
      </c>
      <c r="I452" s="50"/>
      <c r="J452" s="50">
        <v>108</v>
      </c>
      <c r="K452" s="34">
        <f t="shared" si="617"/>
        <v>58.4172</v>
      </c>
      <c r="L452" s="35">
        <f t="shared" si="618"/>
        <v>519.28</v>
      </c>
      <c r="M452" s="27">
        <f t="shared" si="619"/>
        <v>453.18</v>
      </c>
      <c r="N452" s="24">
        <f t="shared" si="620"/>
        <v>22.7185</v>
      </c>
      <c r="O452" s="27">
        <f t="shared" si="621"/>
        <v>0</v>
      </c>
      <c r="P452" s="27">
        <f t="shared" si="622"/>
        <v>54</v>
      </c>
      <c r="Q452" s="27">
        <f t="shared" si="623"/>
        <v>1107.5957</v>
      </c>
      <c r="R452" s="24">
        <f t="shared" si="624"/>
        <v>0</v>
      </c>
      <c r="S452" s="24">
        <f t="shared" si="625"/>
        <v>259.64</v>
      </c>
      <c r="T452" s="27">
        <f t="shared" si="626"/>
        <v>113.3</v>
      </c>
      <c r="U452" s="24">
        <f t="shared" si="627"/>
        <v>9.74</v>
      </c>
      <c r="V452" s="27">
        <f t="shared" si="628"/>
        <v>0</v>
      </c>
      <c r="W452" s="27">
        <f t="shared" si="629"/>
        <v>54</v>
      </c>
      <c r="X452" s="24">
        <f t="shared" si="630"/>
        <v>436.68</v>
      </c>
      <c r="Y452" s="24">
        <f t="shared" si="631"/>
        <v>1544.2757</v>
      </c>
      <c r="Z452" s="52"/>
      <c r="AA452" s="4" t="s">
        <v>26</v>
      </c>
      <c r="AB452" s="3">
        <f t="shared" si="632"/>
        <v>58.4172</v>
      </c>
      <c r="AC452" s="3">
        <f t="shared" si="633"/>
        <v>778.92</v>
      </c>
      <c r="AD452" s="3">
        <f t="shared" si="634"/>
        <v>566.48</v>
      </c>
      <c r="AE452" s="3">
        <f t="shared" si="635"/>
        <v>32.4585</v>
      </c>
      <c r="AF452" s="3">
        <f t="shared" si="636"/>
        <v>0</v>
      </c>
      <c r="AG452" s="3">
        <f t="shared" si="637"/>
        <v>108</v>
      </c>
      <c r="AH452" s="3">
        <f t="shared" si="638"/>
        <v>1544.2757</v>
      </c>
      <c r="AI452" s="4" t="s">
        <v>1111</v>
      </c>
    </row>
    <row r="453" s="9" customFormat="1" ht="20" customHeight="1" spans="1:35">
      <c r="A453" s="23">
        <f t="shared" si="616"/>
        <v>450</v>
      </c>
      <c r="B453" s="24" t="s">
        <v>293</v>
      </c>
      <c r="C453" s="100" t="s">
        <v>1266</v>
      </c>
      <c r="D453" s="292" t="s">
        <v>1267</v>
      </c>
      <c r="E453" s="93">
        <v>3245.4</v>
      </c>
      <c r="F453" s="93">
        <v>3245.5</v>
      </c>
      <c r="G453" s="93">
        <v>5664.75</v>
      </c>
      <c r="H453" s="93">
        <v>3245.5</v>
      </c>
      <c r="I453" s="50"/>
      <c r="J453" s="50">
        <v>108</v>
      </c>
      <c r="K453" s="34">
        <f t="shared" si="617"/>
        <v>58.4172</v>
      </c>
      <c r="L453" s="35">
        <f t="shared" si="618"/>
        <v>519.28</v>
      </c>
      <c r="M453" s="27">
        <f t="shared" si="619"/>
        <v>453.18</v>
      </c>
      <c r="N453" s="24">
        <f t="shared" si="620"/>
        <v>22.7185</v>
      </c>
      <c r="O453" s="27">
        <f t="shared" si="621"/>
        <v>0</v>
      </c>
      <c r="P453" s="27">
        <f t="shared" si="622"/>
        <v>54</v>
      </c>
      <c r="Q453" s="27">
        <f t="shared" si="623"/>
        <v>1107.5957</v>
      </c>
      <c r="R453" s="24">
        <f t="shared" si="624"/>
        <v>0</v>
      </c>
      <c r="S453" s="24">
        <f t="shared" si="625"/>
        <v>259.64</v>
      </c>
      <c r="T453" s="27">
        <f t="shared" si="626"/>
        <v>113.3</v>
      </c>
      <c r="U453" s="24">
        <f t="shared" si="627"/>
        <v>9.74</v>
      </c>
      <c r="V453" s="27">
        <f t="shared" si="628"/>
        <v>0</v>
      </c>
      <c r="W453" s="27">
        <f t="shared" si="629"/>
        <v>54</v>
      </c>
      <c r="X453" s="24">
        <f t="shared" si="630"/>
        <v>436.68</v>
      </c>
      <c r="Y453" s="24">
        <f t="shared" si="631"/>
        <v>1544.2757</v>
      </c>
      <c r="Z453" s="52"/>
      <c r="AA453" s="4" t="s">
        <v>26</v>
      </c>
      <c r="AB453" s="3">
        <f t="shared" si="632"/>
        <v>58.4172</v>
      </c>
      <c r="AC453" s="3">
        <f t="shared" si="633"/>
        <v>778.92</v>
      </c>
      <c r="AD453" s="3">
        <f t="shared" si="634"/>
        <v>566.48</v>
      </c>
      <c r="AE453" s="3">
        <f t="shared" si="635"/>
        <v>32.4585</v>
      </c>
      <c r="AF453" s="3">
        <f t="shared" si="636"/>
        <v>0</v>
      </c>
      <c r="AG453" s="3">
        <f t="shared" si="637"/>
        <v>108</v>
      </c>
      <c r="AH453" s="3">
        <f t="shared" si="638"/>
        <v>1544.2757</v>
      </c>
      <c r="AI453" s="4" t="s">
        <v>1111</v>
      </c>
    </row>
    <row r="454" s="9" customFormat="1" ht="20" customHeight="1" spans="1:35">
      <c r="A454" s="23">
        <f t="shared" ref="A454:A467" si="639">ROW()-3</f>
        <v>451</v>
      </c>
      <c r="B454" s="24" t="s">
        <v>258</v>
      </c>
      <c r="C454" s="92" t="s">
        <v>1268</v>
      </c>
      <c r="D454" s="28" t="s">
        <v>1269</v>
      </c>
      <c r="E454" s="93">
        <v>3820</v>
      </c>
      <c r="F454" s="93">
        <v>3820</v>
      </c>
      <c r="G454" s="93">
        <v>5664.75</v>
      </c>
      <c r="H454" s="93">
        <v>3820</v>
      </c>
      <c r="I454" s="50"/>
      <c r="J454" s="50">
        <v>108</v>
      </c>
      <c r="K454" s="34">
        <f t="shared" si="617"/>
        <v>68.76</v>
      </c>
      <c r="L454" s="35">
        <f t="shared" si="618"/>
        <v>611.2</v>
      </c>
      <c r="M454" s="27">
        <f t="shared" si="619"/>
        <v>453.18</v>
      </c>
      <c r="N454" s="24">
        <f t="shared" si="620"/>
        <v>26.74</v>
      </c>
      <c r="O454" s="27">
        <f t="shared" si="621"/>
        <v>0</v>
      </c>
      <c r="P454" s="27">
        <f t="shared" si="622"/>
        <v>54</v>
      </c>
      <c r="Q454" s="27">
        <f t="shared" si="623"/>
        <v>1213.88</v>
      </c>
      <c r="R454" s="24">
        <f t="shared" si="624"/>
        <v>0</v>
      </c>
      <c r="S454" s="24">
        <f t="shared" si="625"/>
        <v>305.6</v>
      </c>
      <c r="T454" s="27">
        <f t="shared" si="626"/>
        <v>113.3</v>
      </c>
      <c r="U454" s="24">
        <f t="shared" si="627"/>
        <v>11.46</v>
      </c>
      <c r="V454" s="27">
        <f t="shared" si="628"/>
        <v>0</v>
      </c>
      <c r="W454" s="27">
        <f t="shared" si="629"/>
        <v>54</v>
      </c>
      <c r="X454" s="24">
        <f t="shared" si="630"/>
        <v>484.36</v>
      </c>
      <c r="Y454" s="24">
        <f t="shared" si="631"/>
        <v>1698.24</v>
      </c>
      <c r="Z454" s="52"/>
      <c r="AA454" s="4" t="s">
        <v>35</v>
      </c>
      <c r="AB454" s="3">
        <f t="shared" si="632"/>
        <v>68.76</v>
      </c>
      <c r="AC454" s="3">
        <f t="shared" si="633"/>
        <v>916.8</v>
      </c>
      <c r="AD454" s="3">
        <f t="shared" si="634"/>
        <v>566.48</v>
      </c>
      <c r="AE454" s="3">
        <f t="shared" si="635"/>
        <v>38.2</v>
      </c>
      <c r="AF454" s="3">
        <f t="shared" si="636"/>
        <v>0</v>
      </c>
      <c r="AG454" s="3">
        <f t="shared" si="637"/>
        <v>108</v>
      </c>
      <c r="AH454" s="3">
        <f t="shared" si="638"/>
        <v>1698.24</v>
      </c>
      <c r="AI454" s="4" t="s">
        <v>1112</v>
      </c>
    </row>
    <row r="455" s="9" customFormat="1" ht="20" customHeight="1" spans="1:35">
      <c r="A455" s="23">
        <f t="shared" si="639"/>
        <v>452</v>
      </c>
      <c r="B455" s="24" t="s">
        <v>71</v>
      </c>
      <c r="C455" s="92" t="s">
        <v>1270</v>
      </c>
      <c r="D455" s="267" t="s">
        <v>1271</v>
      </c>
      <c r="E455" s="93">
        <v>3820</v>
      </c>
      <c r="F455" s="93">
        <v>3820</v>
      </c>
      <c r="G455" s="93">
        <v>5664.75</v>
      </c>
      <c r="H455" s="93">
        <v>3820</v>
      </c>
      <c r="I455" s="50"/>
      <c r="J455" s="50"/>
      <c r="K455" s="34">
        <f t="shared" si="617"/>
        <v>68.76</v>
      </c>
      <c r="L455" s="35">
        <f t="shared" si="618"/>
        <v>611.2</v>
      </c>
      <c r="M455" s="27">
        <f t="shared" si="619"/>
        <v>453.18</v>
      </c>
      <c r="N455" s="24">
        <f t="shared" si="620"/>
        <v>26.74</v>
      </c>
      <c r="O455" s="27">
        <f t="shared" si="621"/>
        <v>0</v>
      </c>
      <c r="P455" s="27">
        <f t="shared" si="622"/>
        <v>0</v>
      </c>
      <c r="Q455" s="27">
        <f t="shared" si="623"/>
        <v>1159.88</v>
      </c>
      <c r="R455" s="24">
        <f t="shared" si="624"/>
        <v>0</v>
      </c>
      <c r="S455" s="24">
        <f t="shared" si="625"/>
        <v>305.6</v>
      </c>
      <c r="T455" s="27">
        <f t="shared" si="626"/>
        <v>113.3</v>
      </c>
      <c r="U455" s="24">
        <f t="shared" si="627"/>
        <v>11.46</v>
      </c>
      <c r="V455" s="27">
        <f t="shared" si="628"/>
        <v>0</v>
      </c>
      <c r="W455" s="27">
        <f t="shared" si="629"/>
        <v>0</v>
      </c>
      <c r="X455" s="24">
        <f t="shared" si="630"/>
        <v>430.36</v>
      </c>
      <c r="Y455" s="24">
        <f t="shared" si="631"/>
        <v>1590.24</v>
      </c>
      <c r="Z455" s="52"/>
      <c r="AA455" s="4" t="s">
        <v>31</v>
      </c>
      <c r="AB455" s="3">
        <f t="shared" si="632"/>
        <v>68.76</v>
      </c>
      <c r="AC455" s="3">
        <f t="shared" si="633"/>
        <v>916.8</v>
      </c>
      <c r="AD455" s="3">
        <f t="shared" si="634"/>
        <v>566.48</v>
      </c>
      <c r="AE455" s="3">
        <f t="shared" si="635"/>
        <v>38.2</v>
      </c>
      <c r="AF455" s="3">
        <f t="shared" si="636"/>
        <v>0</v>
      </c>
      <c r="AG455" s="3">
        <f t="shared" si="637"/>
        <v>0</v>
      </c>
      <c r="AH455" s="3">
        <f t="shared" si="638"/>
        <v>1590.24</v>
      </c>
      <c r="AI455" s="4" t="s">
        <v>1108</v>
      </c>
    </row>
    <row r="456" s="10" customFormat="1" ht="20" customHeight="1" spans="1:35">
      <c r="A456" s="41">
        <f t="shared" si="639"/>
        <v>453</v>
      </c>
      <c r="B456" s="42" t="s">
        <v>1272</v>
      </c>
      <c r="C456" s="84" t="s">
        <v>1273</v>
      </c>
      <c r="D456" s="94" t="s">
        <v>1274</v>
      </c>
      <c r="E456" s="93">
        <v>3245.4</v>
      </c>
      <c r="F456" s="42">
        <v>0</v>
      </c>
      <c r="G456" s="42">
        <v>0</v>
      </c>
      <c r="H456" s="42">
        <v>0</v>
      </c>
      <c r="I456" s="98">
        <v>0</v>
      </c>
      <c r="J456" s="98"/>
      <c r="K456" s="48">
        <f t="shared" si="617"/>
        <v>58.4172</v>
      </c>
      <c r="L456" s="49">
        <f t="shared" si="618"/>
        <v>0</v>
      </c>
      <c r="M456" s="45">
        <f t="shared" si="619"/>
        <v>0</v>
      </c>
      <c r="N456" s="42">
        <f t="shared" si="620"/>
        <v>0</v>
      </c>
      <c r="O456" s="45">
        <f t="shared" si="621"/>
        <v>0</v>
      </c>
      <c r="P456" s="45">
        <f t="shared" si="622"/>
        <v>0</v>
      </c>
      <c r="Q456" s="45">
        <f t="shared" si="623"/>
        <v>58.4172</v>
      </c>
      <c r="R456" s="42">
        <f t="shared" si="624"/>
        <v>0</v>
      </c>
      <c r="S456" s="42">
        <f t="shared" si="625"/>
        <v>0</v>
      </c>
      <c r="T456" s="45">
        <f t="shared" si="626"/>
        <v>0</v>
      </c>
      <c r="U456" s="42">
        <f t="shared" si="627"/>
        <v>0</v>
      </c>
      <c r="V456" s="45">
        <f t="shared" si="628"/>
        <v>0</v>
      </c>
      <c r="W456" s="45">
        <f t="shared" si="629"/>
        <v>0</v>
      </c>
      <c r="X456" s="42">
        <f t="shared" si="630"/>
        <v>0</v>
      </c>
      <c r="Y456" s="42">
        <f t="shared" si="631"/>
        <v>58.4172</v>
      </c>
      <c r="Z456" s="99"/>
      <c r="AA456" s="8" t="s">
        <v>27</v>
      </c>
      <c r="AB456" s="7">
        <f t="shared" si="632"/>
        <v>58.4172</v>
      </c>
      <c r="AC456" s="7">
        <f t="shared" si="633"/>
        <v>0</v>
      </c>
      <c r="AD456" s="7">
        <f t="shared" si="634"/>
        <v>0</v>
      </c>
      <c r="AE456" s="7">
        <f t="shared" si="635"/>
        <v>0</v>
      </c>
      <c r="AF456" s="7">
        <f t="shared" si="636"/>
        <v>0</v>
      </c>
      <c r="AG456" s="7">
        <f t="shared" si="637"/>
        <v>0</v>
      </c>
      <c r="AH456" s="7">
        <f t="shared" si="638"/>
        <v>58.4172</v>
      </c>
      <c r="AI456" s="8" t="s">
        <v>1111</v>
      </c>
    </row>
    <row r="457" s="9" customFormat="1" ht="20" customHeight="1" spans="1:35">
      <c r="A457" s="23">
        <f t="shared" si="639"/>
        <v>454</v>
      </c>
      <c r="B457" s="24" t="s">
        <v>657</v>
      </c>
      <c r="C457" s="92" t="s">
        <v>1275</v>
      </c>
      <c r="D457" s="267" t="s">
        <v>1276</v>
      </c>
      <c r="E457" s="93">
        <v>3245.4</v>
      </c>
      <c r="F457" s="93">
        <v>3245.5</v>
      </c>
      <c r="G457" s="93">
        <v>5664.75</v>
      </c>
      <c r="H457" s="93">
        <v>3245.5</v>
      </c>
      <c r="I457" s="50"/>
      <c r="J457" s="50">
        <v>108</v>
      </c>
      <c r="K457" s="34">
        <f t="shared" si="617"/>
        <v>58.4172</v>
      </c>
      <c r="L457" s="35">
        <f t="shared" si="618"/>
        <v>519.28</v>
      </c>
      <c r="M457" s="27">
        <f t="shared" si="619"/>
        <v>453.18</v>
      </c>
      <c r="N457" s="24">
        <f t="shared" si="620"/>
        <v>22.7185</v>
      </c>
      <c r="O457" s="27">
        <f t="shared" si="621"/>
        <v>0</v>
      </c>
      <c r="P457" s="27">
        <f t="shared" si="622"/>
        <v>54</v>
      </c>
      <c r="Q457" s="27">
        <f t="shared" si="623"/>
        <v>1107.5957</v>
      </c>
      <c r="R457" s="24">
        <f t="shared" si="624"/>
        <v>0</v>
      </c>
      <c r="S457" s="24">
        <f t="shared" si="625"/>
        <v>259.64</v>
      </c>
      <c r="T457" s="27">
        <f t="shared" si="626"/>
        <v>113.3</v>
      </c>
      <c r="U457" s="24">
        <f t="shared" si="627"/>
        <v>9.74</v>
      </c>
      <c r="V457" s="27">
        <f t="shared" si="628"/>
        <v>0</v>
      </c>
      <c r="W457" s="27">
        <f t="shared" si="629"/>
        <v>54</v>
      </c>
      <c r="X457" s="24">
        <f t="shared" si="630"/>
        <v>436.68</v>
      </c>
      <c r="Y457" s="24">
        <f t="shared" si="631"/>
        <v>1544.2757</v>
      </c>
      <c r="Z457" s="52"/>
      <c r="AA457" s="4" t="s">
        <v>27</v>
      </c>
      <c r="AB457" s="3">
        <f t="shared" si="632"/>
        <v>58.4172</v>
      </c>
      <c r="AC457" s="3">
        <f t="shared" si="633"/>
        <v>778.92</v>
      </c>
      <c r="AD457" s="3">
        <f t="shared" si="634"/>
        <v>566.48</v>
      </c>
      <c r="AE457" s="3">
        <f t="shared" si="635"/>
        <v>32.4585</v>
      </c>
      <c r="AF457" s="3">
        <f t="shared" si="636"/>
        <v>0</v>
      </c>
      <c r="AG457" s="3">
        <f t="shared" si="637"/>
        <v>108</v>
      </c>
      <c r="AH457" s="3">
        <f t="shared" si="638"/>
        <v>1544.2757</v>
      </c>
      <c r="AI457" s="4" t="s">
        <v>1111</v>
      </c>
    </row>
    <row r="458" s="9" customFormat="1" ht="20" customHeight="1" spans="1:35">
      <c r="A458" s="23">
        <f t="shared" si="639"/>
        <v>455</v>
      </c>
      <c r="B458" s="24" t="s">
        <v>657</v>
      </c>
      <c r="C458" s="92" t="s">
        <v>1277</v>
      </c>
      <c r="D458" s="28" t="s">
        <v>1278</v>
      </c>
      <c r="E458" s="93">
        <v>3245.4</v>
      </c>
      <c r="F458" s="93">
        <v>3245.5</v>
      </c>
      <c r="G458" s="93">
        <v>5664.75</v>
      </c>
      <c r="H458" s="93">
        <v>3245.5</v>
      </c>
      <c r="I458" s="50"/>
      <c r="J458" s="50">
        <v>108</v>
      </c>
      <c r="K458" s="34">
        <f t="shared" si="617"/>
        <v>58.4172</v>
      </c>
      <c r="L458" s="35">
        <f t="shared" si="618"/>
        <v>519.28</v>
      </c>
      <c r="M458" s="27">
        <f t="shared" si="619"/>
        <v>453.18</v>
      </c>
      <c r="N458" s="24">
        <f t="shared" si="620"/>
        <v>22.7185</v>
      </c>
      <c r="O458" s="27">
        <f t="shared" si="621"/>
        <v>0</v>
      </c>
      <c r="P458" s="27">
        <f t="shared" si="622"/>
        <v>54</v>
      </c>
      <c r="Q458" s="27">
        <f t="shared" si="623"/>
        <v>1107.5957</v>
      </c>
      <c r="R458" s="24">
        <f t="shared" si="624"/>
        <v>0</v>
      </c>
      <c r="S458" s="24">
        <f t="shared" si="625"/>
        <v>259.64</v>
      </c>
      <c r="T458" s="27">
        <f t="shared" si="626"/>
        <v>113.3</v>
      </c>
      <c r="U458" s="24">
        <f t="shared" si="627"/>
        <v>9.74</v>
      </c>
      <c r="V458" s="27">
        <f t="shared" si="628"/>
        <v>0</v>
      </c>
      <c r="W458" s="27">
        <f t="shared" si="629"/>
        <v>54</v>
      </c>
      <c r="X458" s="24">
        <f t="shared" si="630"/>
        <v>436.68</v>
      </c>
      <c r="Y458" s="24">
        <f t="shared" si="631"/>
        <v>1544.2757</v>
      </c>
      <c r="Z458" s="52"/>
      <c r="AA458" s="4" t="s">
        <v>27</v>
      </c>
      <c r="AB458" s="3">
        <f t="shared" si="632"/>
        <v>58.4172</v>
      </c>
      <c r="AC458" s="3">
        <f t="shared" si="633"/>
        <v>778.92</v>
      </c>
      <c r="AD458" s="3">
        <f t="shared" si="634"/>
        <v>566.48</v>
      </c>
      <c r="AE458" s="3">
        <f t="shared" si="635"/>
        <v>32.4585</v>
      </c>
      <c r="AF458" s="3">
        <f t="shared" si="636"/>
        <v>0</v>
      </c>
      <c r="AG458" s="3">
        <f t="shared" si="637"/>
        <v>108</v>
      </c>
      <c r="AH458" s="3">
        <f t="shared" si="638"/>
        <v>1544.2757</v>
      </c>
      <c r="AI458" s="4" t="s">
        <v>1111</v>
      </c>
    </row>
    <row r="459" s="9" customFormat="1" ht="20" customHeight="1" spans="1:35">
      <c r="A459" s="23">
        <f t="shared" si="639"/>
        <v>456</v>
      </c>
      <c r="B459" s="24" t="s">
        <v>1279</v>
      </c>
      <c r="C459" s="92" t="s">
        <v>1280</v>
      </c>
      <c r="D459" s="28" t="s">
        <v>1281</v>
      </c>
      <c r="E459" s="93">
        <v>3245.4</v>
      </c>
      <c r="F459" s="93">
        <v>3245.5</v>
      </c>
      <c r="G459" s="93">
        <v>5664.75</v>
      </c>
      <c r="H459" s="93">
        <v>3245.5</v>
      </c>
      <c r="I459" s="50"/>
      <c r="J459" s="50">
        <v>108</v>
      </c>
      <c r="K459" s="34">
        <f t="shared" si="617"/>
        <v>58.4172</v>
      </c>
      <c r="L459" s="35">
        <f t="shared" si="618"/>
        <v>519.28</v>
      </c>
      <c r="M459" s="27">
        <f t="shared" si="619"/>
        <v>453.18</v>
      </c>
      <c r="N459" s="24">
        <f t="shared" si="620"/>
        <v>22.7185</v>
      </c>
      <c r="O459" s="27">
        <f t="shared" si="621"/>
        <v>0</v>
      </c>
      <c r="P459" s="27">
        <f t="shared" si="622"/>
        <v>54</v>
      </c>
      <c r="Q459" s="27">
        <f t="shared" si="623"/>
        <v>1107.5957</v>
      </c>
      <c r="R459" s="24">
        <f t="shared" si="624"/>
        <v>0</v>
      </c>
      <c r="S459" s="24">
        <f t="shared" si="625"/>
        <v>259.64</v>
      </c>
      <c r="T459" s="27">
        <f t="shared" si="626"/>
        <v>113.3</v>
      </c>
      <c r="U459" s="24">
        <f t="shared" si="627"/>
        <v>9.74</v>
      </c>
      <c r="V459" s="27">
        <f t="shared" si="628"/>
        <v>0</v>
      </c>
      <c r="W459" s="27">
        <f t="shared" si="629"/>
        <v>54</v>
      </c>
      <c r="X459" s="24">
        <f t="shared" si="630"/>
        <v>436.68</v>
      </c>
      <c r="Y459" s="24">
        <f t="shared" si="631"/>
        <v>1544.2757</v>
      </c>
      <c r="Z459" s="52"/>
      <c r="AA459" s="4" t="s">
        <v>29</v>
      </c>
      <c r="AB459" s="3">
        <f t="shared" si="632"/>
        <v>58.4172</v>
      </c>
      <c r="AC459" s="3">
        <f t="shared" si="633"/>
        <v>778.92</v>
      </c>
      <c r="AD459" s="3">
        <f t="shared" si="634"/>
        <v>566.48</v>
      </c>
      <c r="AE459" s="3">
        <f t="shared" si="635"/>
        <v>32.4585</v>
      </c>
      <c r="AF459" s="3">
        <f t="shared" si="636"/>
        <v>0</v>
      </c>
      <c r="AG459" s="3">
        <f t="shared" si="637"/>
        <v>108</v>
      </c>
      <c r="AH459" s="3">
        <f t="shared" si="638"/>
        <v>1544.2757</v>
      </c>
      <c r="AI459" s="4" t="s">
        <v>1111</v>
      </c>
    </row>
    <row r="460" s="10" customFormat="1" ht="20" customHeight="1" spans="1:35">
      <c r="A460" s="41">
        <f t="shared" si="639"/>
        <v>457</v>
      </c>
      <c r="B460" s="42" t="s">
        <v>293</v>
      </c>
      <c r="C460" s="84" t="s">
        <v>1282</v>
      </c>
      <c r="D460" s="94" t="s">
        <v>1283</v>
      </c>
      <c r="E460" s="93">
        <v>3245.4</v>
      </c>
      <c r="F460" s="42">
        <v>0</v>
      </c>
      <c r="G460" s="42">
        <v>0</v>
      </c>
      <c r="H460" s="42">
        <v>0</v>
      </c>
      <c r="I460" s="98">
        <v>0</v>
      </c>
      <c r="J460" s="98"/>
      <c r="K460" s="48">
        <f t="shared" si="617"/>
        <v>58.4172</v>
      </c>
      <c r="L460" s="49">
        <f t="shared" si="618"/>
        <v>0</v>
      </c>
      <c r="M460" s="45">
        <f t="shared" si="619"/>
        <v>0</v>
      </c>
      <c r="N460" s="42">
        <f t="shared" si="620"/>
        <v>0</v>
      </c>
      <c r="O460" s="45">
        <f t="shared" si="621"/>
        <v>0</v>
      </c>
      <c r="P460" s="45">
        <f t="shared" si="622"/>
        <v>0</v>
      </c>
      <c r="Q460" s="45">
        <f t="shared" si="623"/>
        <v>58.4172</v>
      </c>
      <c r="R460" s="42">
        <f t="shared" si="624"/>
        <v>0</v>
      </c>
      <c r="S460" s="42">
        <f t="shared" si="625"/>
        <v>0</v>
      </c>
      <c r="T460" s="45">
        <f t="shared" si="626"/>
        <v>0</v>
      </c>
      <c r="U460" s="42">
        <f t="shared" si="627"/>
        <v>0</v>
      </c>
      <c r="V460" s="45">
        <f t="shared" si="628"/>
        <v>0</v>
      </c>
      <c r="W460" s="45">
        <f t="shared" si="629"/>
        <v>0</v>
      </c>
      <c r="X460" s="42">
        <f t="shared" si="630"/>
        <v>0</v>
      </c>
      <c r="Y460" s="42">
        <f t="shared" si="631"/>
        <v>58.4172</v>
      </c>
      <c r="Z460" s="99"/>
      <c r="AA460" s="8" t="s">
        <v>26</v>
      </c>
      <c r="AB460" s="7">
        <f t="shared" si="632"/>
        <v>58.4172</v>
      </c>
      <c r="AC460" s="7">
        <f t="shared" si="633"/>
        <v>0</v>
      </c>
      <c r="AD460" s="7">
        <f t="shared" si="634"/>
        <v>0</v>
      </c>
      <c r="AE460" s="7">
        <f t="shared" si="635"/>
        <v>0</v>
      </c>
      <c r="AF460" s="7">
        <f t="shared" si="636"/>
        <v>0</v>
      </c>
      <c r="AG460" s="7">
        <f t="shared" si="637"/>
        <v>0</v>
      </c>
      <c r="AH460" s="7">
        <f t="shared" si="638"/>
        <v>58.4172</v>
      </c>
      <c r="AI460" s="8" t="s">
        <v>1111</v>
      </c>
    </row>
    <row r="461" s="9" customFormat="1" ht="20" customHeight="1" spans="1:35">
      <c r="A461" s="23">
        <f t="shared" si="639"/>
        <v>458</v>
      </c>
      <c r="B461" s="24" t="s">
        <v>143</v>
      </c>
      <c r="C461" s="92" t="s">
        <v>1284</v>
      </c>
      <c r="D461" s="267" t="s">
        <v>1285</v>
      </c>
      <c r="E461" s="93">
        <v>3245.4</v>
      </c>
      <c r="F461" s="93">
        <v>3245.5</v>
      </c>
      <c r="G461" s="93">
        <v>5664.75</v>
      </c>
      <c r="H461" s="93">
        <v>3245.5</v>
      </c>
      <c r="I461" s="50"/>
      <c r="J461" s="50">
        <v>108</v>
      </c>
      <c r="K461" s="34">
        <f t="shared" si="617"/>
        <v>58.4172</v>
      </c>
      <c r="L461" s="35">
        <f t="shared" si="618"/>
        <v>519.28</v>
      </c>
      <c r="M461" s="27">
        <f t="shared" si="619"/>
        <v>453.18</v>
      </c>
      <c r="N461" s="24">
        <f t="shared" si="620"/>
        <v>22.7185</v>
      </c>
      <c r="O461" s="27">
        <f t="shared" si="621"/>
        <v>0</v>
      </c>
      <c r="P461" s="27">
        <f t="shared" si="622"/>
        <v>54</v>
      </c>
      <c r="Q461" s="27">
        <f t="shared" si="623"/>
        <v>1107.5957</v>
      </c>
      <c r="R461" s="24">
        <f t="shared" si="624"/>
        <v>0</v>
      </c>
      <c r="S461" s="24">
        <f t="shared" si="625"/>
        <v>259.64</v>
      </c>
      <c r="T461" s="27">
        <f t="shared" si="626"/>
        <v>113.3</v>
      </c>
      <c r="U461" s="24">
        <f t="shared" si="627"/>
        <v>9.74</v>
      </c>
      <c r="V461" s="27">
        <f t="shared" si="628"/>
        <v>0</v>
      </c>
      <c r="W461" s="27">
        <f t="shared" si="629"/>
        <v>54</v>
      </c>
      <c r="X461" s="24">
        <f t="shared" si="630"/>
        <v>436.68</v>
      </c>
      <c r="Y461" s="24">
        <f t="shared" si="631"/>
        <v>1544.2757</v>
      </c>
      <c r="Z461" s="52"/>
      <c r="AA461" s="4" t="s">
        <v>29</v>
      </c>
      <c r="AB461" s="3">
        <f t="shared" si="632"/>
        <v>58.4172</v>
      </c>
      <c r="AC461" s="3">
        <f t="shared" si="633"/>
        <v>778.92</v>
      </c>
      <c r="AD461" s="3">
        <f t="shared" si="634"/>
        <v>566.48</v>
      </c>
      <c r="AE461" s="3">
        <f t="shared" si="635"/>
        <v>32.4585</v>
      </c>
      <c r="AF461" s="3">
        <f t="shared" si="636"/>
        <v>0</v>
      </c>
      <c r="AG461" s="3">
        <f t="shared" si="637"/>
        <v>108</v>
      </c>
      <c r="AH461" s="3">
        <f t="shared" si="638"/>
        <v>1544.2757</v>
      </c>
      <c r="AI461" s="4" t="s">
        <v>1111</v>
      </c>
    </row>
    <row r="462" s="9" customFormat="1" ht="20" customHeight="1" spans="1:35">
      <c r="A462" s="23">
        <f t="shared" si="639"/>
        <v>459</v>
      </c>
      <c r="B462" s="24" t="s">
        <v>143</v>
      </c>
      <c r="C462" s="92" t="s">
        <v>1286</v>
      </c>
      <c r="D462" s="267" t="s">
        <v>1287</v>
      </c>
      <c r="E462" s="93">
        <v>3245.4</v>
      </c>
      <c r="F462" s="95"/>
      <c r="G462" s="93">
        <v>5664.75</v>
      </c>
      <c r="H462" s="93">
        <v>3245.5</v>
      </c>
      <c r="I462" s="50"/>
      <c r="J462" s="50">
        <v>108</v>
      </c>
      <c r="K462" s="34">
        <f t="shared" si="617"/>
        <v>58.4172</v>
      </c>
      <c r="L462" s="35">
        <f t="shared" si="618"/>
        <v>0</v>
      </c>
      <c r="M462" s="27">
        <f t="shared" si="619"/>
        <v>453.18</v>
      </c>
      <c r="N462" s="24">
        <f t="shared" si="620"/>
        <v>22.7185</v>
      </c>
      <c r="O462" s="27">
        <f t="shared" si="621"/>
        <v>0</v>
      </c>
      <c r="P462" s="27">
        <f t="shared" si="622"/>
        <v>54</v>
      </c>
      <c r="Q462" s="27">
        <f t="shared" si="623"/>
        <v>588.3157</v>
      </c>
      <c r="R462" s="24">
        <f t="shared" si="624"/>
        <v>0</v>
      </c>
      <c r="S462" s="24">
        <f t="shared" si="625"/>
        <v>0</v>
      </c>
      <c r="T462" s="27">
        <f t="shared" si="626"/>
        <v>113.3</v>
      </c>
      <c r="U462" s="24">
        <f t="shared" si="627"/>
        <v>9.74</v>
      </c>
      <c r="V462" s="27">
        <f t="shared" si="628"/>
        <v>0</v>
      </c>
      <c r="W462" s="27">
        <f t="shared" si="629"/>
        <v>54</v>
      </c>
      <c r="X462" s="24">
        <f t="shared" si="630"/>
        <v>177.04</v>
      </c>
      <c r="Y462" s="24">
        <f t="shared" si="631"/>
        <v>765.3557</v>
      </c>
      <c r="Z462" s="52"/>
      <c r="AA462" s="4" t="s">
        <v>29</v>
      </c>
      <c r="AB462" s="3">
        <f t="shared" si="632"/>
        <v>58.4172</v>
      </c>
      <c r="AC462" s="3">
        <f t="shared" si="633"/>
        <v>0</v>
      </c>
      <c r="AD462" s="3">
        <f t="shared" si="634"/>
        <v>566.48</v>
      </c>
      <c r="AE462" s="3">
        <f t="shared" si="635"/>
        <v>32.4585</v>
      </c>
      <c r="AF462" s="3">
        <f t="shared" si="636"/>
        <v>0</v>
      </c>
      <c r="AG462" s="3">
        <f t="shared" si="637"/>
        <v>108</v>
      </c>
      <c r="AH462" s="3">
        <f t="shared" si="638"/>
        <v>765.3557</v>
      </c>
      <c r="AI462" s="4" t="s">
        <v>1111</v>
      </c>
    </row>
    <row r="463" s="9" customFormat="1" ht="20" customHeight="1" spans="1:35">
      <c r="A463" s="23">
        <f t="shared" si="639"/>
        <v>460</v>
      </c>
      <c r="B463" s="24" t="s">
        <v>143</v>
      </c>
      <c r="C463" s="92" t="s">
        <v>1288</v>
      </c>
      <c r="D463" s="267" t="s">
        <v>1289</v>
      </c>
      <c r="E463" s="93">
        <v>3245.4</v>
      </c>
      <c r="F463" s="95"/>
      <c r="G463" s="93">
        <v>5664.75</v>
      </c>
      <c r="H463" s="93">
        <v>3245.5</v>
      </c>
      <c r="I463" s="50"/>
      <c r="J463" s="50"/>
      <c r="K463" s="34">
        <f t="shared" si="617"/>
        <v>58.4172</v>
      </c>
      <c r="L463" s="35">
        <f t="shared" si="618"/>
        <v>0</v>
      </c>
      <c r="M463" s="27">
        <f t="shared" si="619"/>
        <v>453.18</v>
      </c>
      <c r="N463" s="24">
        <f t="shared" si="620"/>
        <v>22.7185</v>
      </c>
      <c r="O463" s="27">
        <f t="shared" si="621"/>
        <v>0</v>
      </c>
      <c r="P463" s="27">
        <f t="shared" si="622"/>
        <v>0</v>
      </c>
      <c r="Q463" s="27">
        <f t="shared" si="623"/>
        <v>534.3157</v>
      </c>
      <c r="R463" s="24">
        <f t="shared" si="624"/>
        <v>0</v>
      </c>
      <c r="S463" s="24">
        <f t="shared" si="625"/>
        <v>0</v>
      </c>
      <c r="T463" s="27">
        <f t="shared" si="626"/>
        <v>113.3</v>
      </c>
      <c r="U463" s="24">
        <f t="shared" si="627"/>
        <v>9.74</v>
      </c>
      <c r="V463" s="27">
        <f t="shared" si="628"/>
        <v>0</v>
      </c>
      <c r="W463" s="27">
        <f t="shared" si="629"/>
        <v>0</v>
      </c>
      <c r="X463" s="24">
        <f t="shared" si="630"/>
        <v>123.04</v>
      </c>
      <c r="Y463" s="24">
        <f t="shared" si="631"/>
        <v>657.3557</v>
      </c>
      <c r="Z463" s="52"/>
      <c r="AA463" s="4" t="s">
        <v>29</v>
      </c>
      <c r="AB463" s="3">
        <f t="shared" si="632"/>
        <v>58.4172</v>
      </c>
      <c r="AC463" s="3">
        <f t="shared" si="633"/>
        <v>0</v>
      </c>
      <c r="AD463" s="3">
        <f t="shared" si="634"/>
        <v>566.48</v>
      </c>
      <c r="AE463" s="3">
        <f t="shared" si="635"/>
        <v>32.4585</v>
      </c>
      <c r="AF463" s="3">
        <f t="shared" si="636"/>
        <v>0</v>
      </c>
      <c r="AG463" s="3">
        <f t="shared" si="637"/>
        <v>0</v>
      </c>
      <c r="AH463" s="3">
        <f t="shared" si="638"/>
        <v>657.3557</v>
      </c>
      <c r="AI463" s="4" t="s">
        <v>1111</v>
      </c>
    </row>
    <row r="464" s="9" customFormat="1" ht="20" customHeight="1" spans="1:35">
      <c r="A464" s="23">
        <f t="shared" si="639"/>
        <v>461</v>
      </c>
      <c r="B464" s="24" t="s">
        <v>143</v>
      </c>
      <c r="C464" s="92" t="s">
        <v>1290</v>
      </c>
      <c r="D464" s="267" t="s">
        <v>1291</v>
      </c>
      <c r="E464" s="93">
        <v>3245.4</v>
      </c>
      <c r="F464" s="93">
        <v>3245.5</v>
      </c>
      <c r="G464" s="93">
        <v>5664.75</v>
      </c>
      <c r="H464" s="93">
        <v>3245.5</v>
      </c>
      <c r="I464" s="50"/>
      <c r="J464" s="50"/>
      <c r="K464" s="34">
        <f t="shared" si="617"/>
        <v>58.4172</v>
      </c>
      <c r="L464" s="35">
        <f t="shared" si="618"/>
        <v>519.28</v>
      </c>
      <c r="M464" s="27">
        <f t="shared" si="619"/>
        <v>453.18</v>
      </c>
      <c r="N464" s="24">
        <f t="shared" si="620"/>
        <v>22.7185</v>
      </c>
      <c r="O464" s="27">
        <f t="shared" si="621"/>
        <v>0</v>
      </c>
      <c r="P464" s="27">
        <f t="shared" si="622"/>
        <v>0</v>
      </c>
      <c r="Q464" s="27">
        <f t="shared" si="623"/>
        <v>1053.5957</v>
      </c>
      <c r="R464" s="24">
        <f t="shared" si="624"/>
        <v>0</v>
      </c>
      <c r="S464" s="24">
        <f t="shared" si="625"/>
        <v>259.64</v>
      </c>
      <c r="T464" s="27">
        <f t="shared" si="626"/>
        <v>113.3</v>
      </c>
      <c r="U464" s="24">
        <f t="shared" si="627"/>
        <v>9.74</v>
      </c>
      <c r="V464" s="27">
        <f t="shared" si="628"/>
        <v>0</v>
      </c>
      <c r="W464" s="27">
        <f t="shared" si="629"/>
        <v>0</v>
      </c>
      <c r="X464" s="24">
        <f t="shared" si="630"/>
        <v>382.68</v>
      </c>
      <c r="Y464" s="24">
        <f t="shared" si="631"/>
        <v>1436.2757</v>
      </c>
      <c r="Z464" s="52"/>
      <c r="AA464" s="4" t="s">
        <v>29</v>
      </c>
      <c r="AB464" s="3">
        <f t="shared" si="632"/>
        <v>58.4172</v>
      </c>
      <c r="AC464" s="3">
        <f t="shared" si="633"/>
        <v>778.92</v>
      </c>
      <c r="AD464" s="3">
        <f t="shared" si="634"/>
        <v>566.48</v>
      </c>
      <c r="AE464" s="3">
        <f t="shared" si="635"/>
        <v>32.4585</v>
      </c>
      <c r="AF464" s="3">
        <f t="shared" si="636"/>
        <v>0</v>
      </c>
      <c r="AG464" s="3">
        <f t="shared" si="637"/>
        <v>0</v>
      </c>
      <c r="AH464" s="3">
        <f t="shared" si="638"/>
        <v>1436.2757</v>
      </c>
      <c r="AI464" s="4" t="s">
        <v>1111</v>
      </c>
    </row>
    <row r="465" s="9" customFormat="1" ht="20" customHeight="1" spans="1:35">
      <c r="A465" s="23">
        <f t="shared" si="639"/>
        <v>462</v>
      </c>
      <c r="B465" s="30" t="s">
        <v>1279</v>
      </c>
      <c r="C465" s="92" t="s">
        <v>1292</v>
      </c>
      <c r="D465" s="267" t="s">
        <v>1293</v>
      </c>
      <c r="E465" s="93">
        <v>3245.4</v>
      </c>
      <c r="F465" s="93">
        <v>3245.5</v>
      </c>
      <c r="G465" s="93">
        <v>5664.75</v>
      </c>
      <c r="H465" s="93">
        <v>3245.5</v>
      </c>
      <c r="I465" s="50"/>
      <c r="J465" s="50">
        <v>108</v>
      </c>
      <c r="K465" s="34">
        <f t="shared" si="617"/>
        <v>58.4172</v>
      </c>
      <c r="L465" s="35">
        <f t="shared" si="618"/>
        <v>519.28</v>
      </c>
      <c r="M465" s="27">
        <f t="shared" si="619"/>
        <v>453.18</v>
      </c>
      <c r="N465" s="24">
        <f t="shared" si="620"/>
        <v>22.7185</v>
      </c>
      <c r="O465" s="27">
        <f t="shared" si="621"/>
        <v>0</v>
      </c>
      <c r="P465" s="27">
        <f t="shared" si="622"/>
        <v>54</v>
      </c>
      <c r="Q465" s="27">
        <f t="shared" si="623"/>
        <v>1107.5957</v>
      </c>
      <c r="R465" s="24">
        <f t="shared" si="624"/>
        <v>0</v>
      </c>
      <c r="S465" s="24">
        <f t="shared" si="625"/>
        <v>259.64</v>
      </c>
      <c r="T465" s="27">
        <f t="shared" si="626"/>
        <v>113.3</v>
      </c>
      <c r="U465" s="24">
        <f t="shared" si="627"/>
        <v>9.74</v>
      </c>
      <c r="V465" s="27">
        <f t="shared" si="628"/>
        <v>0</v>
      </c>
      <c r="W465" s="27">
        <f t="shared" si="629"/>
        <v>54</v>
      </c>
      <c r="X465" s="24">
        <f t="shared" si="630"/>
        <v>436.68</v>
      </c>
      <c r="Y465" s="24">
        <f t="shared" si="631"/>
        <v>1544.2757</v>
      </c>
      <c r="Z465" s="52"/>
      <c r="AA465" s="4" t="s">
        <v>29</v>
      </c>
      <c r="AB465" s="3">
        <f t="shared" si="632"/>
        <v>58.4172</v>
      </c>
      <c r="AC465" s="3">
        <f t="shared" si="633"/>
        <v>778.92</v>
      </c>
      <c r="AD465" s="3">
        <f t="shared" si="634"/>
        <v>566.48</v>
      </c>
      <c r="AE465" s="3">
        <f t="shared" si="635"/>
        <v>32.4585</v>
      </c>
      <c r="AF465" s="3">
        <f t="shared" si="636"/>
        <v>0</v>
      </c>
      <c r="AG465" s="3">
        <f t="shared" si="637"/>
        <v>108</v>
      </c>
      <c r="AH465" s="3">
        <f t="shared" si="638"/>
        <v>1544.2757</v>
      </c>
      <c r="AI465" s="4" t="s">
        <v>1111</v>
      </c>
    </row>
    <row r="466" s="9" customFormat="1" ht="20" customHeight="1" spans="1:35">
      <c r="A466" s="23">
        <f t="shared" si="639"/>
        <v>463</v>
      </c>
      <c r="B466" s="30" t="s">
        <v>1279</v>
      </c>
      <c r="C466" s="100" t="s">
        <v>1294</v>
      </c>
      <c r="D466" s="292" t="s">
        <v>1295</v>
      </c>
      <c r="E466" s="93">
        <v>3245.4</v>
      </c>
      <c r="F466" s="95"/>
      <c r="G466" s="93">
        <v>5664.75</v>
      </c>
      <c r="H466" s="93">
        <v>3245.5</v>
      </c>
      <c r="I466" s="50"/>
      <c r="J466" s="50"/>
      <c r="K466" s="34">
        <f t="shared" si="617"/>
        <v>58.4172</v>
      </c>
      <c r="L466" s="35">
        <f t="shared" si="618"/>
        <v>0</v>
      </c>
      <c r="M466" s="27">
        <f t="shared" si="619"/>
        <v>453.18</v>
      </c>
      <c r="N466" s="24">
        <f t="shared" si="620"/>
        <v>22.7185</v>
      </c>
      <c r="O466" s="27">
        <f t="shared" si="621"/>
        <v>0</v>
      </c>
      <c r="P466" s="27">
        <f t="shared" si="622"/>
        <v>0</v>
      </c>
      <c r="Q466" s="27">
        <f t="shared" si="623"/>
        <v>534.3157</v>
      </c>
      <c r="R466" s="24">
        <f t="shared" si="624"/>
        <v>0</v>
      </c>
      <c r="S466" s="24">
        <f t="shared" si="625"/>
        <v>0</v>
      </c>
      <c r="T466" s="27">
        <f t="shared" si="626"/>
        <v>113.3</v>
      </c>
      <c r="U466" s="24">
        <f t="shared" si="627"/>
        <v>9.74</v>
      </c>
      <c r="V466" s="27">
        <f t="shared" si="628"/>
        <v>0</v>
      </c>
      <c r="W466" s="27">
        <f t="shared" si="629"/>
        <v>0</v>
      </c>
      <c r="X466" s="24">
        <f t="shared" si="630"/>
        <v>123.04</v>
      </c>
      <c r="Y466" s="24">
        <f t="shared" si="631"/>
        <v>657.3557</v>
      </c>
      <c r="Z466" s="52"/>
      <c r="AA466" s="4" t="s">
        <v>29</v>
      </c>
      <c r="AB466" s="3">
        <f t="shared" si="632"/>
        <v>58.4172</v>
      </c>
      <c r="AC466" s="3">
        <f t="shared" si="633"/>
        <v>0</v>
      </c>
      <c r="AD466" s="3">
        <f t="shared" si="634"/>
        <v>566.48</v>
      </c>
      <c r="AE466" s="3">
        <f t="shared" si="635"/>
        <v>32.4585</v>
      </c>
      <c r="AF466" s="3">
        <f t="shared" si="636"/>
        <v>0</v>
      </c>
      <c r="AG466" s="3">
        <f t="shared" si="637"/>
        <v>0</v>
      </c>
      <c r="AH466" s="3">
        <f t="shared" si="638"/>
        <v>657.3557</v>
      </c>
      <c r="AI466" s="4" t="s">
        <v>1111</v>
      </c>
    </row>
    <row r="467" s="9" customFormat="1" ht="20" customHeight="1" spans="1:35">
      <c r="A467" s="23">
        <f t="shared" si="639"/>
        <v>464</v>
      </c>
      <c r="B467" s="24" t="s">
        <v>143</v>
      </c>
      <c r="C467" s="92" t="s">
        <v>1296</v>
      </c>
      <c r="D467" s="267" t="s">
        <v>1297</v>
      </c>
      <c r="E467" s="93">
        <v>3245.4</v>
      </c>
      <c r="F467" s="93">
        <v>3245.5</v>
      </c>
      <c r="G467" s="93">
        <v>5664.75</v>
      </c>
      <c r="H467" s="93">
        <v>3245.5</v>
      </c>
      <c r="I467" s="50"/>
      <c r="J467" s="50">
        <v>108</v>
      </c>
      <c r="K467" s="34">
        <f t="shared" si="617"/>
        <v>58.4172</v>
      </c>
      <c r="L467" s="35">
        <f t="shared" si="618"/>
        <v>519.28</v>
      </c>
      <c r="M467" s="27">
        <f t="shared" si="619"/>
        <v>453.18</v>
      </c>
      <c r="N467" s="24">
        <f t="shared" si="620"/>
        <v>22.7185</v>
      </c>
      <c r="O467" s="27">
        <f t="shared" si="621"/>
        <v>0</v>
      </c>
      <c r="P467" s="27">
        <f t="shared" si="622"/>
        <v>54</v>
      </c>
      <c r="Q467" s="27">
        <f t="shared" si="623"/>
        <v>1107.5957</v>
      </c>
      <c r="R467" s="24">
        <f t="shared" si="624"/>
        <v>0</v>
      </c>
      <c r="S467" s="24">
        <f t="shared" si="625"/>
        <v>259.64</v>
      </c>
      <c r="T467" s="27">
        <f t="shared" si="626"/>
        <v>113.3</v>
      </c>
      <c r="U467" s="24">
        <f t="shared" si="627"/>
        <v>9.74</v>
      </c>
      <c r="V467" s="27">
        <f t="shared" si="628"/>
        <v>0</v>
      </c>
      <c r="W467" s="27">
        <f t="shared" si="629"/>
        <v>54</v>
      </c>
      <c r="X467" s="24">
        <f t="shared" si="630"/>
        <v>436.68</v>
      </c>
      <c r="Y467" s="24">
        <f t="shared" si="631"/>
        <v>1544.2757</v>
      </c>
      <c r="Z467" s="52"/>
      <c r="AA467" s="4" t="s">
        <v>29</v>
      </c>
      <c r="AB467" s="3">
        <f t="shared" si="632"/>
        <v>58.4172</v>
      </c>
      <c r="AC467" s="3">
        <f t="shared" si="633"/>
        <v>778.92</v>
      </c>
      <c r="AD467" s="3">
        <f t="shared" si="634"/>
        <v>566.48</v>
      </c>
      <c r="AE467" s="3">
        <f t="shared" si="635"/>
        <v>32.4585</v>
      </c>
      <c r="AF467" s="3">
        <f t="shared" si="636"/>
        <v>0</v>
      </c>
      <c r="AG467" s="3">
        <f t="shared" si="637"/>
        <v>108</v>
      </c>
      <c r="AH467" s="3">
        <f t="shared" si="638"/>
        <v>1544.2757</v>
      </c>
      <c r="AI467" s="4" t="s">
        <v>1111</v>
      </c>
    </row>
    <row r="468" s="12" customFormat="1" ht="22" customHeight="1" spans="1:35">
      <c r="A468" s="23" t="s">
        <v>63</v>
      </c>
      <c r="B468" s="23"/>
      <c r="C468" s="101"/>
      <c r="D468" s="102"/>
      <c r="E468" s="103">
        <f>SUM(E4:E467)</f>
        <v>1520327.88999999</v>
      </c>
      <c r="F468" s="103">
        <f t="shared" ref="F468:Y468" si="640">SUM(F4:F467)</f>
        <v>1473758.89</v>
      </c>
      <c r="G468" s="103">
        <f t="shared" si="640"/>
        <v>2571796.5</v>
      </c>
      <c r="H468" s="103">
        <f t="shared" si="640"/>
        <v>1489971.99</v>
      </c>
      <c r="I468" s="103">
        <f t="shared" si="640"/>
        <v>970332</v>
      </c>
      <c r="J468" s="103">
        <f t="shared" si="640"/>
        <v>1836</v>
      </c>
      <c r="K468" s="103">
        <f t="shared" si="640"/>
        <v>27365.9020199999</v>
      </c>
      <c r="L468" s="103">
        <f>SUM(L4:L467)</f>
        <v>235801.422399999</v>
      </c>
      <c r="M468" s="103">
        <f t="shared" si="640"/>
        <v>205743.719999998</v>
      </c>
      <c r="N468" s="122">
        <v>10429.79</v>
      </c>
      <c r="O468" s="103">
        <f>SUM(O4:O467)</f>
        <v>48516.6</v>
      </c>
      <c r="P468" s="103">
        <f>SUM(P4:P467)</f>
        <v>918</v>
      </c>
      <c r="Q468" s="103">
        <f t="shared" si="640"/>
        <v>528775.448349998</v>
      </c>
      <c r="R468" s="103">
        <f t="shared" si="640"/>
        <v>0</v>
      </c>
      <c r="S468" s="103">
        <f t="shared" si="640"/>
        <v>117900.18</v>
      </c>
      <c r="T468" s="103">
        <f t="shared" si="640"/>
        <v>51438.2000000003</v>
      </c>
      <c r="U468" s="103">
        <f t="shared" si="640"/>
        <v>4471.54999999995</v>
      </c>
      <c r="V468" s="103">
        <f t="shared" si="640"/>
        <v>48516.6</v>
      </c>
      <c r="W468" s="103">
        <f t="shared" si="640"/>
        <v>918</v>
      </c>
      <c r="X468" s="103">
        <f t="shared" si="640"/>
        <v>223244.529999999</v>
      </c>
      <c r="Y468" s="103">
        <f t="shared" si="640"/>
        <v>752019.978350005</v>
      </c>
      <c r="Z468" s="52"/>
      <c r="AA468" s="125"/>
      <c r="AB468" s="126"/>
      <c r="AC468" s="126"/>
      <c r="AD468" s="126"/>
      <c r="AE468" s="126"/>
      <c r="AF468" s="126"/>
      <c r="AG468" s="126"/>
      <c r="AH468" s="126"/>
      <c r="AI468" s="125"/>
    </row>
    <row r="469" spans="1:30">
      <c r="A469" s="104"/>
      <c r="B469" s="104"/>
      <c r="E469" s="104"/>
      <c r="AD469" s="127"/>
    </row>
    <row r="470" ht="17" customHeight="1" spans="1:30">
      <c r="A470" s="105" t="s">
        <v>850</v>
      </c>
      <c r="B470" s="105"/>
      <c r="C470" s="106" t="s">
        <v>851</v>
      </c>
      <c r="D470" s="106"/>
      <c r="E470" s="105" t="s">
        <v>852</v>
      </c>
      <c r="AD470" s="128"/>
    </row>
    <row r="471" ht="16" customHeight="1" spans="1:29">
      <c r="A471" s="105" t="s">
        <v>853</v>
      </c>
      <c r="B471" s="105"/>
      <c r="C471" s="107">
        <f>K468</f>
        <v>27365.9020199999</v>
      </c>
      <c r="D471" s="108"/>
      <c r="E471" s="109">
        <f>COUNTIFS(E4:E467,"&lt;&gt;",E4:E467,"&lt;&gt;0")</f>
        <v>464</v>
      </c>
      <c r="Z471" s="9"/>
      <c r="AC471" s="127"/>
    </row>
    <row r="472" ht="16" customHeight="1" spans="1:30">
      <c r="A472" s="105" t="s">
        <v>854</v>
      </c>
      <c r="B472" s="105"/>
      <c r="C472" s="107">
        <f>L468+S468</f>
        <v>353701.602399999</v>
      </c>
      <c r="D472" s="108"/>
      <c r="E472" s="109">
        <f>COUNTIFS(F4:F467,"&lt;&gt;",F4:F467,"&lt;&gt;0")</f>
        <v>450</v>
      </c>
      <c r="F472" s="110"/>
      <c r="G472" s="110"/>
      <c r="H472" s="110"/>
      <c r="AD472" s="127"/>
    </row>
    <row r="473" ht="16" customHeight="1" spans="1:8">
      <c r="A473" s="105" t="s">
        <v>855</v>
      </c>
      <c r="B473" s="105"/>
      <c r="C473" s="107">
        <f>N468+U468</f>
        <v>14901.34</v>
      </c>
      <c r="D473" s="108"/>
      <c r="E473" s="109">
        <f>COUNTIFS(H4:H467,"&lt;&gt;",H4:H467,"&lt;&gt;0")</f>
        <v>455</v>
      </c>
      <c r="F473" s="110"/>
      <c r="G473" s="110"/>
      <c r="H473" s="110"/>
    </row>
    <row r="474" ht="16" customHeight="1" spans="1:26">
      <c r="A474" s="111" t="s">
        <v>856</v>
      </c>
      <c r="B474" s="111"/>
      <c r="C474" s="107">
        <f>M468+T468</f>
        <v>257181.919999998</v>
      </c>
      <c r="D474" s="108"/>
      <c r="E474" s="109">
        <f>COUNTIFS(G4:G467,"&lt;&gt;",G4:G467,"&lt;&gt;0")</f>
        <v>454</v>
      </c>
      <c r="Z474" s="9"/>
    </row>
    <row r="475" ht="16" customHeight="1" spans="1:5">
      <c r="A475" s="111" t="s">
        <v>857</v>
      </c>
      <c r="B475" s="111"/>
      <c r="C475" s="107">
        <f>P468+W468</f>
        <v>1836</v>
      </c>
      <c r="D475" s="108"/>
      <c r="E475" s="109">
        <f>COUNTIFS(J4:J467,"&lt;&gt;",J4:J467,"&lt;&gt;0")</f>
        <v>17</v>
      </c>
    </row>
    <row r="476" ht="16" customHeight="1" spans="1:5">
      <c r="A476" s="111" t="s">
        <v>858</v>
      </c>
      <c r="B476" s="111"/>
      <c r="C476" s="112">
        <f>O468+V468</f>
        <v>97033.2</v>
      </c>
      <c r="D476" s="113"/>
      <c r="E476" s="109">
        <f>COUNTIFS(I4:I467,"&lt;&gt;",I4:I467,"&lt;&gt;0")</f>
        <v>383</v>
      </c>
    </row>
    <row r="477" ht="16" customHeight="1" spans="1:5">
      <c r="A477" s="111" t="s">
        <v>859</v>
      </c>
      <c r="B477" s="111"/>
      <c r="C477" s="112">
        <f>SUM(C471:D476)</f>
        <v>752019.964419997</v>
      </c>
      <c r="D477" s="108"/>
      <c r="E477" s="114"/>
    </row>
    <row r="478" spans="1:35">
      <c r="A478" s="115" t="s">
        <v>860</v>
      </c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</row>
    <row r="479" spans="1:35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</row>
    <row r="480" spans="1:35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</row>
    <row r="481" spans="1:35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</row>
    <row r="482" spans="1:35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</row>
    <row r="483" spans="1:26">
      <c r="A483" s="115"/>
      <c r="B483" s="116"/>
      <c r="C483" s="117"/>
      <c r="D483" s="118"/>
      <c r="E483" s="115"/>
      <c r="F483" s="115"/>
      <c r="G483" s="115"/>
      <c r="H483" s="115"/>
      <c r="I483" s="115"/>
      <c r="J483" s="115"/>
      <c r="K483" s="123"/>
      <c r="L483" s="115"/>
      <c r="M483" s="115"/>
      <c r="N483" s="115"/>
      <c r="O483" s="115"/>
      <c r="P483" s="115"/>
      <c r="Q483" s="115"/>
      <c r="R483" s="115"/>
      <c r="S483" s="115"/>
      <c r="U483" s="9"/>
      <c r="V483" s="9"/>
      <c r="W483" s="9"/>
      <c r="X483" s="9"/>
      <c r="Y483" s="9"/>
      <c r="Z483" s="9"/>
    </row>
    <row r="484" spans="1:26">
      <c r="A484" s="115"/>
      <c r="B484" s="116"/>
      <c r="C484" s="117"/>
      <c r="D484" s="118"/>
      <c r="E484" s="115"/>
      <c r="F484" s="115"/>
      <c r="G484" s="115"/>
      <c r="H484" s="115"/>
      <c r="I484" s="115"/>
      <c r="J484" s="115"/>
      <c r="K484" s="123"/>
      <c r="L484" s="115"/>
      <c r="M484" s="115"/>
      <c r="N484" s="115"/>
      <c r="O484" s="115"/>
      <c r="P484" s="115"/>
      <c r="Q484" s="115"/>
      <c r="R484" s="115"/>
      <c r="S484" s="115"/>
      <c r="U484" s="9"/>
      <c r="V484" s="9"/>
      <c r="W484" s="9"/>
      <c r="X484" s="9"/>
      <c r="Y484" s="9"/>
      <c r="Z484" s="9"/>
    </row>
    <row r="485" spans="1:26">
      <c r="A485" s="115"/>
      <c r="B485" s="116"/>
      <c r="C485" s="117"/>
      <c r="D485" s="118"/>
      <c r="E485" s="115"/>
      <c r="F485" s="115"/>
      <c r="G485" s="115"/>
      <c r="H485" s="115"/>
      <c r="I485" s="115"/>
      <c r="J485" s="115"/>
      <c r="K485" s="123"/>
      <c r="L485" s="115"/>
      <c r="M485" s="115"/>
      <c r="N485" s="115"/>
      <c r="O485" s="115"/>
      <c r="P485" s="115"/>
      <c r="Q485" s="115"/>
      <c r="R485" s="115"/>
      <c r="S485" s="115"/>
      <c r="U485" s="9"/>
      <c r="V485" s="9"/>
      <c r="W485" s="9"/>
      <c r="X485" s="9"/>
      <c r="Y485" s="9"/>
      <c r="Z485" s="9"/>
    </row>
    <row r="486" spans="1:26">
      <c r="A486" s="119" t="s">
        <v>861</v>
      </c>
      <c r="B486" s="119"/>
      <c r="C486" s="120"/>
      <c r="D486" s="118"/>
      <c r="E486" s="115"/>
      <c r="F486" s="115"/>
      <c r="G486" s="115"/>
      <c r="H486" s="115"/>
      <c r="I486" s="115"/>
      <c r="J486" s="115"/>
      <c r="K486" s="123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Z486" s="9"/>
    </row>
    <row r="487" spans="1:26">
      <c r="A487" s="119"/>
      <c r="B487" s="119"/>
      <c r="C487" s="120"/>
      <c r="K487" s="16"/>
      <c r="L487" s="13"/>
      <c r="Z487" s="9"/>
    </row>
    <row r="488" s="10" customFormat="1" ht="20" customHeight="1" spans="1:35">
      <c r="A488" s="41">
        <f t="shared" ref="A488:A511" si="641">ROW()-3</f>
        <v>485</v>
      </c>
      <c r="B488" s="42" t="s">
        <v>293</v>
      </c>
      <c r="C488" s="84" t="s">
        <v>1135</v>
      </c>
      <c r="D488" s="291" t="s">
        <v>1136</v>
      </c>
      <c r="E488" s="86">
        <v>3245.4</v>
      </c>
      <c r="F488" s="86">
        <v>0</v>
      </c>
      <c r="G488" s="86">
        <v>0</v>
      </c>
      <c r="H488" s="86">
        <v>0</v>
      </c>
      <c r="I488" s="98"/>
      <c r="J488" s="98"/>
      <c r="K488" s="48">
        <f t="shared" ref="K488:K511" si="642">E488*0.018</f>
        <v>58.4172</v>
      </c>
      <c r="L488" s="49">
        <f t="shared" ref="L488:L511" si="643">F488*0.16</f>
        <v>0</v>
      </c>
      <c r="M488" s="45">
        <f t="shared" ref="M488:M511" si="644">ROUND(G488*0.08,2)</f>
        <v>0</v>
      </c>
      <c r="N488" s="42">
        <f t="shared" ref="N488:N511" si="645">H488*0.007</f>
        <v>0</v>
      </c>
      <c r="O488" s="45">
        <f t="shared" ref="O488:O511" si="646">I488*5%</f>
        <v>0</v>
      </c>
      <c r="P488" s="45">
        <f t="shared" ref="P488:P511" si="647">J488*50%</f>
        <v>0</v>
      </c>
      <c r="Q488" s="45">
        <f t="shared" ref="Q488:Q511" si="648">SUM(K488:P488)</f>
        <v>58.4172</v>
      </c>
      <c r="R488" s="42">
        <f t="shared" ref="R488:R511" si="649">E488*0</f>
        <v>0</v>
      </c>
      <c r="S488" s="42">
        <f t="shared" ref="S488:S511" si="650">ROUND(F488*0.08,2)</f>
        <v>0</v>
      </c>
      <c r="T488" s="45">
        <f t="shared" ref="T488:T511" si="651">ROUND(G488*0.02,2)</f>
        <v>0</v>
      </c>
      <c r="U488" s="42">
        <f t="shared" ref="U488:U511" si="652">ROUND(H488*0.003,2)</f>
        <v>0</v>
      </c>
      <c r="V488" s="45">
        <f t="shared" ref="V488:V511" si="653">I488*5%</f>
        <v>0</v>
      </c>
      <c r="W488" s="45">
        <f t="shared" ref="W488:W511" si="654">J488*50%</f>
        <v>0</v>
      </c>
      <c r="X488" s="42">
        <f t="shared" ref="X488:X511" si="655">SUM(R488:W488)</f>
        <v>0</v>
      </c>
      <c r="Y488" s="42">
        <f t="shared" ref="Y488:Y511" si="656">Q488+X488</f>
        <v>58.4172</v>
      </c>
      <c r="Z488" s="99"/>
      <c r="AA488" s="129" t="s">
        <v>26</v>
      </c>
      <c r="AB488" s="130">
        <f t="shared" ref="AB488:AH488" si="657">K488+R488</f>
        <v>58.4172</v>
      </c>
      <c r="AC488" s="130">
        <f t="shared" si="657"/>
        <v>0</v>
      </c>
      <c r="AD488" s="130">
        <f t="shared" si="657"/>
        <v>0</v>
      </c>
      <c r="AE488" s="130">
        <f t="shared" si="657"/>
        <v>0</v>
      </c>
      <c r="AF488" s="130">
        <f t="shared" si="657"/>
        <v>0</v>
      </c>
      <c r="AG488" s="130">
        <f t="shared" si="657"/>
        <v>0</v>
      </c>
      <c r="AH488" s="130">
        <f t="shared" si="657"/>
        <v>58.4172</v>
      </c>
      <c r="AI488" s="129" t="s">
        <v>1111</v>
      </c>
    </row>
    <row r="489" s="10" customFormat="1" ht="20" customHeight="1" spans="1:35">
      <c r="A489" s="41">
        <f t="shared" si="641"/>
        <v>486</v>
      </c>
      <c r="B489" s="42" t="s">
        <v>886</v>
      </c>
      <c r="C489" s="84" t="s">
        <v>1046</v>
      </c>
      <c r="D489" s="290" t="s">
        <v>1047</v>
      </c>
      <c r="E489" s="86">
        <v>3245.4</v>
      </c>
      <c r="F489" s="86">
        <v>0</v>
      </c>
      <c r="G489" s="86">
        <v>0</v>
      </c>
      <c r="H489" s="86">
        <v>0</v>
      </c>
      <c r="I489" s="45"/>
      <c r="J489" s="124"/>
      <c r="K489" s="48">
        <f t="shared" si="642"/>
        <v>58.4172</v>
      </c>
      <c r="L489" s="49">
        <f t="shared" si="643"/>
        <v>0</v>
      </c>
      <c r="M489" s="45">
        <f t="shared" si="644"/>
        <v>0</v>
      </c>
      <c r="N489" s="42">
        <f t="shared" si="645"/>
        <v>0</v>
      </c>
      <c r="O489" s="45">
        <f t="shared" si="646"/>
        <v>0</v>
      </c>
      <c r="P489" s="45">
        <f t="shared" si="647"/>
        <v>0</v>
      </c>
      <c r="Q489" s="45">
        <f t="shared" si="648"/>
        <v>58.4172</v>
      </c>
      <c r="R489" s="42">
        <f t="shared" si="649"/>
        <v>0</v>
      </c>
      <c r="S489" s="42">
        <f t="shared" si="650"/>
        <v>0</v>
      </c>
      <c r="T489" s="45">
        <f t="shared" si="651"/>
        <v>0</v>
      </c>
      <c r="U489" s="42">
        <f t="shared" si="652"/>
        <v>0</v>
      </c>
      <c r="V489" s="45">
        <f t="shared" si="653"/>
        <v>0</v>
      </c>
      <c r="W489" s="45">
        <f t="shared" si="654"/>
        <v>0</v>
      </c>
      <c r="X489" s="42">
        <f t="shared" si="655"/>
        <v>0</v>
      </c>
      <c r="Y489" s="42">
        <f t="shared" si="656"/>
        <v>58.4172</v>
      </c>
      <c r="Z489" s="51"/>
      <c r="AA489" s="129" t="s">
        <v>28</v>
      </c>
      <c r="AB489" s="130">
        <f t="shared" ref="AB489:AH489" si="658">K489+R489</f>
        <v>58.4172</v>
      </c>
      <c r="AC489" s="130">
        <f t="shared" si="658"/>
        <v>0</v>
      </c>
      <c r="AD489" s="130">
        <f t="shared" si="658"/>
        <v>0</v>
      </c>
      <c r="AE489" s="130">
        <f t="shared" si="658"/>
        <v>0</v>
      </c>
      <c r="AF489" s="130">
        <f t="shared" si="658"/>
        <v>0</v>
      </c>
      <c r="AG489" s="130">
        <f t="shared" si="658"/>
        <v>0</v>
      </c>
      <c r="AH489" s="130">
        <f t="shared" si="658"/>
        <v>58.4172</v>
      </c>
      <c r="AI489" s="129" t="s">
        <v>1111</v>
      </c>
    </row>
    <row r="490" s="10" customFormat="1" ht="20" customHeight="1" spans="1:35">
      <c r="A490" s="41">
        <f t="shared" si="641"/>
        <v>487</v>
      </c>
      <c r="B490" s="42" t="s">
        <v>143</v>
      </c>
      <c r="C490" s="84" t="s">
        <v>1007</v>
      </c>
      <c r="D490" s="290" t="s">
        <v>1008</v>
      </c>
      <c r="E490" s="86">
        <v>3245.4</v>
      </c>
      <c r="F490" s="86">
        <v>0</v>
      </c>
      <c r="G490" s="86">
        <v>0</v>
      </c>
      <c r="H490" s="86">
        <v>0</v>
      </c>
      <c r="I490" s="45"/>
      <c r="J490" s="124"/>
      <c r="K490" s="48">
        <f t="shared" si="642"/>
        <v>58.4172</v>
      </c>
      <c r="L490" s="49">
        <f t="shared" si="643"/>
        <v>0</v>
      </c>
      <c r="M490" s="45">
        <f t="shared" si="644"/>
        <v>0</v>
      </c>
      <c r="N490" s="42">
        <f t="shared" si="645"/>
        <v>0</v>
      </c>
      <c r="O490" s="45">
        <f t="shared" si="646"/>
        <v>0</v>
      </c>
      <c r="P490" s="45">
        <f t="shared" si="647"/>
        <v>0</v>
      </c>
      <c r="Q490" s="45">
        <f t="shared" si="648"/>
        <v>58.4172</v>
      </c>
      <c r="R490" s="42">
        <f t="shared" si="649"/>
        <v>0</v>
      </c>
      <c r="S490" s="42">
        <f t="shared" si="650"/>
        <v>0</v>
      </c>
      <c r="T490" s="45">
        <f t="shared" si="651"/>
        <v>0</v>
      </c>
      <c r="U490" s="42">
        <f t="shared" si="652"/>
        <v>0</v>
      </c>
      <c r="V490" s="45">
        <f t="shared" si="653"/>
        <v>0</v>
      </c>
      <c r="W490" s="45">
        <f t="shared" si="654"/>
        <v>0</v>
      </c>
      <c r="X490" s="42">
        <f t="shared" si="655"/>
        <v>0</v>
      </c>
      <c r="Y490" s="42">
        <f t="shared" si="656"/>
        <v>58.4172</v>
      </c>
      <c r="Z490" s="51"/>
      <c r="AA490" s="129" t="s">
        <v>29</v>
      </c>
      <c r="AB490" s="130">
        <f t="shared" ref="AB490:AH490" si="659">K490+R490</f>
        <v>58.4172</v>
      </c>
      <c r="AC490" s="130">
        <f t="shared" si="659"/>
        <v>0</v>
      </c>
      <c r="AD490" s="130">
        <f t="shared" si="659"/>
        <v>0</v>
      </c>
      <c r="AE490" s="130">
        <f t="shared" si="659"/>
        <v>0</v>
      </c>
      <c r="AF490" s="130">
        <f t="shared" si="659"/>
        <v>0</v>
      </c>
      <c r="AG490" s="130">
        <f t="shared" si="659"/>
        <v>0</v>
      </c>
      <c r="AH490" s="130">
        <f t="shared" si="659"/>
        <v>58.4172</v>
      </c>
      <c r="AI490" s="129" t="s">
        <v>1111</v>
      </c>
    </row>
    <row r="491" s="9" customFormat="1" ht="20" customHeight="1" spans="1:35">
      <c r="A491" s="23">
        <f t="shared" si="641"/>
        <v>488</v>
      </c>
      <c r="B491" s="24" t="s">
        <v>140</v>
      </c>
      <c r="C491" s="29" t="s">
        <v>823</v>
      </c>
      <c r="D491" s="28" t="s">
        <v>824</v>
      </c>
      <c r="E491" s="77">
        <v>3245.4</v>
      </c>
      <c r="F491" s="77">
        <v>3245.5</v>
      </c>
      <c r="G491" s="78">
        <v>5228.42</v>
      </c>
      <c r="H491" s="24">
        <v>3245.4</v>
      </c>
      <c r="I491" s="27">
        <v>3180</v>
      </c>
      <c r="J491" s="59"/>
      <c r="K491" s="34">
        <f t="shared" si="642"/>
        <v>58.4172</v>
      </c>
      <c r="L491" s="35">
        <f t="shared" si="643"/>
        <v>519.28</v>
      </c>
      <c r="M491" s="27">
        <f t="shared" si="644"/>
        <v>418.27</v>
      </c>
      <c r="N491" s="24">
        <f t="shared" si="645"/>
        <v>22.7178</v>
      </c>
      <c r="O491" s="27">
        <f t="shared" si="646"/>
        <v>159</v>
      </c>
      <c r="P491" s="27">
        <f t="shared" si="647"/>
        <v>0</v>
      </c>
      <c r="Q491" s="27">
        <f t="shared" si="648"/>
        <v>1177.685</v>
      </c>
      <c r="R491" s="24">
        <f t="shared" si="649"/>
        <v>0</v>
      </c>
      <c r="S491" s="24">
        <f t="shared" si="650"/>
        <v>259.64</v>
      </c>
      <c r="T491" s="27">
        <f t="shared" si="651"/>
        <v>104.57</v>
      </c>
      <c r="U491" s="24">
        <f t="shared" si="652"/>
        <v>9.74</v>
      </c>
      <c r="V491" s="27">
        <f t="shared" si="653"/>
        <v>159</v>
      </c>
      <c r="W491" s="27">
        <f t="shared" si="654"/>
        <v>0</v>
      </c>
      <c r="X491" s="24">
        <f t="shared" si="655"/>
        <v>532.95</v>
      </c>
      <c r="Y491" s="24">
        <f t="shared" si="656"/>
        <v>1710.635</v>
      </c>
      <c r="Z491" s="39"/>
      <c r="AA491" s="125" t="s">
        <v>17</v>
      </c>
      <c r="AB491" s="126">
        <f t="shared" ref="AB491:AH491" si="660">K491+R491</f>
        <v>58.4172</v>
      </c>
      <c r="AC491" s="126">
        <f t="shared" si="660"/>
        <v>778.92</v>
      </c>
      <c r="AD491" s="126">
        <f t="shared" si="660"/>
        <v>522.84</v>
      </c>
      <c r="AE491" s="126">
        <f t="shared" si="660"/>
        <v>32.4578</v>
      </c>
      <c r="AF491" s="126">
        <f t="shared" si="660"/>
        <v>318</v>
      </c>
      <c r="AG491" s="126">
        <f t="shared" si="660"/>
        <v>0</v>
      </c>
      <c r="AH491" s="126">
        <f t="shared" si="660"/>
        <v>1710.635</v>
      </c>
      <c r="AI491" s="125" t="s">
        <v>1107</v>
      </c>
    </row>
    <row r="492" s="9" customFormat="1" ht="20" customHeight="1" spans="1:35">
      <c r="A492" s="23">
        <f t="shared" si="641"/>
        <v>489</v>
      </c>
      <c r="B492" s="24" t="s">
        <v>172</v>
      </c>
      <c r="C492" s="25" t="s">
        <v>175</v>
      </c>
      <c r="D492" s="24" t="s">
        <v>176</v>
      </c>
      <c r="E492" s="24">
        <v>3820</v>
      </c>
      <c r="F492" s="24">
        <f>VLOOKUP(C492,'[1]9月'!$B:$Q,16,0)</f>
        <v>3820</v>
      </c>
      <c r="G492" s="27">
        <v>5228.42</v>
      </c>
      <c r="H492" s="24">
        <v>3820</v>
      </c>
      <c r="I492" s="27">
        <v>4180</v>
      </c>
      <c r="J492" s="27"/>
      <c r="K492" s="34">
        <f t="shared" si="642"/>
        <v>68.76</v>
      </c>
      <c r="L492" s="35">
        <f t="shared" si="643"/>
        <v>611.2</v>
      </c>
      <c r="M492" s="27">
        <f t="shared" si="644"/>
        <v>418.27</v>
      </c>
      <c r="N492" s="24">
        <f t="shared" si="645"/>
        <v>26.74</v>
      </c>
      <c r="O492" s="27">
        <f t="shared" si="646"/>
        <v>209</v>
      </c>
      <c r="P492" s="27">
        <f t="shared" si="647"/>
        <v>0</v>
      </c>
      <c r="Q492" s="27">
        <f t="shared" si="648"/>
        <v>1333.97</v>
      </c>
      <c r="R492" s="24">
        <f t="shared" si="649"/>
        <v>0</v>
      </c>
      <c r="S492" s="24">
        <f t="shared" si="650"/>
        <v>305.6</v>
      </c>
      <c r="T492" s="27">
        <f t="shared" si="651"/>
        <v>104.57</v>
      </c>
      <c r="U492" s="24">
        <f t="shared" si="652"/>
        <v>11.46</v>
      </c>
      <c r="V492" s="27">
        <f t="shared" si="653"/>
        <v>209</v>
      </c>
      <c r="W492" s="27">
        <f t="shared" si="654"/>
        <v>0</v>
      </c>
      <c r="X492" s="24">
        <f t="shared" si="655"/>
        <v>630.63</v>
      </c>
      <c r="Y492" s="24">
        <f t="shared" si="656"/>
        <v>1964.6</v>
      </c>
      <c r="Z492" s="39"/>
      <c r="AA492" s="125" t="s">
        <v>30</v>
      </c>
      <c r="AB492" s="126">
        <f t="shared" ref="AB492:AH492" si="661">K492+R492</f>
        <v>68.76</v>
      </c>
      <c r="AC492" s="126">
        <f t="shared" si="661"/>
        <v>916.8</v>
      </c>
      <c r="AD492" s="126">
        <f t="shared" si="661"/>
        <v>522.84</v>
      </c>
      <c r="AE492" s="126">
        <f t="shared" si="661"/>
        <v>38.2</v>
      </c>
      <c r="AF492" s="126">
        <f t="shared" si="661"/>
        <v>418</v>
      </c>
      <c r="AG492" s="126">
        <f t="shared" si="661"/>
        <v>0</v>
      </c>
      <c r="AH492" s="126">
        <f t="shared" si="661"/>
        <v>1964.6</v>
      </c>
      <c r="AI492" s="125" t="s">
        <v>1110</v>
      </c>
    </row>
    <row r="493" s="9" customFormat="1" ht="20" customHeight="1" spans="1:35">
      <c r="A493" s="23">
        <f t="shared" si="641"/>
        <v>490</v>
      </c>
      <c r="B493" s="24" t="s">
        <v>140</v>
      </c>
      <c r="C493" s="25" t="s">
        <v>216</v>
      </c>
      <c r="D493" s="24" t="s">
        <v>217</v>
      </c>
      <c r="E493" s="24">
        <v>3245.4</v>
      </c>
      <c r="F493" s="24">
        <f>VLOOKUP(C493,'[1]9月'!$B:$Q,16,0)</f>
        <v>3245.4</v>
      </c>
      <c r="G493" s="27">
        <v>5228.42</v>
      </c>
      <c r="H493" s="24">
        <v>3245.4</v>
      </c>
      <c r="I493" s="27">
        <v>3180</v>
      </c>
      <c r="J493" s="27"/>
      <c r="K493" s="34">
        <f t="shared" si="642"/>
        <v>58.4172</v>
      </c>
      <c r="L493" s="35">
        <f t="shared" si="643"/>
        <v>519.264</v>
      </c>
      <c r="M493" s="27">
        <f t="shared" si="644"/>
        <v>418.27</v>
      </c>
      <c r="N493" s="24">
        <f t="shared" si="645"/>
        <v>22.7178</v>
      </c>
      <c r="O493" s="27">
        <f t="shared" si="646"/>
        <v>159</v>
      </c>
      <c r="P493" s="27">
        <f t="shared" si="647"/>
        <v>0</v>
      </c>
      <c r="Q493" s="27">
        <f t="shared" si="648"/>
        <v>1177.669</v>
      </c>
      <c r="R493" s="24">
        <f t="shared" si="649"/>
        <v>0</v>
      </c>
      <c r="S493" s="24">
        <f t="shared" si="650"/>
        <v>259.63</v>
      </c>
      <c r="T493" s="27">
        <f t="shared" si="651"/>
        <v>104.57</v>
      </c>
      <c r="U493" s="24">
        <f t="shared" si="652"/>
        <v>9.74</v>
      </c>
      <c r="V493" s="27">
        <f t="shared" si="653"/>
        <v>159</v>
      </c>
      <c r="W493" s="27">
        <f t="shared" si="654"/>
        <v>0</v>
      </c>
      <c r="X493" s="24">
        <f t="shared" si="655"/>
        <v>532.94</v>
      </c>
      <c r="Y493" s="24">
        <f t="shared" si="656"/>
        <v>1710.609</v>
      </c>
      <c r="Z493" s="39"/>
      <c r="AA493" s="125" t="s">
        <v>17</v>
      </c>
      <c r="AB493" s="126">
        <f t="shared" ref="AB493:AH493" si="662">K493+R493</f>
        <v>58.4172</v>
      </c>
      <c r="AC493" s="126">
        <f t="shared" si="662"/>
        <v>778.894</v>
      </c>
      <c r="AD493" s="126">
        <f t="shared" si="662"/>
        <v>522.84</v>
      </c>
      <c r="AE493" s="126">
        <f t="shared" si="662"/>
        <v>32.4578</v>
      </c>
      <c r="AF493" s="126">
        <f t="shared" si="662"/>
        <v>318</v>
      </c>
      <c r="AG493" s="126">
        <f t="shared" si="662"/>
        <v>0</v>
      </c>
      <c r="AH493" s="126">
        <f t="shared" si="662"/>
        <v>1710.609</v>
      </c>
      <c r="AI493" s="125" t="s">
        <v>1107</v>
      </c>
    </row>
    <row r="494" s="9" customFormat="1" ht="20" customHeight="1" spans="1:35">
      <c r="A494" s="23">
        <f t="shared" si="641"/>
        <v>491</v>
      </c>
      <c r="B494" s="24" t="s">
        <v>143</v>
      </c>
      <c r="C494" s="30" t="s">
        <v>1017</v>
      </c>
      <c r="D494" s="277" t="s">
        <v>1018</v>
      </c>
      <c r="E494" s="77">
        <v>3245.4</v>
      </c>
      <c r="F494" s="77">
        <v>3245.5</v>
      </c>
      <c r="G494" s="78">
        <v>5228.42</v>
      </c>
      <c r="H494" s="77">
        <v>3245.4</v>
      </c>
      <c r="I494" s="27"/>
      <c r="J494" s="59"/>
      <c r="K494" s="34">
        <f t="shared" si="642"/>
        <v>58.4172</v>
      </c>
      <c r="L494" s="35">
        <f t="shared" si="643"/>
        <v>519.28</v>
      </c>
      <c r="M494" s="27">
        <f t="shared" si="644"/>
        <v>418.27</v>
      </c>
      <c r="N494" s="24">
        <f t="shared" si="645"/>
        <v>22.7178</v>
      </c>
      <c r="O494" s="27">
        <f t="shared" si="646"/>
        <v>0</v>
      </c>
      <c r="P494" s="27">
        <f t="shared" si="647"/>
        <v>0</v>
      </c>
      <c r="Q494" s="27">
        <f t="shared" si="648"/>
        <v>1018.685</v>
      </c>
      <c r="R494" s="24">
        <f t="shared" si="649"/>
        <v>0</v>
      </c>
      <c r="S494" s="24">
        <f t="shared" si="650"/>
        <v>259.64</v>
      </c>
      <c r="T494" s="27">
        <f t="shared" si="651"/>
        <v>104.57</v>
      </c>
      <c r="U494" s="24">
        <f t="shared" si="652"/>
        <v>9.74</v>
      </c>
      <c r="V494" s="27">
        <f t="shared" si="653"/>
        <v>0</v>
      </c>
      <c r="W494" s="27">
        <f t="shared" si="654"/>
        <v>0</v>
      </c>
      <c r="X494" s="24">
        <f t="shared" si="655"/>
        <v>373.95</v>
      </c>
      <c r="Y494" s="24">
        <f t="shared" si="656"/>
        <v>1392.635</v>
      </c>
      <c r="Z494" s="39"/>
      <c r="AA494" s="125" t="s">
        <v>29</v>
      </c>
      <c r="AB494" s="126">
        <f t="shared" ref="AB494:AH494" si="663">K494+R494</f>
        <v>58.4172</v>
      </c>
      <c r="AC494" s="126">
        <f t="shared" si="663"/>
        <v>778.92</v>
      </c>
      <c r="AD494" s="126">
        <f t="shared" si="663"/>
        <v>522.84</v>
      </c>
      <c r="AE494" s="126">
        <f t="shared" si="663"/>
        <v>32.4578</v>
      </c>
      <c r="AF494" s="126">
        <f t="shared" si="663"/>
        <v>0</v>
      </c>
      <c r="AG494" s="126">
        <f t="shared" si="663"/>
        <v>0</v>
      </c>
      <c r="AH494" s="126">
        <f t="shared" si="663"/>
        <v>1392.635</v>
      </c>
      <c r="AI494" s="125" t="s">
        <v>1111</v>
      </c>
    </row>
    <row r="495" s="9" customFormat="1" ht="20" customHeight="1" spans="1:35">
      <c r="A495" s="23">
        <f t="shared" si="641"/>
        <v>492</v>
      </c>
      <c r="B495" s="24" t="s">
        <v>657</v>
      </c>
      <c r="C495" s="30" t="s">
        <v>956</v>
      </c>
      <c r="D495" s="28" t="s">
        <v>957</v>
      </c>
      <c r="E495" s="77">
        <v>3245.4</v>
      </c>
      <c r="F495" s="77">
        <v>3245.5</v>
      </c>
      <c r="G495" s="78">
        <v>5228.42</v>
      </c>
      <c r="H495" s="77">
        <v>3245.4</v>
      </c>
      <c r="I495" s="27">
        <v>1790</v>
      </c>
      <c r="J495" s="59"/>
      <c r="K495" s="34">
        <f t="shared" si="642"/>
        <v>58.4172</v>
      </c>
      <c r="L495" s="35">
        <f t="shared" si="643"/>
        <v>519.28</v>
      </c>
      <c r="M495" s="27">
        <f t="shared" si="644"/>
        <v>418.27</v>
      </c>
      <c r="N495" s="24">
        <f t="shared" si="645"/>
        <v>22.7178</v>
      </c>
      <c r="O495" s="27">
        <f t="shared" si="646"/>
        <v>89.5</v>
      </c>
      <c r="P495" s="27">
        <f t="shared" si="647"/>
        <v>0</v>
      </c>
      <c r="Q495" s="27">
        <f t="shared" si="648"/>
        <v>1108.185</v>
      </c>
      <c r="R495" s="24">
        <f t="shared" si="649"/>
        <v>0</v>
      </c>
      <c r="S495" s="24">
        <f t="shared" si="650"/>
        <v>259.64</v>
      </c>
      <c r="T495" s="27">
        <f t="shared" si="651"/>
        <v>104.57</v>
      </c>
      <c r="U495" s="24">
        <f t="shared" si="652"/>
        <v>9.74</v>
      </c>
      <c r="V495" s="27">
        <f t="shared" si="653"/>
        <v>89.5</v>
      </c>
      <c r="W495" s="27">
        <f t="shared" si="654"/>
        <v>0</v>
      </c>
      <c r="X495" s="24">
        <f t="shared" si="655"/>
        <v>463.45</v>
      </c>
      <c r="Y495" s="24">
        <f t="shared" si="656"/>
        <v>1571.635</v>
      </c>
      <c r="Z495" s="39"/>
      <c r="AA495" s="125" t="s">
        <v>27</v>
      </c>
      <c r="AB495" s="126">
        <f t="shared" ref="AB495:AH495" si="664">K495+R495</f>
        <v>58.4172</v>
      </c>
      <c r="AC495" s="126">
        <f t="shared" si="664"/>
        <v>778.92</v>
      </c>
      <c r="AD495" s="126">
        <f t="shared" si="664"/>
        <v>522.84</v>
      </c>
      <c r="AE495" s="126">
        <f t="shared" si="664"/>
        <v>32.4578</v>
      </c>
      <c r="AF495" s="126">
        <f t="shared" si="664"/>
        <v>179</v>
      </c>
      <c r="AG495" s="126">
        <f t="shared" si="664"/>
        <v>0</v>
      </c>
      <c r="AH495" s="126">
        <f t="shared" si="664"/>
        <v>1571.635</v>
      </c>
      <c r="AI495" s="125" t="s">
        <v>1111</v>
      </c>
    </row>
    <row r="496" s="9" customFormat="1" ht="20" customHeight="1" spans="1:35">
      <c r="A496" s="23">
        <f t="shared" si="641"/>
        <v>493</v>
      </c>
      <c r="B496" s="24" t="s">
        <v>97</v>
      </c>
      <c r="C496" s="30" t="s">
        <v>1050</v>
      </c>
      <c r="D496" s="47" t="s">
        <v>1051</v>
      </c>
      <c r="E496" s="77">
        <v>3245.4</v>
      </c>
      <c r="F496" s="77">
        <v>3245.5</v>
      </c>
      <c r="G496" s="78">
        <v>5228.42</v>
      </c>
      <c r="H496" s="77">
        <v>3245.4</v>
      </c>
      <c r="I496" s="27"/>
      <c r="J496" s="59"/>
      <c r="K496" s="34">
        <f t="shared" si="642"/>
        <v>58.4172</v>
      </c>
      <c r="L496" s="35">
        <f t="shared" si="643"/>
        <v>519.28</v>
      </c>
      <c r="M496" s="27">
        <f t="shared" si="644"/>
        <v>418.27</v>
      </c>
      <c r="N496" s="24">
        <f t="shared" si="645"/>
        <v>22.7178</v>
      </c>
      <c r="O496" s="27">
        <f t="shared" si="646"/>
        <v>0</v>
      </c>
      <c r="P496" s="27">
        <f t="shared" si="647"/>
        <v>0</v>
      </c>
      <c r="Q496" s="27">
        <f t="shared" si="648"/>
        <v>1018.685</v>
      </c>
      <c r="R496" s="24">
        <f t="shared" si="649"/>
        <v>0</v>
      </c>
      <c r="S496" s="24">
        <f t="shared" si="650"/>
        <v>259.64</v>
      </c>
      <c r="T496" s="27">
        <f t="shared" si="651"/>
        <v>104.57</v>
      </c>
      <c r="U496" s="24">
        <f t="shared" si="652"/>
        <v>9.74</v>
      </c>
      <c r="V496" s="27">
        <f t="shared" si="653"/>
        <v>0</v>
      </c>
      <c r="W496" s="27">
        <f t="shared" si="654"/>
        <v>0</v>
      </c>
      <c r="X496" s="24">
        <f t="shared" si="655"/>
        <v>373.95</v>
      </c>
      <c r="Y496" s="24">
        <f t="shared" si="656"/>
        <v>1392.635</v>
      </c>
      <c r="Z496" s="39"/>
      <c r="AA496" s="125" t="s">
        <v>24</v>
      </c>
      <c r="AB496" s="126">
        <f t="shared" ref="AB496:AH496" si="665">K496+R496</f>
        <v>58.4172</v>
      </c>
      <c r="AC496" s="126">
        <f t="shared" si="665"/>
        <v>778.92</v>
      </c>
      <c r="AD496" s="126">
        <f t="shared" si="665"/>
        <v>522.84</v>
      </c>
      <c r="AE496" s="126">
        <f t="shared" si="665"/>
        <v>32.4578</v>
      </c>
      <c r="AF496" s="126">
        <f t="shared" si="665"/>
        <v>0</v>
      </c>
      <c r="AG496" s="126">
        <f t="shared" si="665"/>
        <v>0</v>
      </c>
      <c r="AH496" s="126">
        <f t="shared" si="665"/>
        <v>1392.635</v>
      </c>
      <c r="AI496" s="125" t="s">
        <v>1111</v>
      </c>
    </row>
    <row r="497" s="9" customFormat="1" ht="20" customHeight="1" spans="1:35">
      <c r="A497" s="23">
        <f t="shared" si="641"/>
        <v>494</v>
      </c>
      <c r="B497" s="24" t="s">
        <v>657</v>
      </c>
      <c r="C497" s="30" t="s">
        <v>1131</v>
      </c>
      <c r="D497" s="268" t="s">
        <v>1132</v>
      </c>
      <c r="E497" s="77">
        <v>3245.4</v>
      </c>
      <c r="F497" s="77">
        <v>3245.5</v>
      </c>
      <c r="G497" s="77">
        <v>5228.42</v>
      </c>
      <c r="H497" s="77">
        <v>3245.4</v>
      </c>
      <c r="I497" s="50"/>
      <c r="J497" s="50"/>
      <c r="K497" s="34">
        <f t="shared" si="642"/>
        <v>58.4172</v>
      </c>
      <c r="L497" s="35">
        <f t="shared" si="643"/>
        <v>519.28</v>
      </c>
      <c r="M497" s="27">
        <f t="shared" si="644"/>
        <v>418.27</v>
      </c>
      <c r="N497" s="24">
        <f t="shared" si="645"/>
        <v>22.7178</v>
      </c>
      <c r="O497" s="27">
        <f t="shared" si="646"/>
        <v>0</v>
      </c>
      <c r="P497" s="27">
        <f t="shared" si="647"/>
        <v>0</v>
      </c>
      <c r="Q497" s="27">
        <f t="shared" si="648"/>
        <v>1018.685</v>
      </c>
      <c r="R497" s="24">
        <f t="shared" si="649"/>
        <v>0</v>
      </c>
      <c r="S497" s="24">
        <f t="shared" si="650"/>
        <v>259.64</v>
      </c>
      <c r="T497" s="27">
        <f t="shared" si="651"/>
        <v>104.57</v>
      </c>
      <c r="U497" s="24">
        <f t="shared" si="652"/>
        <v>9.74</v>
      </c>
      <c r="V497" s="27">
        <f t="shared" si="653"/>
        <v>0</v>
      </c>
      <c r="W497" s="27">
        <f t="shared" si="654"/>
        <v>0</v>
      </c>
      <c r="X497" s="24">
        <f t="shared" si="655"/>
        <v>373.95</v>
      </c>
      <c r="Y497" s="24">
        <f t="shared" si="656"/>
        <v>1392.635</v>
      </c>
      <c r="Z497" s="52"/>
      <c r="AA497" s="125" t="s">
        <v>27</v>
      </c>
      <c r="AB497" s="126">
        <f t="shared" ref="AB497:AH497" si="666">K497+R497</f>
        <v>58.4172</v>
      </c>
      <c r="AC497" s="126">
        <f t="shared" si="666"/>
        <v>778.92</v>
      </c>
      <c r="AD497" s="126">
        <f t="shared" si="666"/>
        <v>522.84</v>
      </c>
      <c r="AE497" s="126">
        <f t="shared" si="666"/>
        <v>32.4578</v>
      </c>
      <c r="AF497" s="126">
        <f t="shared" si="666"/>
        <v>0</v>
      </c>
      <c r="AG497" s="126">
        <f t="shared" si="666"/>
        <v>0</v>
      </c>
      <c r="AH497" s="126">
        <f t="shared" si="666"/>
        <v>1392.635</v>
      </c>
      <c r="AI497" s="125" t="s">
        <v>1111</v>
      </c>
    </row>
    <row r="498" s="9" customFormat="1" ht="20" customHeight="1" spans="1:35">
      <c r="A498" s="23">
        <f t="shared" si="641"/>
        <v>495</v>
      </c>
      <c r="B498" s="24" t="s">
        <v>688</v>
      </c>
      <c r="C498" s="30" t="s">
        <v>920</v>
      </c>
      <c r="D498" s="28" t="s">
        <v>921</v>
      </c>
      <c r="E498" s="77">
        <v>3245.4</v>
      </c>
      <c r="F498" s="77">
        <v>3245.5</v>
      </c>
      <c r="G498" s="77">
        <v>5228.42</v>
      </c>
      <c r="H498" s="77">
        <v>3245.4</v>
      </c>
      <c r="I498" s="27">
        <v>0</v>
      </c>
      <c r="J498" s="59"/>
      <c r="K498" s="34">
        <f t="shared" si="642"/>
        <v>58.4172</v>
      </c>
      <c r="L498" s="35">
        <f t="shared" si="643"/>
        <v>519.28</v>
      </c>
      <c r="M498" s="27">
        <f t="shared" si="644"/>
        <v>418.27</v>
      </c>
      <c r="N498" s="24">
        <f t="shared" si="645"/>
        <v>22.7178</v>
      </c>
      <c r="O498" s="27">
        <f t="shared" si="646"/>
        <v>0</v>
      </c>
      <c r="P498" s="27">
        <f t="shared" si="647"/>
        <v>0</v>
      </c>
      <c r="Q498" s="27">
        <f t="shared" si="648"/>
        <v>1018.685</v>
      </c>
      <c r="R498" s="24">
        <f t="shared" si="649"/>
        <v>0</v>
      </c>
      <c r="S498" s="24">
        <f t="shared" si="650"/>
        <v>259.64</v>
      </c>
      <c r="T498" s="27">
        <f t="shared" si="651"/>
        <v>104.57</v>
      </c>
      <c r="U498" s="24">
        <f t="shared" si="652"/>
        <v>9.74</v>
      </c>
      <c r="V498" s="27">
        <f t="shared" si="653"/>
        <v>0</v>
      </c>
      <c r="W498" s="27">
        <f t="shared" si="654"/>
        <v>0</v>
      </c>
      <c r="X498" s="24">
        <f t="shared" si="655"/>
        <v>373.95</v>
      </c>
      <c r="Y498" s="24">
        <f t="shared" si="656"/>
        <v>1392.635</v>
      </c>
      <c r="Z498" s="39"/>
      <c r="AA498" s="125" t="s">
        <v>25</v>
      </c>
      <c r="AB498" s="126">
        <f t="shared" ref="AB498:AH498" si="667">K498+R498</f>
        <v>58.4172</v>
      </c>
      <c r="AC498" s="126">
        <f t="shared" si="667"/>
        <v>778.92</v>
      </c>
      <c r="AD498" s="126">
        <f t="shared" si="667"/>
        <v>522.84</v>
      </c>
      <c r="AE498" s="126">
        <f t="shared" si="667"/>
        <v>32.4578</v>
      </c>
      <c r="AF498" s="126">
        <f t="shared" si="667"/>
        <v>0</v>
      </c>
      <c r="AG498" s="126">
        <f t="shared" si="667"/>
        <v>0</v>
      </c>
      <c r="AH498" s="126">
        <f t="shared" si="667"/>
        <v>1392.635</v>
      </c>
      <c r="AI498" s="125" t="s">
        <v>1111</v>
      </c>
    </row>
    <row r="499" s="9" customFormat="1" ht="20" customHeight="1" spans="1:35">
      <c r="A499" s="23">
        <f t="shared" si="641"/>
        <v>496</v>
      </c>
      <c r="B499" s="24" t="s">
        <v>211</v>
      </c>
      <c r="C499" s="57" t="s">
        <v>1214</v>
      </c>
      <c r="D499" s="292" t="s">
        <v>1215</v>
      </c>
      <c r="E499" s="77">
        <v>3245.4</v>
      </c>
      <c r="F499" s="77">
        <v>3245.5</v>
      </c>
      <c r="G499" s="77">
        <v>5228.42</v>
      </c>
      <c r="H499" s="77">
        <v>3245.4</v>
      </c>
      <c r="I499" s="50"/>
      <c r="J499" s="50">
        <v>108</v>
      </c>
      <c r="K499" s="34">
        <f t="shared" si="642"/>
        <v>58.4172</v>
      </c>
      <c r="L499" s="35">
        <f t="shared" si="643"/>
        <v>519.28</v>
      </c>
      <c r="M499" s="27">
        <f t="shared" si="644"/>
        <v>418.27</v>
      </c>
      <c r="N499" s="24">
        <f t="shared" si="645"/>
        <v>22.7178</v>
      </c>
      <c r="O499" s="27">
        <f t="shared" si="646"/>
        <v>0</v>
      </c>
      <c r="P499" s="27">
        <f t="shared" si="647"/>
        <v>54</v>
      </c>
      <c r="Q499" s="27">
        <f t="shared" si="648"/>
        <v>1072.685</v>
      </c>
      <c r="R499" s="24">
        <f t="shared" si="649"/>
        <v>0</v>
      </c>
      <c r="S499" s="24">
        <f t="shared" si="650"/>
        <v>259.64</v>
      </c>
      <c r="T499" s="27">
        <f t="shared" si="651"/>
        <v>104.57</v>
      </c>
      <c r="U499" s="24">
        <f t="shared" si="652"/>
        <v>9.74</v>
      </c>
      <c r="V499" s="27">
        <f t="shared" si="653"/>
        <v>0</v>
      </c>
      <c r="W499" s="27">
        <f t="shared" si="654"/>
        <v>54</v>
      </c>
      <c r="X499" s="24">
        <f t="shared" si="655"/>
        <v>427.95</v>
      </c>
      <c r="Y499" s="24">
        <f t="shared" si="656"/>
        <v>1500.635</v>
      </c>
      <c r="Z499" s="52"/>
      <c r="AA499" s="125" t="s">
        <v>22</v>
      </c>
      <c r="AB499" s="126">
        <f t="shared" ref="AB499:AH499" si="668">K499+R499</f>
        <v>58.4172</v>
      </c>
      <c r="AC499" s="126">
        <f t="shared" si="668"/>
        <v>778.92</v>
      </c>
      <c r="AD499" s="126">
        <f t="shared" si="668"/>
        <v>522.84</v>
      </c>
      <c r="AE499" s="126">
        <f t="shared" si="668"/>
        <v>32.4578</v>
      </c>
      <c r="AF499" s="126">
        <f t="shared" si="668"/>
        <v>0</v>
      </c>
      <c r="AG499" s="126">
        <f t="shared" si="668"/>
        <v>108</v>
      </c>
      <c r="AH499" s="126">
        <f t="shared" si="668"/>
        <v>1500.635</v>
      </c>
      <c r="AI499" s="125" t="s">
        <v>1111</v>
      </c>
    </row>
    <row r="500" s="9" customFormat="1" ht="20" customHeight="1" spans="1:35">
      <c r="A500" s="23">
        <f t="shared" si="641"/>
        <v>497</v>
      </c>
      <c r="B500" s="24" t="s">
        <v>211</v>
      </c>
      <c r="C500" s="57" t="s">
        <v>1216</v>
      </c>
      <c r="D500" s="292" t="s">
        <v>1217</v>
      </c>
      <c r="E500" s="77">
        <v>3245.4</v>
      </c>
      <c r="F500" s="77">
        <v>3245.5</v>
      </c>
      <c r="G500" s="77">
        <v>5228.42</v>
      </c>
      <c r="H500" s="77">
        <v>3245.4</v>
      </c>
      <c r="I500" s="50"/>
      <c r="J500" s="50">
        <v>108</v>
      </c>
      <c r="K500" s="34">
        <f t="shared" si="642"/>
        <v>58.4172</v>
      </c>
      <c r="L500" s="35">
        <f t="shared" si="643"/>
        <v>519.28</v>
      </c>
      <c r="M500" s="27">
        <f t="shared" si="644"/>
        <v>418.27</v>
      </c>
      <c r="N500" s="24">
        <f t="shared" si="645"/>
        <v>22.7178</v>
      </c>
      <c r="O500" s="27">
        <f t="shared" si="646"/>
        <v>0</v>
      </c>
      <c r="P500" s="27">
        <f t="shared" si="647"/>
        <v>54</v>
      </c>
      <c r="Q500" s="27">
        <f t="shared" si="648"/>
        <v>1072.685</v>
      </c>
      <c r="R500" s="24">
        <f t="shared" si="649"/>
        <v>0</v>
      </c>
      <c r="S500" s="24">
        <f t="shared" si="650"/>
        <v>259.64</v>
      </c>
      <c r="T500" s="27">
        <f t="shared" si="651"/>
        <v>104.57</v>
      </c>
      <c r="U500" s="24">
        <f t="shared" si="652"/>
        <v>9.74</v>
      </c>
      <c r="V500" s="27">
        <f t="shared" si="653"/>
        <v>0</v>
      </c>
      <c r="W500" s="27">
        <f t="shared" si="654"/>
        <v>54</v>
      </c>
      <c r="X500" s="24">
        <f t="shared" si="655"/>
        <v>427.95</v>
      </c>
      <c r="Y500" s="24">
        <f t="shared" si="656"/>
        <v>1500.635</v>
      </c>
      <c r="Z500" s="52"/>
      <c r="AA500" s="125" t="s">
        <v>22</v>
      </c>
      <c r="AB500" s="126">
        <f t="shared" ref="AB500:AH500" si="669">K500+R500</f>
        <v>58.4172</v>
      </c>
      <c r="AC500" s="126">
        <f t="shared" si="669"/>
        <v>778.92</v>
      </c>
      <c r="AD500" s="126">
        <f t="shared" si="669"/>
        <v>522.84</v>
      </c>
      <c r="AE500" s="126">
        <f t="shared" si="669"/>
        <v>32.4578</v>
      </c>
      <c r="AF500" s="126">
        <f t="shared" si="669"/>
        <v>0</v>
      </c>
      <c r="AG500" s="126">
        <f t="shared" si="669"/>
        <v>108</v>
      </c>
      <c r="AH500" s="126">
        <f t="shared" si="669"/>
        <v>1500.635</v>
      </c>
      <c r="AI500" s="125" t="s">
        <v>1111</v>
      </c>
    </row>
    <row r="501" s="9" customFormat="1" ht="20" customHeight="1" spans="1:35">
      <c r="A501" s="23">
        <f t="shared" si="641"/>
        <v>498</v>
      </c>
      <c r="B501" s="24" t="s">
        <v>140</v>
      </c>
      <c r="C501" s="57" t="s">
        <v>1220</v>
      </c>
      <c r="D501" s="89" t="s">
        <v>1221</v>
      </c>
      <c r="E501" s="77">
        <v>3245.4</v>
      </c>
      <c r="F501" s="77">
        <v>3245.5</v>
      </c>
      <c r="G501" s="77">
        <v>5228.42</v>
      </c>
      <c r="H501" s="77">
        <v>3245.4</v>
      </c>
      <c r="I501" s="50"/>
      <c r="J501" s="50"/>
      <c r="K501" s="34">
        <f t="shared" si="642"/>
        <v>58.4172</v>
      </c>
      <c r="L501" s="35">
        <f t="shared" si="643"/>
        <v>519.28</v>
      </c>
      <c r="M501" s="27">
        <f t="shared" si="644"/>
        <v>418.27</v>
      </c>
      <c r="N501" s="24">
        <f t="shared" si="645"/>
        <v>22.7178</v>
      </c>
      <c r="O501" s="27">
        <f t="shared" si="646"/>
        <v>0</v>
      </c>
      <c r="P501" s="27">
        <f t="shared" si="647"/>
        <v>0</v>
      </c>
      <c r="Q501" s="27">
        <f t="shared" si="648"/>
        <v>1018.685</v>
      </c>
      <c r="R501" s="24">
        <f t="shared" si="649"/>
        <v>0</v>
      </c>
      <c r="S501" s="24">
        <f t="shared" si="650"/>
        <v>259.64</v>
      </c>
      <c r="T501" s="27">
        <f t="shared" si="651"/>
        <v>104.57</v>
      </c>
      <c r="U501" s="24">
        <f t="shared" si="652"/>
        <v>9.74</v>
      </c>
      <c r="V501" s="27">
        <f t="shared" si="653"/>
        <v>0</v>
      </c>
      <c r="W501" s="27">
        <f t="shared" si="654"/>
        <v>0</v>
      </c>
      <c r="X501" s="24">
        <f t="shared" si="655"/>
        <v>373.95</v>
      </c>
      <c r="Y501" s="24">
        <f t="shared" si="656"/>
        <v>1392.635</v>
      </c>
      <c r="Z501" s="52"/>
      <c r="AA501" s="125" t="s">
        <v>17</v>
      </c>
      <c r="AB501" s="126">
        <f t="shared" ref="AB501:AH501" si="670">K501+R501</f>
        <v>58.4172</v>
      </c>
      <c r="AC501" s="126">
        <f t="shared" si="670"/>
        <v>778.92</v>
      </c>
      <c r="AD501" s="126">
        <f t="shared" si="670"/>
        <v>522.84</v>
      </c>
      <c r="AE501" s="126">
        <f t="shared" si="670"/>
        <v>32.4578</v>
      </c>
      <c r="AF501" s="126">
        <f t="shared" si="670"/>
        <v>0</v>
      </c>
      <c r="AG501" s="126">
        <f t="shared" si="670"/>
        <v>0</v>
      </c>
      <c r="AH501" s="126">
        <f t="shared" si="670"/>
        <v>1392.635</v>
      </c>
      <c r="AI501" s="125" t="s">
        <v>1107</v>
      </c>
    </row>
    <row r="502" s="9" customFormat="1" ht="20" customHeight="1" spans="1:35">
      <c r="A502" s="23">
        <f t="shared" si="641"/>
        <v>499</v>
      </c>
      <c r="B502" s="24" t="s">
        <v>140</v>
      </c>
      <c r="C502" s="57" t="s">
        <v>1222</v>
      </c>
      <c r="D502" s="89" t="s">
        <v>1223</v>
      </c>
      <c r="E502" s="77">
        <v>3245.4</v>
      </c>
      <c r="F502" s="77">
        <v>3245.5</v>
      </c>
      <c r="G502" s="77">
        <v>5228.42</v>
      </c>
      <c r="H502" s="77">
        <v>3245.4</v>
      </c>
      <c r="I502" s="50"/>
      <c r="J502" s="50">
        <v>108</v>
      </c>
      <c r="K502" s="34">
        <f t="shared" si="642"/>
        <v>58.4172</v>
      </c>
      <c r="L502" s="35">
        <f t="shared" si="643"/>
        <v>519.28</v>
      </c>
      <c r="M502" s="27">
        <f t="shared" si="644"/>
        <v>418.27</v>
      </c>
      <c r="N502" s="24">
        <f t="shared" si="645"/>
        <v>22.7178</v>
      </c>
      <c r="O502" s="27">
        <f t="shared" si="646"/>
        <v>0</v>
      </c>
      <c r="P502" s="27">
        <f t="shared" si="647"/>
        <v>54</v>
      </c>
      <c r="Q502" s="27">
        <f t="shared" si="648"/>
        <v>1072.685</v>
      </c>
      <c r="R502" s="24">
        <f t="shared" si="649"/>
        <v>0</v>
      </c>
      <c r="S502" s="24">
        <f t="shared" si="650"/>
        <v>259.64</v>
      </c>
      <c r="T502" s="27">
        <f t="shared" si="651"/>
        <v>104.57</v>
      </c>
      <c r="U502" s="24">
        <f t="shared" si="652"/>
        <v>9.74</v>
      </c>
      <c r="V502" s="27">
        <f t="shared" si="653"/>
        <v>0</v>
      </c>
      <c r="W502" s="27">
        <f t="shared" si="654"/>
        <v>54</v>
      </c>
      <c r="X502" s="24">
        <f t="shared" si="655"/>
        <v>427.95</v>
      </c>
      <c r="Y502" s="24">
        <f t="shared" si="656"/>
        <v>1500.635</v>
      </c>
      <c r="Z502" s="52"/>
      <c r="AA502" s="125" t="s">
        <v>17</v>
      </c>
      <c r="AB502" s="126">
        <f t="shared" ref="AB502:AH502" si="671">K502+R502</f>
        <v>58.4172</v>
      </c>
      <c r="AC502" s="126">
        <f t="shared" si="671"/>
        <v>778.92</v>
      </c>
      <c r="AD502" s="126">
        <f t="shared" si="671"/>
        <v>522.84</v>
      </c>
      <c r="AE502" s="126">
        <f t="shared" si="671"/>
        <v>32.4578</v>
      </c>
      <c r="AF502" s="126">
        <f t="shared" si="671"/>
        <v>0</v>
      </c>
      <c r="AG502" s="126">
        <f t="shared" si="671"/>
        <v>108</v>
      </c>
      <c r="AH502" s="126">
        <f t="shared" si="671"/>
        <v>1500.635</v>
      </c>
      <c r="AI502" s="125" t="s">
        <v>1107</v>
      </c>
    </row>
    <row r="503" s="9" customFormat="1" ht="20" customHeight="1" spans="1:35">
      <c r="A503" s="23">
        <f t="shared" si="641"/>
        <v>500</v>
      </c>
      <c r="B503" s="24" t="s">
        <v>140</v>
      </c>
      <c r="C503" s="57" t="s">
        <v>1226</v>
      </c>
      <c r="D503" s="89" t="s">
        <v>1227</v>
      </c>
      <c r="E503" s="77">
        <v>3245.4</v>
      </c>
      <c r="F503" s="77">
        <v>3245.5</v>
      </c>
      <c r="G503" s="77">
        <v>5228.42</v>
      </c>
      <c r="H503" s="77">
        <v>3245.4</v>
      </c>
      <c r="I503" s="50"/>
      <c r="J503" s="50">
        <v>108</v>
      </c>
      <c r="K503" s="34">
        <f t="shared" si="642"/>
        <v>58.4172</v>
      </c>
      <c r="L503" s="35">
        <f t="shared" si="643"/>
        <v>519.28</v>
      </c>
      <c r="M503" s="27">
        <f t="shared" si="644"/>
        <v>418.27</v>
      </c>
      <c r="N503" s="24">
        <f t="shared" si="645"/>
        <v>22.7178</v>
      </c>
      <c r="O503" s="27">
        <f t="shared" si="646"/>
        <v>0</v>
      </c>
      <c r="P503" s="27">
        <f t="shared" si="647"/>
        <v>54</v>
      </c>
      <c r="Q503" s="27">
        <f t="shared" si="648"/>
        <v>1072.685</v>
      </c>
      <c r="R503" s="24">
        <f t="shared" si="649"/>
        <v>0</v>
      </c>
      <c r="S503" s="24">
        <f t="shared" si="650"/>
        <v>259.64</v>
      </c>
      <c r="T503" s="27">
        <f t="shared" si="651"/>
        <v>104.57</v>
      </c>
      <c r="U503" s="24">
        <f t="shared" si="652"/>
        <v>9.74</v>
      </c>
      <c r="V503" s="27">
        <f t="shared" si="653"/>
        <v>0</v>
      </c>
      <c r="W503" s="27">
        <f t="shared" si="654"/>
        <v>54</v>
      </c>
      <c r="X503" s="24">
        <f t="shared" si="655"/>
        <v>427.95</v>
      </c>
      <c r="Y503" s="24">
        <f t="shared" si="656"/>
        <v>1500.635</v>
      </c>
      <c r="Z503" s="52"/>
      <c r="AA503" s="125" t="s">
        <v>17</v>
      </c>
      <c r="AB503" s="126">
        <f t="shared" ref="AB503:AH503" si="672">K503+R503</f>
        <v>58.4172</v>
      </c>
      <c r="AC503" s="126">
        <f t="shared" si="672"/>
        <v>778.92</v>
      </c>
      <c r="AD503" s="126">
        <f t="shared" si="672"/>
        <v>522.84</v>
      </c>
      <c r="AE503" s="126">
        <f t="shared" si="672"/>
        <v>32.4578</v>
      </c>
      <c r="AF503" s="126">
        <f t="shared" si="672"/>
        <v>0</v>
      </c>
      <c r="AG503" s="126">
        <f t="shared" si="672"/>
        <v>108</v>
      </c>
      <c r="AH503" s="126">
        <f t="shared" si="672"/>
        <v>1500.635</v>
      </c>
      <c r="AI503" s="125" t="s">
        <v>1107</v>
      </c>
    </row>
    <row r="504" s="9" customFormat="1" ht="20" customHeight="1" spans="1:35">
      <c r="A504" s="23">
        <f t="shared" si="641"/>
        <v>501</v>
      </c>
      <c r="B504" s="24" t="s">
        <v>97</v>
      </c>
      <c r="C504" s="30" t="s">
        <v>1054</v>
      </c>
      <c r="D504" s="47" t="s">
        <v>1055</v>
      </c>
      <c r="E504" s="77">
        <v>3245.4</v>
      </c>
      <c r="F504" s="77">
        <v>3245.5</v>
      </c>
      <c r="G504" s="78">
        <v>5228.42</v>
      </c>
      <c r="H504" s="77">
        <v>3245.4</v>
      </c>
      <c r="I504" s="27">
        <v>1790</v>
      </c>
      <c r="J504" s="59"/>
      <c r="K504" s="34">
        <f t="shared" si="642"/>
        <v>58.4172</v>
      </c>
      <c r="L504" s="35">
        <f t="shared" si="643"/>
        <v>519.28</v>
      </c>
      <c r="M504" s="27">
        <f t="shared" si="644"/>
        <v>418.27</v>
      </c>
      <c r="N504" s="24">
        <f t="shared" si="645"/>
        <v>22.7178</v>
      </c>
      <c r="O504" s="27">
        <f t="shared" si="646"/>
        <v>89.5</v>
      </c>
      <c r="P504" s="27">
        <f t="shared" si="647"/>
        <v>0</v>
      </c>
      <c r="Q504" s="27">
        <f t="shared" si="648"/>
        <v>1108.185</v>
      </c>
      <c r="R504" s="24">
        <f t="shared" si="649"/>
        <v>0</v>
      </c>
      <c r="S504" s="24">
        <f t="shared" si="650"/>
        <v>259.64</v>
      </c>
      <c r="T504" s="27">
        <f t="shared" si="651"/>
        <v>104.57</v>
      </c>
      <c r="U504" s="24">
        <f t="shared" si="652"/>
        <v>9.74</v>
      </c>
      <c r="V504" s="27">
        <f t="shared" si="653"/>
        <v>89.5</v>
      </c>
      <c r="W504" s="27">
        <f t="shared" si="654"/>
        <v>0</v>
      </c>
      <c r="X504" s="24">
        <f t="shared" si="655"/>
        <v>463.45</v>
      </c>
      <c r="Y504" s="24">
        <f t="shared" si="656"/>
        <v>1571.635</v>
      </c>
      <c r="Z504" s="39"/>
      <c r="AA504" s="125" t="s">
        <v>24</v>
      </c>
      <c r="AB504" s="126">
        <f t="shared" ref="AB504:AH504" si="673">K504+R504</f>
        <v>58.4172</v>
      </c>
      <c r="AC504" s="126">
        <f t="shared" si="673"/>
        <v>778.92</v>
      </c>
      <c r="AD504" s="126">
        <f t="shared" si="673"/>
        <v>522.84</v>
      </c>
      <c r="AE504" s="126">
        <f t="shared" si="673"/>
        <v>32.4578</v>
      </c>
      <c r="AF504" s="126">
        <f t="shared" si="673"/>
        <v>179</v>
      </c>
      <c r="AG504" s="126">
        <f t="shared" si="673"/>
        <v>0</v>
      </c>
      <c r="AH504" s="126">
        <f t="shared" si="673"/>
        <v>1571.635</v>
      </c>
      <c r="AI504" s="125" t="s">
        <v>1111</v>
      </c>
    </row>
    <row r="505" s="9" customFormat="1" ht="20" customHeight="1" spans="1:35">
      <c r="A505" s="23">
        <f t="shared" si="641"/>
        <v>502</v>
      </c>
      <c r="B505" s="24" t="s">
        <v>258</v>
      </c>
      <c r="C505" s="29" t="s">
        <v>304</v>
      </c>
      <c r="D505" s="28" t="s">
        <v>305</v>
      </c>
      <c r="E505" s="24">
        <v>3245.4</v>
      </c>
      <c r="F505" s="24">
        <v>3245.4</v>
      </c>
      <c r="G505" s="27">
        <v>5228.42</v>
      </c>
      <c r="H505" s="24">
        <v>3245.4</v>
      </c>
      <c r="I505" s="27">
        <v>4180</v>
      </c>
      <c r="J505" s="27"/>
      <c r="K505" s="34">
        <f t="shared" si="642"/>
        <v>58.4172</v>
      </c>
      <c r="L505" s="35">
        <f t="shared" si="643"/>
        <v>519.264</v>
      </c>
      <c r="M505" s="27">
        <f t="shared" si="644"/>
        <v>418.27</v>
      </c>
      <c r="N505" s="24">
        <f t="shared" si="645"/>
        <v>22.7178</v>
      </c>
      <c r="O505" s="27">
        <f t="shared" si="646"/>
        <v>209</v>
      </c>
      <c r="P505" s="27">
        <f t="shared" si="647"/>
        <v>0</v>
      </c>
      <c r="Q505" s="27">
        <f t="shared" si="648"/>
        <v>1227.669</v>
      </c>
      <c r="R505" s="24">
        <f t="shared" si="649"/>
        <v>0</v>
      </c>
      <c r="S505" s="24">
        <f t="shared" si="650"/>
        <v>259.63</v>
      </c>
      <c r="T505" s="27">
        <f t="shared" si="651"/>
        <v>104.57</v>
      </c>
      <c r="U505" s="24">
        <f t="shared" si="652"/>
        <v>9.74</v>
      </c>
      <c r="V505" s="27">
        <f t="shared" si="653"/>
        <v>209</v>
      </c>
      <c r="W505" s="27">
        <f t="shared" si="654"/>
        <v>0</v>
      </c>
      <c r="X505" s="24">
        <f t="shared" si="655"/>
        <v>582.94</v>
      </c>
      <c r="Y505" s="24">
        <f t="shared" si="656"/>
        <v>1810.609</v>
      </c>
      <c r="Z505" s="39"/>
      <c r="AA505" s="125" t="s">
        <v>33</v>
      </c>
      <c r="AB505" s="126">
        <f t="shared" ref="AB505:AH505" si="674">K505+R505</f>
        <v>58.4172</v>
      </c>
      <c r="AC505" s="126">
        <f t="shared" si="674"/>
        <v>778.894</v>
      </c>
      <c r="AD505" s="126">
        <f t="shared" si="674"/>
        <v>522.84</v>
      </c>
      <c r="AE505" s="126">
        <f t="shared" si="674"/>
        <v>32.4578</v>
      </c>
      <c r="AF505" s="126">
        <f t="shared" si="674"/>
        <v>418</v>
      </c>
      <c r="AG505" s="126">
        <f t="shared" si="674"/>
        <v>0</v>
      </c>
      <c r="AH505" s="126">
        <f t="shared" si="674"/>
        <v>1810.609</v>
      </c>
      <c r="AI505" s="125" t="s">
        <v>1112</v>
      </c>
    </row>
    <row r="506" s="9" customFormat="1" ht="20" customHeight="1" spans="1:35">
      <c r="A506" s="23">
        <f t="shared" si="641"/>
        <v>503</v>
      </c>
      <c r="B506" s="24" t="s">
        <v>211</v>
      </c>
      <c r="C506" s="29" t="s">
        <v>474</v>
      </c>
      <c r="D506" s="28" t="s">
        <v>475</v>
      </c>
      <c r="E506" s="24">
        <v>3245.4</v>
      </c>
      <c r="F506" s="24">
        <f>VLOOKUP(C506,'[1]9月'!$B:$Q,16,0)</f>
        <v>3245.4</v>
      </c>
      <c r="G506" s="27">
        <v>5228.42</v>
      </c>
      <c r="H506" s="24">
        <v>3245.4</v>
      </c>
      <c r="I506" s="27">
        <v>1790</v>
      </c>
      <c r="J506" s="27"/>
      <c r="K506" s="34">
        <f t="shared" si="642"/>
        <v>58.4172</v>
      </c>
      <c r="L506" s="35">
        <f t="shared" si="643"/>
        <v>519.264</v>
      </c>
      <c r="M506" s="27">
        <f t="shared" si="644"/>
        <v>418.27</v>
      </c>
      <c r="N506" s="24">
        <f t="shared" si="645"/>
        <v>22.7178</v>
      </c>
      <c r="O506" s="27">
        <f t="shared" si="646"/>
        <v>89.5</v>
      </c>
      <c r="P506" s="27">
        <f t="shared" si="647"/>
        <v>0</v>
      </c>
      <c r="Q506" s="27">
        <f t="shared" si="648"/>
        <v>1108.169</v>
      </c>
      <c r="R506" s="24">
        <f t="shared" si="649"/>
        <v>0</v>
      </c>
      <c r="S506" s="24">
        <f t="shared" si="650"/>
        <v>259.63</v>
      </c>
      <c r="T506" s="27">
        <f t="shared" si="651"/>
        <v>104.57</v>
      </c>
      <c r="U506" s="24">
        <f t="shared" si="652"/>
        <v>9.74</v>
      </c>
      <c r="V506" s="27">
        <f t="shared" si="653"/>
        <v>89.5</v>
      </c>
      <c r="W506" s="27">
        <f t="shared" si="654"/>
        <v>0</v>
      </c>
      <c r="X506" s="24">
        <f t="shared" si="655"/>
        <v>463.44</v>
      </c>
      <c r="Y506" s="24">
        <f t="shared" si="656"/>
        <v>1571.609</v>
      </c>
      <c r="Z506" s="52"/>
      <c r="AA506" s="125" t="s">
        <v>22</v>
      </c>
      <c r="AB506" s="126">
        <f t="shared" ref="AB506:AH506" si="675">K506+R506</f>
        <v>58.4172</v>
      </c>
      <c r="AC506" s="126">
        <f t="shared" si="675"/>
        <v>778.894</v>
      </c>
      <c r="AD506" s="126">
        <f t="shared" si="675"/>
        <v>522.84</v>
      </c>
      <c r="AE506" s="126">
        <f t="shared" si="675"/>
        <v>32.4578</v>
      </c>
      <c r="AF506" s="126">
        <f t="shared" si="675"/>
        <v>179</v>
      </c>
      <c r="AG506" s="126">
        <f t="shared" si="675"/>
        <v>0</v>
      </c>
      <c r="AH506" s="126">
        <f t="shared" si="675"/>
        <v>1571.609</v>
      </c>
      <c r="AI506" s="125" t="s">
        <v>1111</v>
      </c>
    </row>
    <row r="507" s="9" customFormat="1" ht="20" customHeight="1" spans="1:35">
      <c r="A507" s="23">
        <f t="shared" si="641"/>
        <v>504</v>
      </c>
      <c r="B507" s="24" t="s">
        <v>143</v>
      </c>
      <c r="C507" s="30" t="s">
        <v>1125</v>
      </c>
      <c r="D507" s="30" t="s">
        <v>1126</v>
      </c>
      <c r="E507" s="77">
        <v>3245.4</v>
      </c>
      <c r="F507" s="77">
        <v>3245.5</v>
      </c>
      <c r="G507" s="77">
        <v>5228.42</v>
      </c>
      <c r="H507" s="77">
        <v>3245.4</v>
      </c>
      <c r="I507" s="50"/>
      <c r="J507" s="50"/>
      <c r="K507" s="34">
        <f t="shared" si="642"/>
        <v>58.4172</v>
      </c>
      <c r="L507" s="35">
        <f t="shared" si="643"/>
        <v>519.28</v>
      </c>
      <c r="M507" s="27">
        <f t="shared" si="644"/>
        <v>418.27</v>
      </c>
      <c r="N507" s="24">
        <f t="shared" si="645"/>
        <v>22.7178</v>
      </c>
      <c r="O507" s="27">
        <f t="shared" si="646"/>
        <v>0</v>
      </c>
      <c r="P507" s="27">
        <f t="shared" si="647"/>
        <v>0</v>
      </c>
      <c r="Q507" s="27">
        <f t="shared" si="648"/>
        <v>1018.685</v>
      </c>
      <c r="R507" s="24">
        <f t="shared" si="649"/>
        <v>0</v>
      </c>
      <c r="S507" s="24">
        <f t="shared" si="650"/>
        <v>259.64</v>
      </c>
      <c r="T507" s="27">
        <f t="shared" si="651"/>
        <v>104.57</v>
      </c>
      <c r="U507" s="24">
        <f t="shared" si="652"/>
        <v>9.74</v>
      </c>
      <c r="V507" s="27">
        <f t="shared" si="653"/>
        <v>0</v>
      </c>
      <c r="W507" s="27">
        <f t="shared" si="654"/>
        <v>0</v>
      </c>
      <c r="X507" s="24">
        <f t="shared" si="655"/>
        <v>373.95</v>
      </c>
      <c r="Y507" s="24">
        <f t="shared" si="656"/>
        <v>1392.635</v>
      </c>
      <c r="Z507" s="52"/>
      <c r="AA507" s="125" t="s">
        <v>29</v>
      </c>
      <c r="AB507" s="126">
        <f t="shared" ref="AB507:AH507" si="676">K507+R507</f>
        <v>58.4172</v>
      </c>
      <c r="AC507" s="126">
        <f t="shared" si="676"/>
        <v>778.92</v>
      </c>
      <c r="AD507" s="126">
        <f t="shared" si="676"/>
        <v>522.84</v>
      </c>
      <c r="AE507" s="126">
        <f t="shared" si="676"/>
        <v>32.4578</v>
      </c>
      <c r="AF507" s="126">
        <f t="shared" si="676"/>
        <v>0</v>
      </c>
      <c r="AG507" s="126">
        <f t="shared" si="676"/>
        <v>0</v>
      </c>
      <c r="AH507" s="126">
        <f t="shared" si="676"/>
        <v>1392.635</v>
      </c>
      <c r="AI507" s="125" t="s">
        <v>1111</v>
      </c>
    </row>
    <row r="508" s="10" customFormat="1" ht="20" customHeight="1" spans="1:35">
      <c r="A508" s="41">
        <f t="shared" si="641"/>
        <v>505</v>
      </c>
      <c r="B508" s="42" t="s">
        <v>140</v>
      </c>
      <c r="C508" s="90" t="s">
        <v>1244</v>
      </c>
      <c r="D508" s="296" t="s">
        <v>1245</v>
      </c>
      <c r="E508" s="86">
        <v>0</v>
      </c>
      <c r="F508" s="86">
        <v>3245.5</v>
      </c>
      <c r="G508" s="86">
        <v>5228.42</v>
      </c>
      <c r="H508" s="86">
        <v>3245.4</v>
      </c>
      <c r="I508" s="98"/>
      <c r="J508" s="98"/>
      <c r="K508" s="48">
        <f t="shared" si="642"/>
        <v>0</v>
      </c>
      <c r="L508" s="49">
        <f t="shared" si="643"/>
        <v>519.28</v>
      </c>
      <c r="M508" s="45">
        <f t="shared" si="644"/>
        <v>418.27</v>
      </c>
      <c r="N508" s="42">
        <f t="shared" si="645"/>
        <v>22.7178</v>
      </c>
      <c r="O508" s="45">
        <f t="shared" si="646"/>
        <v>0</v>
      </c>
      <c r="P508" s="45">
        <f t="shared" si="647"/>
        <v>0</v>
      </c>
      <c r="Q508" s="45">
        <f t="shared" si="648"/>
        <v>960.2678</v>
      </c>
      <c r="R508" s="42">
        <f t="shared" si="649"/>
        <v>0</v>
      </c>
      <c r="S508" s="42">
        <f t="shared" si="650"/>
        <v>259.64</v>
      </c>
      <c r="T508" s="45">
        <f t="shared" si="651"/>
        <v>104.57</v>
      </c>
      <c r="U508" s="42">
        <f t="shared" si="652"/>
        <v>9.74</v>
      </c>
      <c r="V508" s="45">
        <f t="shared" si="653"/>
        <v>0</v>
      </c>
      <c r="W508" s="45">
        <f t="shared" si="654"/>
        <v>0</v>
      </c>
      <c r="X508" s="42">
        <f t="shared" si="655"/>
        <v>373.95</v>
      </c>
      <c r="Y508" s="42">
        <f t="shared" si="656"/>
        <v>1334.2178</v>
      </c>
      <c r="Z508" s="99"/>
      <c r="AA508" s="129" t="s">
        <v>17</v>
      </c>
      <c r="AB508" s="130">
        <f t="shared" ref="AB508:AH508" si="677">K508+R508</f>
        <v>0</v>
      </c>
      <c r="AC508" s="130">
        <f t="shared" si="677"/>
        <v>778.92</v>
      </c>
      <c r="AD508" s="130">
        <f t="shared" si="677"/>
        <v>522.84</v>
      </c>
      <c r="AE508" s="130">
        <f t="shared" si="677"/>
        <v>32.4578</v>
      </c>
      <c r="AF508" s="130">
        <f t="shared" si="677"/>
        <v>0</v>
      </c>
      <c r="AG508" s="130">
        <f t="shared" si="677"/>
        <v>0</v>
      </c>
      <c r="AH508" s="130">
        <f t="shared" si="677"/>
        <v>1334.2178</v>
      </c>
      <c r="AI508" s="129" t="s">
        <v>1107</v>
      </c>
    </row>
    <row r="509" s="10" customFormat="1" ht="20" customHeight="1" spans="1:35">
      <c r="A509" s="41">
        <f t="shared" si="641"/>
        <v>506</v>
      </c>
      <c r="B509" s="42" t="s">
        <v>97</v>
      </c>
      <c r="C509" s="43" t="s">
        <v>390</v>
      </c>
      <c r="D509" s="297" t="s">
        <v>391</v>
      </c>
      <c r="E509" s="42">
        <v>0</v>
      </c>
      <c r="F509" s="42">
        <f>VLOOKUP(C509,'[1]9月'!$B:$Q,16,0)</f>
        <v>3245.4</v>
      </c>
      <c r="G509" s="45">
        <v>5664.75</v>
      </c>
      <c r="H509" s="42">
        <v>3245.4</v>
      </c>
      <c r="I509" s="45">
        <v>1790</v>
      </c>
      <c r="J509" s="45"/>
      <c r="K509" s="48">
        <f t="shared" si="642"/>
        <v>0</v>
      </c>
      <c r="L509" s="49">
        <f t="shared" si="643"/>
        <v>519.264</v>
      </c>
      <c r="M509" s="45">
        <f t="shared" si="644"/>
        <v>453.18</v>
      </c>
      <c r="N509" s="42">
        <f t="shared" si="645"/>
        <v>22.7178</v>
      </c>
      <c r="O509" s="45">
        <f t="shared" si="646"/>
        <v>89.5</v>
      </c>
      <c r="P509" s="45">
        <f t="shared" si="647"/>
        <v>0</v>
      </c>
      <c r="Q509" s="45">
        <f t="shared" si="648"/>
        <v>1084.6618</v>
      </c>
      <c r="R509" s="42">
        <f t="shared" si="649"/>
        <v>0</v>
      </c>
      <c r="S509" s="42">
        <f t="shared" si="650"/>
        <v>259.63</v>
      </c>
      <c r="T509" s="45">
        <f t="shared" si="651"/>
        <v>113.3</v>
      </c>
      <c r="U509" s="42">
        <f t="shared" si="652"/>
        <v>9.74</v>
      </c>
      <c r="V509" s="45">
        <f t="shared" si="653"/>
        <v>89.5</v>
      </c>
      <c r="W509" s="45">
        <f t="shared" si="654"/>
        <v>0</v>
      </c>
      <c r="X509" s="42">
        <f t="shared" si="655"/>
        <v>472.17</v>
      </c>
      <c r="Y509" s="42">
        <f t="shared" si="656"/>
        <v>1556.8318</v>
      </c>
      <c r="Z509" s="51"/>
      <c r="AA509" s="129" t="s">
        <v>24</v>
      </c>
      <c r="AB509" s="130">
        <f t="shared" ref="AB509:AH509" si="678">K509+R509</f>
        <v>0</v>
      </c>
      <c r="AC509" s="130">
        <f t="shared" si="678"/>
        <v>778.894</v>
      </c>
      <c r="AD509" s="130">
        <f t="shared" si="678"/>
        <v>566.48</v>
      </c>
      <c r="AE509" s="130">
        <f t="shared" si="678"/>
        <v>32.4578</v>
      </c>
      <c r="AF509" s="130">
        <f t="shared" si="678"/>
        <v>179</v>
      </c>
      <c r="AG509" s="130">
        <f t="shared" si="678"/>
        <v>0</v>
      </c>
      <c r="AH509" s="130">
        <f t="shared" si="678"/>
        <v>1556.8318</v>
      </c>
      <c r="AI509" s="129" t="s">
        <v>1111</v>
      </c>
    </row>
    <row r="510" s="10" customFormat="1" ht="20" customHeight="1" spans="1:35">
      <c r="A510" s="41">
        <f t="shared" si="641"/>
        <v>507</v>
      </c>
      <c r="B510" s="42" t="s">
        <v>143</v>
      </c>
      <c r="C510" s="84" t="s">
        <v>1123</v>
      </c>
      <c r="D510" s="295" t="s">
        <v>1124</v>
      </c>
      <c r="E510" s="86">
        <v>0</v>
      </c>
      <c r="F510" s="86">
        <v>3245.5</v>
      </c>
      <c r="G510" s="86">
        <v>5664.75</v>
      </c>
      <c r="H510" s="86">
        <v>3245.4</v>
      </c>
      <c r="I510" s="98">
        <v>1790</v>
      </c>
      <c r="J510" s="98"/>
      <c r="K510" s="48">
        <f t="shared" si="642"/>
        <v>0</v>
      </c>
      <c r="L510" s="49">
        <f t="shared" si="643"/>
        <v>519.28</v>
      </c>
      <c r="M510" s="45">
        <f t="shared" si="644"/>
        <v>453.18</v>
      </c>
      <c r="N510" s="42">
        <f t="shared" si="645"/>
        <v>22.7178</v>
      </c>
      <c r="O510" s="45">
        <f t="shared" si="646"/>
        <v>89.5</v>
      </c>
      <c r="P510" s="45">
        <f t="shared" si="647"/>
        <v>0</v>
      </c>
      <c r="Q510" s="45">
        <f t="shared" si="648"/>
        <v>1084.6778</v>
      </c>
      <c r="R510" s="42">
        <f t="shared" si="649"/>
        <v>0</v>
      </c>
      <c r="S510" s="42">
        <f t="shared" si="650"/>
        <v>259.64</v>
      </c>
      <c r="T510" s="45">
        <f t="shared" si="651"/>
        <v>113.3</v>
      </c>
      <c r="U510" s="42">
        <f t="shared" si="652"/>
        <v>9.74</v>
      </c>
      <c r="V510" s="45">
        <f t="shared" si="653"/>
        <v>89.5</v>
      </c>
      <c r="W510" s="45">
        <f t="shared" si="654"/>
        <v>0</v>
      </c>
      <c r="X510" s="42">
        <f t="shared" si="655"/>
        <v>472.18</v>
      </c>
      <c r="Y510" s="42">
        <f t="shared" si="656"/>
        <v>1556.8578</v>
      </c>
      <c r="Z510" s="99"/>
      <c r="AA510" s="129" t="s">
        <v>29</v>
      </c>
      <c r="AB510" s="130">
        <f t="shared" ref="AB510:AH510" si="679">K510+R510</f>
        <v>0</v>
      </c>
      <c r="AC510" s="130">
        <f t="shared" si="679"/>
        <v>778.92</v>
      </c>
      <c r="AD510" s="130">
        <f t="shared" si="679"/>
        <v>566.48</v>
      </c>
      <c r="AE510" s="130">
        <f t="shared" si="679"/>
        <v>32.4578</v>
      </c>
      <c r="AF510" s="130">
        <f t="shared" si="679"/>
        <v>179</v>
      </c>
      <c r="AG510" s="130">
        <f t="shared" si="679"/>
        <v>0</v>
      </c>
      <c r="AH510" s="130">
        <f t="shared" si="679"/>
        <v>1556.8578</v>
      </c>
      <c r="AI510" s="129" t="s">
        <v>1111</v>
      </c>
    </row>
    <row r="511" s="10" customFormat="1" ht="20" customHeight="1" spans="1:35">
      <c r="A511" s="41">
        <f t="shared" si="641"/>
        <v>508</v>
      </c>
      <c r="B511" s="42" t="s">
        <v>157</v>
      </c>
      <c r="C511" s="90" t="s">
        <v>1240</v>
      </c>
      <c r="D511" s="296" t="s">
        <v>1241</v>
      </c>
      <c r="E511" s="86">
        <v>0</v>
      </c>
      <c r="F511" s="86">
        <v>3820</v>
      </c>
      <c r="G511" s="86">
        <v>5664.75</v>
      </c>
      <c r="H511" s="86">
        <v>3820</v>
      </c>
      <c r="I511" s="98"/>
      <c r="J511" s="98"/>
      <c r="K511" s="48">
        <f t="shared" si="642"/>
        <v>0</v>
      </c>
      <c r="L511" s="49">
        <f t="shared" si="643"/>
        <v>611.2</v>
      </c>
      <c r="M511" s="45">
        <f t="shared" si="644"/>
        <v>453.18</v>
      </c>
      <c r="N511" s="42">
        <f t="shared" si="645"/>
        <v>26.74</v>
      </c>
      <c r="O511" s="45">
        <f t="shared" si="646"/>
        <v>0</v>
      </c>
      <c r="P511" s="45">
        <f t="shared" si="647"/>
        <v>0</v>
      </c>
      <c r="Q511" s="45">
        <f t="shared" si="648"/>
        <v>1091.12</v>
      </c>
      <c r="R511" s="42">
        <f t="shared" si="649"/>
        <v>0</v>
      </c>
      <c r="S511" s="42">
        <f t="shared" si="650"/>
        <v>305.6</v>
      </c>
      <c r="T511" s="45">
        <f t="shared" si="651"/>
        <v>113.3</v>
      </c>
      <c r="U511" s="42">
        <f t="shared" si="652"/>
        <v>11.46</v>
      </c>
      <c r="V511" s="45">
        <f t="shared" si="653"/>
        <v>0</v>
      </c>
      <c r="W511" s="45">
        <f t="shared" si="654"/>
        <v>0</v>
      </c>
      <c r="X511" s="42">
        <f t="shared" si="655"/>
        <v>430.36</v>
      </c>
      <c r="Y511" s="42">
        <f t="shared" si="656"/>
        <v>1521.48</v>
      </c>
      <c r="Z511" s="99"/>
      <c r="AA511" s="129" t="s">
        <v>16</v>
      </c>
      <c r="AB511" s="130">
        <f t="shared" ref="AB511:AH511" si="680">K511+R511</f>
        <v>0</v>
      </c>
      <c r="AC511" s="130">
        <f t="shared" si="680"/>
        <v>916.8</v>
      </c>
      <c r="AD511" s="130">
        <f t="shared" si="680"/>
        <v>566.48</v>
      </c>
      <c r="AE511" s="130">
        <f t="shared" si="680"/>
        <v>38.2</v>
      </c>
      <c r="AF511" s="130">
        <f t="shared" si="680"/>
        <v>0</v>
      </c>
      <c r="AG511" s="130">
        <f t="shared" si="680"/>
        <v>0</v>
      </c>
      <c r="AH511" s="130">
        <f t="shared" si="680"/>
        <v>1521.48</v>
      </c>
      <c r="AI511" s="129" t="s">
        <v>1107</v>
      </c>
    </row>
    <row r="512" spans="11:26">
      <c r="K512" s="16"/>
      <c r="L512" s="13"/>
      <c r="Z512" s="9"/>
    </row>
    <row r="513" spans="4:26">
      <c r="D513" s="13"/>
      <c r="I513" s="16"/>
      <c r="L513" s="13"/>
      <c r="X513" s="9"/>
      <c r="Y513" s="9"/>
      <c r="Z513" s="9"/>
    </row>
    <row r="514" spans="4:26">
      <c r="D514" s="13"/>
      <c r="I514" s="16"/>
      <c r="L514" s="13"/>
      <c r="X514" s="9"/>
      <c r="Y514" s="9"/>
      <c r="Z514" s="9"/>
    </row>
    <row r="515" spans="4:26">
      <c r="D515" s="13"/>
      <c r="I515" s="16"/>
      <c r="L515" s="13"/>
      <c r="X515" s="9"/>
      <c r="Y515" s="9"/>
      <c r="Z515" s="9"/>
    </row>
    <row r="516" spans="4:26">
      <c r="D516" s="13"/>
      <c r="I516" s="16"/>
      <c r="L516" s="13"/>
      <c r="X516" s="9"/>
      <c r="Y516" s="9"/>
      <c r="Z516" s="9"/>
    </row>
    <row r="517" spans="4:26">
      <c r="D517" s="13"/>
      <c r="H517" s="16"/>
      <c r="L517" s="13"/>
      <c r="W517" s="9"/>
      <c r="X517" s="9"/>
      <c r="Y517" s="9"/>
      <c r="Z517" s="9"/>
    </row>
    <row r="518" spans="4:26">
      <c r="D518" s="13"/>
      <c r="H518" s="16"/>
      <c r="L518" s="13"/>
      <c r="W518" s="9"/>
      <c r="X518" s="9"/>
      <c r="Y518" s="9"/>
      <c r="Z518" s="9"/>
    </row>
    <row r="519" spans="4:26">
      <c r="D519" s="13"/>
      <c r="H519" s="16"/>
      <c r="L519" s="13"/>
      <c r="W519" s="9"/>
      <c r="X519" s="9"/>
      <c r="Y519" s="9"/>
      <c r="Z519" s="9"/>
    </row>
    <row r="520" spans="4:26">
      <c r="D520" s="13"/>
      <c r="H520" s="16"/>
      <c r="L520" s="13"/>
      <c r="W520" s="9"/>
      <c r="X520" s="9"/>
      <c r="Y520" s="9"/>
      <c r="Z520" s="9"/>
    </row>
    <row r="521" spans="4:26">
      <c r="D521" s="13"/>
      <c r="H521" s="16"/>
      <c r="L521" s="13"/>
      <c r="W521" s="9"/>
      <c r="X521" s="9"/>
      <c r="Y521" s="9"/>
      <c r="Z521" s="9"/>
    </row>
    <row r="522" spans="4:26">
      <c r="D522" s="13"/>
      <c r="H522" s="16"/>
      <c r="L522" s="13"/>
      <c r="W522" s="9"/>
      <c r="X522" s="9"/>
      <c r="Y522" s="9"/>
      <c r="Z522" s="9"/>
    </row>
    <row r="523" spans="4:26">
      <c r="D523" s="13"/>
      <c r="H523" s="16"/>
      <c r="L523" s="13"/>
      <c r="W523" s="9"/>
      <c r="X523" s="9"/>
      <c r="Y523" s="9"/>
      <c r="Z523" s="9"/>
    </row>
    <row r="524" spans="4:26">
      <c r="D524" s="13"/>
      <c r="H524" s="16"/>
      <c r="L524" s="13"/>
      <c r="W524" s="9"/>
      <c r="X524" s="9"/>
      <c r="Y524" s="9"/>
      <c r="Z524" s="9"/>
    </row>
    <row r="525" spans="4:26">
      <c r="D525" s="13"/>
      <c r="H525" s="16"/>
      <c r="L525" s="13"/>
      <c r="W525" s="9"/>
      <c r="X525" s="9"/>
      <c r="Y525" s="9"/>
      <c r="Z525" s="9"/>
    </row>
    <row r="526" spans="4:26">
      <c r="D526" s="13"/>
      <c r="H526" s="16"/>
      <c r="L526" s="13"/>
      <c r="W526" s="9"/>
      <c r="X526" s="9"/>
      <c r="Y526" s="9"/>
      <c r="Z526" s="9"/>
    </row>
    <row r="527" spans="4:26">
      <c r="D527" s="13"/>
      <c r="H527" s="16"/>
      <c r="L527" s="13"/>
      <c r="W527" s="9"/>
      <c r="X527" s="9"/>
      <c r="Y527" s="9"/>
      <c r="Z527" s="9"/>
    </row>
    <row r="528" spans="4:26">
      <c r="D528" s="13"/>
      <c r="H528" s="16"/>
      <c r="L528" s="13"/>
      <c r="W528" s="9"/>
      <c r="X528" s="9"/>
      <c r="Y528" s="9"/>
      <c r="Z528" s="9"/>
    </row>
    <row r="529" spans="4:26">
      <c r="D529" s="13"/>
      <c r="H529" s="16"/>
      <c r="L529" s="13"/>
      <c r="W529" s="9"/>
      <c r="X529" s="9"/>
      <c r="Y529" s="9"/>
      <c r="Z529" s="9"/>
    </row>
    <row r="530" spans="4:26">
      <c r="D530" s="13"/>
      <c r="I530" s="16"/>
      <c r="L530" s="13"/>
      <c r="X530" s="9"/>
      <c r="Y530" s="9"/>
      <c r="Z530" s="9"/>
    </row>
    <row r="531" spans="4:26">
      <c r="D531" s="13"/>
      <c r="I531" s="16"/>
      <c r="L531" s="13"/>
      <c r="X531" s="9"/>
      <c r="Y531" s="9"/>
      <c r="Z531" s="9"/>
    </row>
    <row r="532" spans="4:26">
      <c r="D532" s="13"/>
      <c r="K532" s="16"/>
      <c r="L532" s="13"/>
      <c r="Z532" s="9"/>
    </row>
    <row r="533" spans="4:26">
      <c r="D533" s="13"/>
      <c r="K533" s="16"/>
      <c r="L533" s="13"/>
      <c r="Z533" s="9"/>
    </row>
    <row r="534" spans="4:26">
      <c r="D534" s="13"/>
      <c r="K534" s="16"/>
      <c r="L534" s="13"/>
      <c r="Z534" s="9"/>
    </row>
  </sheetData>
  <sheetProtection sort="0" autoFilter="0" pivotTables="0"/>
  <autoFilter ref="A1:AI468">
    <extLst/>
  </autoFilter>
  <mergeCells count="31">
    <mergeCell ref="A1:Y1"/>
    <mergeCell ref="E2:J2"/>
    <mergeCell ref="K2:Q2"/>
    <mergeCell ref="R2:X2"/>
    <mergeCell ref="AB2:AH2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2:A3"/>
    <mergeCell ref="B2:B3"/>
    <mergeCell ref="C2:C3"/>
    <mergeCell ref="D2:D3"/>
    <mergeCell ref="A478:AI482"/>
    <mergeCell ref="A486:C487"/>
  </mergeCells>
  <conditionalFormatting sqref="C380">
    <cfRule type="duplicateValues" dxfId="13" priority="303"/>
  </conditionalFormatting>
  <conditionalFormatting sqref="C394">
    <cfRule type="duplicateValues" dxfId="12" priority="289"/>
    <cfRule type="duplicateValues" dxfId="12" priority="290"/>
    <cfRule type="duplicateValues" dxfId="12" priority="291"/>
    <cfRule type="duplicateValues" dxfId="12" priority="292"/>
    <cfRule type="duplicateValues" dxfId="12" priority="293"/>
    <cfRule type="duplicateValues" dxfId="12" priority="294"/>
    <cfRule type="duplicateValues" dxfId="12" priority="295"/>
    <cfRule type="duplicateValues" dxfId="12" priority="296"/>
    <cfRule type="duplicateValues" dxfId="12" priority="297"/>
    <cfRule type="duplicateValues" dxfId="13" priority="298"/>
  </conditionalFormatting>
  <conditionalFormatting sqref="C397">
    <cfRule type="duplicateValues" dxfId="12" priority="279"/>
    <cfRule type="duplicateValues" dxfId="12" priority="280"/>
    <cfRule type="duplicateValues" dxfId="12" priority="281"/>
    <cfRule type="duplicateValues" dxfId="12" priority="282"/>
    <cfRule type="duplicateValues" dxfId="12" priority="283"/>
    <cfRule type="duplicateValues" dxfId="12" priority="284"/>
    <cfRule type="duplicateValues" dxfId="12" priority="285"/>
    <cfRule type="duplicateValues" dxfId="12" priority="286"/>
    <cfRule type="duplicateValues" dxfId="12" priority="287"/>
    <cfRule type="duplicateValues" dxfId="13" priority="288"/>
  </conditionalFormatting>
  <conditionalFormatting sqref="C407">
    <cfRule type="duplicateValues" dxfId="13" priority="277"/>
  </conditionalFormatting>
  <conditionalFormatting sqref="C411">
    <cfRule type="duplicateValues" dxfId="13" priority="266"/>
  </conditionalFormatting>
  <conditionalFormatting sqref="C412">
    <cfRule type="duplicateValues" dxfId="13" priority="268"/>
  </conditionalFormatting>
  <conditionalFormatting sqref="C413">
    <cfRule type="duplicateValues" dxfId="12" priority="247"/>
    <cfRule type="duplicateValues" dxfId="12" priority="248"/>
    <cfRule type="duplicateValues" dxfId="12" priority="249"/>
    <cfRule type="duplicateValues" dxfId="12" priority="250"/>
    <cfRule type="duplicateValues" dxfId="12" priority="251"/>
    <cfRule type="duplicateValues" dxfId="12" priority="252"/>
    <cfRule type="duplicateValues" dxfId="12" priority="253"/>
    <cfRule type="duplicateValues" dxfId="12" priority="254"/>
    <cfRule type="duplicateValues" dxfId="12" priority="255"/>
    <cfRule type="duplicateValues" dxfId="13" priority="256"/>
  </conditionalFormatting>
  <conditionalFormatting sqref="C427">
    <cfRule type="duplicateValues" dxfId="12" priority="205"/>
    <cfRule type="duplicateValues" dxfId="12" priority="206"/>
    <cfRule type="duplicateValues" dxfId="12" priority="207"/>
    <cfRule type="duplicateValues" dxfId="12" priority="208"/>
    <cfRule type="duplicateValues" dxfId="12" priority="209"/>
    <cfRule type="duplicateValues" dxfId="12" priority="210"/>
    <cfRule type="duplicateValues" dxfId="12" priority="211"/>
    <cfRule type="duplicateValues" dxfId="12" priority="212"/>
    <cfRule type="duplicateValues" dxfId="12" priority="213"/>
    <cfRule type="duplicateValues" dxfId="12" priority="214"/>
    <cfRule type="duplicateValues" dxfId="12" priority="215"/>
    <cfRule type="duplicateValues" dxfId="12" priority="216"/>
    <cfRule type="duplicateValues" dxfId="13" priority="217"/>
  </conditionalFormatting>
  <conditionalFormatting sqref="C439">
    <cfRule type="duplicateValues" dxfId="12" priority="194"/>
    <cfRule type="duplicateValues" dxfId="12" priority="195"/>
    <cfRule type="duplicateValues" dxfId="12" priority="196"/>
    <cfRule type="duplicateValues" dxfId="12" priority="197"/>
    <cfRule type="duplicateValues" dxfId="12" priority="198"/>
    <cfRule type="duplicateValues" dxfId="12" priority="199"/>
    <cfRule type="duplicateValues" dxfId="12" priority="200"/>
    <cfRule type="duplicateValues" dxfId="12" priority="201"/>
    <cfRule type="duplicateValues" dxfId="12" priority="202"/>
    <cfRule type="duplicateValues" dxfId="12" priority="203"/>
    <cfRule type="duplicateValues" dxfId="12" priority="204"/>
  </conditionalFormatting>
  <conditionalFormatting sqref="C440">
    <cfRule type="duplicateValues" dxfId="12" priority="8"/>
    <cfRule type="duplicateValues" dxfId="12" priority="7"/>
    <cfRule type="duplicateValues" dxfId="12" priority="6"/>
    <cfRule type="duplicateValues" dxfId="12" priority="5"/>
    <cfRule type="duplicateValues" dxfId="12" priority="4"/>
    <cfRule type="duplicateValues" dxfId="12" priority="3"/>
    <cfRule type="duplicateValues" dxfId="12" priority="2"/>
  </conditionalFormatting>
  <conditionalFormatting sqref="C453">
    <cfRule type="duplicateValues" dxfId="12" priority="84"/>
    <cfRule type="duplicateValues" dxfId="12" priority="85"/>
    <cfRule type="duplicateValues" dxfId="12" priority="86"/>
    <cfRule type="duplicateValues" dxfId="12" priority="87"/>
    <cfRule type="duplicateValues" dxfId="12" priority="88"/>
    <cfRule type="duplicateValues" dxfId="12" priority="89"/>
    <cfRule type="duplicateValues" dxfId="12" priority="90"/>
  </conditionalFormatting>
  <conditionalFormatting sqref="C457">
    <cfRule type="duplicateValues" dxfId="12" priority="91"/>
    <cfRule type="duplicateValues" dxfId="12" priority="92"/>
    <cfRule type="duplicateValues" dxfId="12" priority="93"/>
    <cfRule type="duplicateValues" dxfId="12" priority="94"/>
    <cfRule type="duplicateValues" dxfId="12" priority="95"/>
    <cfRule type="duplicateValues" dxfId="12" priority="96"/>
    <cfRule type="duplicateValues" dxfId="12" priority="97"/>
    <cfRule type="duplicateValues" dxfId="12" priority="98"/>
    <cfRule type="duplicateValues" dxfId="12" priority="99"/>
    <cfRule type="duplicateValues" dxfId="12" priority="100"/>
    <cfRule type="duplicateValues" dxfId="12" priority="101"/>
  </conditionalFormatting>
  <conditionalFormatting sqref="C466">
    <cfRule type="duplicateValues" dxfId="12" priority="82"/>
    <cfRule type="duplicateValues" dxfId="12" priority="81"/>
    <cfRule type="duplicateValues" dxfId="12" priority="80"/>
    <cfRule type="duplicateValues" dxfId="12" priority="79"/>
    <cfRule type="duplicateValues" dxfId="12" priority="78"/>
    <cfRule type="duplicateValues" dxfId="12" priority="77"/>
    <cfRule type="duplicateValues" dxfId="12" priority="76"/>
  </conditionalFormatting>
  <conditionalFormatting sqref="C508">
    <cfRule type="duplicateValues" dxfId="12" priority="71"/>
    <cfRule type="duplicateValues" dxfId="12" priority="70"/>
    <cfRule type="duplicateValues" dxfId="12" priority="69"/>
    <cfRule type="duplicateValues" dxfId="12" priority="68"/>
    <cfRule type="duplicateValues" dxfId="12" priority="67"/>
  </conditionalFormatting>
  <conditionalFormatting sqref="C509">
    <cfRule type="duplicateValues" dxfId="12" priority="66"/>
    <cfRule type="duplicateValues" dxfId="12" priority="65"/>
    <cfRule type="duplicateValues" dxfId="12" priority="64"/>
    <cfRule type="duplicateValues" dxfId="14" priority="63"/>
    <cfRule type="duplicateValues" dxfId="12" priority="62"/>
    <cfRule type="duplicateValues" dxfId="12" priority="61"/>
    <cfRule type="duplicateValues" dxfId="12" priority="60"/>
    <cfRule type="duplicateValues" dxfId="12" priority="59"/>
    <cfRule type="duplicateValues" dxfId="12" priority="58"/>
    <cfRule type="duplicateValues" dxfId="12" priority="57"/>
    <cfRule type="duplicateValues" dxfId="12" priority="56"/>
    <cfRule type="duplicateValues" dxfId="12" priority="55"/>
    <cfRule type="duplicateValues" dxfId="12" priority="54"/>
    <cfRule type="duplicateValues" dxfId="12" priority="53"/>
    <cfRule type="duplicateValues" dxfId="12" priority="52"/>
  </conditionalFormatting>
  <conditionalFormatting sqref="C510">
    <cfRule type="duplicateValues" dxfId="13" priority="29"/>
    <cfRule type="duplicateValues" dxfId="12" priority="28"/>
    <cfRule type="duplicateValues" dxfId="12" priority="27"/>
    <cfRule type="duplicateValues" dxfId="12" priority="26"/>
    <cfRule type="duplicateValues" dxfId="12" priority="25"/>
    <cfRule type="duplicateValues" dxfId="12" priority="24"/>
    <cfRule type="duplicateValues" dxfId="12" priority="23"/>
    <cfRule type="duplicateValues" dxfId="12" priority="22"/>
    <cfRule type="duplicateValues" dxfId="12" priority="21"/>
    <cfRule type="duplicateValues" dxfId="12" priority="20"/>
    <cfRule type="duplicateValues" dxfId="12" priority="19"/>
    <cfRule type="duplicateValues" dxfId="12" priority="18"/>
    <cfRule type="duplicateValues" dxfId="12" priority="17"/>
    <cfRule type="duplicateValues" dxfId="12" priority="16"/>
    <cfRule type="duplicateValues" dxfId="12" priority="15"/>
    <cfRule type="duplicateValues" dxfId="12" priority="14"/>
    <cfRule type="duplicateValues" dxfId="12" priority="13"/>
    <cfRule type="duplicateValues" dxfId="12" priority="12"/>
    <cfRule type="duplicateValues" dxfId="12" priority="11"/>
    <cfRule type="duplicateValues" dxfId="12" priority="10"/>
    <cfRule type="duplicateValues" dxfId="12" priority="9"/>
  </conditionalFormatting>
  <conditionalFormatting sqref="C238:C242">
    <cfRule type="duplicateValues" dxfId="13" priority="316"/>
  </conditionalFormatting>
  <conditionalFormatting sqref="C317:C320">
    <cfRule type="duplicateValues" dxfId="13" priority="312"/>
  </conditionalFormatting>
  <conditionalFormatting sqref="C381:C383">
    <cfRule type="duplicateValues" dxfId="13" priority="305"/>
  </conditionalFormatting>
  <conditionalFormatting sqref="C384:C391">
    <cfRule type="duplicateValues" dxfId="13" priority="302"/>
  </conditionalFormatting>
  <conditionalFormatting sqref="C409:C410">
    <cfRule type="duplicateValues" dxfId="13" priority="278"/>
  </conditionalFormatting>
  <conditionalFormatting sqref="C414:C415">
    <cfRule type="duplicateValues" dxfId="13" priority="265"/>
  </conditionalFormatting>
  <conditionalFormatting sqref="C416:C417">
    <cfRule type="duplicateValues" dxfId="13" priority="267"/>
  </conditionalFormatting>
  <conditionalFormatting sqref="C418:C419">
    <cfRule type="duplicateValues" dxfId="12" priority="237"/>
    <cfRule type="duplicateValues" dxfId="12" priority="238"/>
    <cfRule type="duplicateValues" dxfId="12" priority="239"/>
    <cfRule type="duplicateValues" dxfId="12" priority="240"/>
    <cfRule type="duplicateValues" dxfId="12" priority="241"/>
    <cfRule type="duplicateValues" dxfId="12" priority="242"/>
    <cfRule type="duplicateValues" dxfId="12" priority="243"/>
    <cfRule type="duplicateValues" dxfId="12" priority="244"/>
    <cfRule type="duplicateValues" dxfId="13" priority="245"/>
  </conditionalFormatting>
  <conditionalFormatting sqref="C443:C467">
    <cfRule type="duplicateValues" dxfId="12" priority="1"/>
  </conditionalFormatting>
  <conditionalFormatting sqref="C465:C466">
    <cfRule type="duplicateValues" dxfId="12" priority="75"/>
  </conditionalFormatting>
  <conditionalFormatting sqref="C488:C502">
    <cfRule type="duplicateValues" dxfId="12" priority="102"/>
  </conditionalFormatting>
  <conditionalFormatting sqref="D465:D466">
    <cfRule type="duplicateValues" dxfId="12" priority="74"/>
  </conditionalFormatting>
  <conditionalFormatting sqref="C1:C391 C468:C477 C483:C487 C489:C496 C504:C506 C512:C1048576 C498">
    <cfRule type="duplicateValues" dxfId="12" priority="299"/>
    <cfRule type="duplicateValues" dxfId="12" priority="300"/>
    <cfRule type="duplicateValues" dxfId="12" priority="301"/>
  </conditionalFormatting>
  <conditionalFormatting sqref="C1:C439 C441:C507 C511:C1048576">
    <cfRule type="duplicateValues" dxfId="12" priority="72"/>
  </conditionalFormatting>
  <conditionalFormatting sqref="C1:C62 C84:C89 C64:C82 C95:C213 C91:C93 C314 C215:C226 C234:C267 C269:C305 C231:C232 C228:C229 C505:C506 C491:C493 C483:C485 C512:C1048576 C468:C475">
    <cfRule type="duplicateValues" dxfId="12" priority="315"/>
  </conditionalFormatting>
  <conditionalFormatting sqref="C1:C62 C84:C89 C95:C213 C64:C82 C91:C93 C228:C229 C314 C234:C267 C231:C232 C269:C305 C215:C226 C483:C487 C468:C475 C505:C506 C512:C1048576 C491:C493">
    <cfRule type="duplicateValues" dxfId="12" priority="314"/>
  </conditionalFormatting>
  <conditionalFormatting sqref="C1:C62 C91:C93 C84:C89 C64:C82 C95:C213 C231:C232 C215:C226 C234:C267 C228:C229 C269:C354 C505:C506 C468:C477 C483:C487 C512:C1048576 C498 C491:C493 C495">
    <cfRule type="duplicateValues" dxfId="14" priority="309"/>
    <cfRule type="duplicateValues" dxfId="12" priority="310"/>
  </conditionalFormatting>
  <conditionalFormatting sqref="C1:C426 C443 C468:C477 C504:C507 C512:C1048576 C483:C498">
    <cfRule type="duplicateValues" dxfId="12" priority="234"/>
    <cfRule type="duplicateValues" dxfId="12" priority="236"/>
  </conditionalFormatting>
  <conditionalFormatting sqref="C1:C439 C441:C443 C511:C1048576 C483:C507 C468:C477">
    <cfRule type="duplicateValues" dxfId="12" priority="193"/>
  </conditionalFormatting>
  <conditionalFormatting sqref="C4:C62 C91:C93 C95:C213 C64:C82 C84:C89 C231:C232 C234:C267 C269:C354 C228:C229 C215:C226 C505:C506 C495 C498 C491:C493">
    <cfRule type="duplicateValues" dxfId="12" priority="308"/>
  </conditionalFormatting>
  <conditionalFormatting sqref="C4:C426 C443 C504:C507 C488:C498">
    <cfRule type="duplicateValues" dxfId="12" priority="235"/>
  </conditionalFormatting>
  <conditionalFormatting sqref="C4:C439 C441:C467 C511">
    <cfRule type="duplicateValues" dxfId="12" priority="30"/>
    <cfRule type="duplicateValues" dxfId="12" priority="31"/>
    <cfRule type="duplicateValues" dxfId="12" priority="73"/>
  </conditionalFormatting>
  <conditionalFormatting sqref="C4:C439 C441:C443 C488:C507 C511">
    <cfRule type="duplicateValues" dxfId="12" priority="168"/>
  </conditionalFormatting>
  <conditionalFormatting sqref="C309:C313 C315:C316">
    <cfRule type="duplicateValues" dxfId="13" priority="313"/>
  </conditionalFormatting>
  <conditionalFormatting sqref="C321:C354 C498 C495">
    <cfRule type="duplicateValues" dxfId="13" priority="311"/>
  </conditionalFormatting>
  <conditionalFormatting sqref="C326:C439 C441:C443 C488:C490 C507 C494:C504 C511">
    <cfRule type="duplicateValues" dxfId="12" priority="187"/>
  </conditionalFormatting>
  <conditionalFormatting sqref="C355:C365 C490 C494">
    <cfRule type="duplicateValues" dxfId="13" priority="307"/>
  </conditionalFormatting>
  <conditionalFormatting sqref="C366:C374 C489 C496">
    <cfRule type="duplicateValues" dxfId="13" priority="306"/>
  </conditionalFormatting>
  <conditionalFormatting sqref="C375:C379 C504">
    <cfRule type="duplicateValues" dxfId="13" priority="304"/>
  </conditionalFormatting>
  <conditionalFormatting sqref="C392:C417 C507 C488 C497">
    <cfRule type="duplicateValues" dxfId="12" priority="246"/>
  </conditionalFormatting>
  <conditionalFormatting sqref="C407 C409:C410">
    <cfRule type="duplicateValues" dxfId="12" priority="269"/>
    <cfRule type="duplicateValues" dxfId="12" priority="270"/>
    <cfRule type="duplicateValues" dxfId="12" priority="271"/>
    <cfRule type="duplicateValues" dxfId="12" priority="272"/>
    <cfRule type="duplicateValues" dxfId="12" priority="273"/>
    <cfRule type="duplicateValues" dxfId="12" priority="274"/>
    <cfRule type="duplicateValues" dxfId="12" priority="275"/>
    <cfRule type="duplicateValues" dxfId="12" priority="276"/>
  </conditionalFormatting>
  <conditionalFormatting sqref="C411:C412 C414:C417">
    <cfRule type="duplicateValues" dxfId="12" priority="257"/>
    <cfRule type="duplicateValues" dxfId="12" priority="258"/>
    <cfRule type="duplicateValues" dxfId="12" priority="259"/>
    <cfRule type="duplicateValues" dxfId="12" priority="260"/>
    <cfRule type="duplicateValues" dxfId="12" priority="261"/>
    <cfRule type="duplicateValues" dxfId="12" priority="262"/>
    <cfRule type="duplicateValues" dxfId="12" priority="263"/>
    <cfRule type="duplicateValues" dxfId="12" priority="264"/>
  </conditionalFormatting>
  <conditionalFormatting sqref="D444:D464 D467">
    <cfRule type="duplicateValues" dxfId="12" priority="83"/>
  </conditionalFormatting>
  <pageMargins left="0.0784722222222222" right="0.0784722222222222" top="0.156944444444444" bottom="0.0388888888888889" header="0.156944444444444" footer="0.118055555555556"/>
  <pageSetup paperSize="9" scale="49" fitToHeight="0" orientation="landscape" horizontalDpi="600"/>
  <headerFooter/>
  <rowBreaks count="1" manualBreakCount="1">
    <brk id="48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J89" rgbClr="40B96C"/>
    <comment s:ref="J121" rgbClr="40B96C"/>
    <comment s:ref="J156" rgbClr="40B96C"/>
    <comment s:ref="H159" rgbClr="40B96C"/>
    <comment s:ref="J159" rgbClr="40B96C"/>
    <comment s:ref="J182" rgbClr="40B96C"/>
    <comment s:ref="J183" rgbClr="40B96C"/>
    <comment s:ref="J184" rgbClr="40B96C"/>
    <comment s:ref="H185" rgbClr="40B96C"/>
    <comment s:ref="J185" rgbClr="40B96C"/>
    <comment s:ref="J186" rgbClr="40B96C"/>
    <comment s:ref="J242" rgbClr="40B96C"/>
    <comment s:ref="J252" rgbClr="40B96C"/>
    <comment s:ref="J331" rgbClr="40B96C"/>
    <comment s:ref="J332" rgbClr="40B96C"/>
    <comment s:ref="J348" rgbClr="40B96C"/>
    <comment s:ref="J351" rgbClr="40B96C"/>
    <comment s:ref="G367" rgbClr="40B96C"/>
    <comment s:ref="C395" rgbClr="40B96C"/>
  </commentList>
  <commentList sheetStid="25">
    <comment s:ref="J117" rgbClr="40B96C"/>
    <comment s:ref="J121" rgbClr="40B96C"/>
    <comment s:ref="J152" rgbClr="40B96C"/>
    <comment s:ref="H155" rgbClr="40B96C"/>
    <comment s:ref="J155" rgbClr="40B96C"/>
    <comment s:ref="J176" rgbClr="40B96C"/>
    <comment s:ref="J177" rgbClr="40B96C"/>
    <comment s:ref="J178" rgbClr="40B96C"/>
    <comment s:ref="H179" rgbClr="40B96C"/>
    <comment s:ref="J179" rgbClr="40B96C"/>
    <comment s:ref="J180" rgbClr="40B96C"/>
    <comment s:ref="J235" rgbClr="40B96C"/>
    <comment s:ref="J244" rgbClr="40B96C"/>
    <comment s:ref="J318" rgbClr="40B96C"/>
    <comment s:ref="J319" rgbClr="40B96C"/>
    <comment s:ref="J335" rgbClr="40B96C"/>
    <comment s:ref="J419" rgbClr="40B96C"/>
    <comment s:ref="J420" rgbClr="40B96C"/>
    <comment s:ref="J431" rgbClr="40B96C"/>
  </commentList>
  <commentList sheetStid="26">
    <comment s:ref="J115" rgbClr="40B96C"/>
    <comment s:ref="J119" rgbClr="40B96C"/>
    <comment s:ref="J140" rgbClr="40B96C"/>
    <comment s:ref="H153" rgbClr="40B96C"/>
    <comment s:ref="J153" rgbClr="40B96C"/>
    <comment s:ref="H177" rgbClr="40B96C"/>
    <comment s:ref="J178" rgbClr="40B96C"/>
    <comment s:ref="J231" rgbClr="40B96C"/>
    <comment s:ref="J240" rgbClr="40B96C"/>
    <comment s:ref="J308" rgbClr="40B96C"/>
    <comment s:ref="J309" rgbClr="40B96C"/>
    <comment s:ref="J324" rgbClr="40B96C"/>
    <comment s:ref="J332" rgbClr="40B96C"/>
    <comment s:ref="J333" rgbClr="40B96C"/>
    <comment s:ref="J334" rgbClr="40B96C"/>
  </commentList>
  <commentList sheetStid="27">
    <comment s:ref="J108" rgbClr="40B96C"/>
    <comment s:ref="H112" rgbClr="40B96C"/>
    <comment s:ref="J112" rgbClr="40B96C"/>
    <comment s:ref="J133" rgbClr="40B96C"/>
    <comment s:ref="J143" rgbClr="40B96C"/>
    <comment s:ref="H146" rgbClr="40B96C"/>
    <comment s:ref="J146" rgbClr="40B96C"/>
    <comment s:ref="H169" rgbClr="40B96C"/>
    <comment s:ref="J170" rgbClr="40B96C"/>
    <comment s:ref="J222" rgbClr="40B96C"/>
    <comment s:ref="J230" rgbClr="40B96C"/>
    <comment s:ref="J292" rgbClr="40B96C"/>
    <comment s:ref="J293" rgbClr="40B96C"/>
    <comment s:ref="J308" rgbClr="40B96C"/>
    <comment s:ref="J316" rgbClr="40B96C"/>
    <comment s:ref="J317" rgbClr="40B96C"/>
    <comment s:ref="J318" rgbClr="40B96C"/>
    <comment s:ref="C346" rgbClr="40B96C"/>
  </commentList>
  <commentList sheetStid="28">
    <comment s:ref="I106" rgbClr="40B96C"/>
    <comment s:ref="G110" rgbClr="40B96C"/>
    <comment s:ref="I110" rgbClr="40B96C"/>
    <comment s:ref="I131" rgbClr="40B96C"/>
    <comment s:ref="I141" rgbClr="40B96C"/>
    <comment s:ref="G144" rgbClr="40B96C"/>
    <comment s:ref="I144" rgbClr="40B96C"/>
    <comment s:ref="G166" rgbClr="40B96C"/>
    <comment s:ref="I167" rgbClr="40B96C"/>
    <comment s:ref="I217" rgbClr="40B96C"/>
    <comment s:ref="I225" rgbClr="40B96C"/>
    <comment s:ref="I287" rgbClr="40B96C"/>
    <comment s:ref="I288" rgbClr="40B96C"/>
    <comment s:ref="I303" rgbClr="40B96C"/>
    <comment s:ref="I309" rgbClr="40B96C"/>
    <comment s:ref="I310" rgbClr="40B96C"/>
    <comment s:ref="I311" rgbClr="40B96C"/>
    <comment s:ref="I336" rgbClr="40B96C"/>
    <comment s:ref="H430" rgbClr="1BCAC8"/>
    <comment s:ref="C481" rgbClr="40B96C"/>
    <comment s:ref="C482" rgbClr="40B96C"/>
    <comment s:ref="C483" rgbClr="40B96C"/>
    <comment s:ref="I498" rgbClr="40B96C"/>
  </commentList>
  <commentList sheetStid="31">
    <comment s:ref="I105" rgbClr="40B96C"/>
    <comment s:ref="G108" rgbClr="40B96C"/>
    <comment s:ref="I108" rgbClr="40B96C"/>
    <comment s:ref="I129" rgbClr="40B96C"/>
    <comment s:ref="I138" rgbClr="40B96C"/>
    <comment s:ref="G141" rgbClr="40B96C"/>
    <comment s:ref="I141" rgbClr="40B96C"/>
    <comment s:ref="G162" rgbClr="40B96C"/>
    <comment s:ref="I163" rgbClr="40B96C"/>
    <comment s:ref="I213" rgbClr="40B96C"/>
    <comment s:ref="I221" rgbClr="40B96C"/>
    <comment s:ref="I283" rgbClr="40B96C"/>
    <comment s:ref="I284" rgbClr="40B96C"/>
    <comment s:ref="I297" rgbClr="40B96C"/>
    <comment s:ref="I302" rgbClr="40B96C"/>
    <comment s:ref="I303" rgbClr="40B96C"/>
    <comment s:ref="I304" rgbClr="40B96C"/>
    <comment s:ref="I328" rgbClr="40B96C"/>
    <comment s:ref="I330" rgbClr="40B96C"/>
    <comment s:ref="I332" rgbClr="40B96C"/>
    <comment s:ref="I336" rgbClr="40B96C"/>
    <comment s:ref="H430" rgbClr="1BCAC8"/>
    <comment s:ref="C500" rgbClr="4EC4E4"/>
    <comment s:ref="F500" rgbClr="4EC4E4"/>
  </commentList>
  <commentList sheetStid="33">
    <comment s:ref="I102" rgbClr="40B96C"/>
    <comment s:ref="G105" rgbClr="40B96C"/>
    <comment s:ref="I105" rgbClr="40B96C"/>
    <comment s:ref="I126" rgbClr="40B96C"/>
    <comment s:ref="I135" rgbClr="40B96C"/>
    <comment s:ref="G138" rgbClr="40B96C"/>
    <comment s:ref="I138" rgbClr="40B96C"/>
    <comment s:ref="I160" rgbClr="40B96C"/>
    <comment s:ref="I209" rgbClr="40B96C"/>
    <comment s:ref="I217" rgbClr="40B96C"/>
    <comment s:ref="I279" rgbClr="40B96C"/>
    <comment s:ref="I280" rgbClr="40B96C"/>
    <comment s:ref="I293" rgbClr="40B96C"/>
    <comment s:ref="I298" rgbClr="40B96C"/>
    <comment s:ref="I299" rgbClr="40B96C"/>
    <comment s:ref="I300" rgbClr="40B96C"/>
    <comment s:ref="I323" rgbClr="40B96C"/>
    <comment s:ref="I325" rgbClr="40B96C"/>
    <comment s:ref="I330" rgbClr="40B96C"/>
    <comment s:ref="F448" rgbClr="3FC8BC"/>
    <comment s:ref="F462" rgbClr="3FC8BC"/>
    <comment s:ref="F463" rgbClr="3FC8BC"/>
    <comment s:ref="F466" rgbClr="3FC8BC"/>
    <comment s:ref="C488" rgbClr="40B96C"/>
    <comment s:ref="C489" rgbClr="40B96C"/>
    <comment s:ref="F489" rgbClr="40B96C"/>
    <comment s:ref="C490" rgbClr="40B96C"/>
    <comment s:ref="I498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密码说明</vt:lpstr>
      <vt:lpstr>费用分类汇总</vt:lpstr>
      <vt:lpstr>1月</vt:lpstr>
      <vt:lpstr>2月 </vt:lpstr>
      <vt:lpstr>3月</vt:lpstr>
      <vt:lpstr>4月</vt:lpstr>
      <vt:lpstr>5月 </vt:lpstr>
      <vt:lpstr>6月 </vt:lpstr>
      <vt:lpstr>7月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2022-07-22T02:06:15Z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