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.2平台仰角手柄相关ECR-2022.7.22\报价\"/>
    </mc:Choice>
  </mc:AlternateContent>
  <xr:revisionPtr revIDLastSave="0" documentId="13_ncr:1_{C51EE920-D6EF-4B56-A90E-1A58818D131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定位弹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" i="1" l="1"/>
  <c r="I31" i="1" s="1"/>
  <c r="I34" i="1" s="1"/>
  <c r="C16" i="1" s="1"/>
  <c r="I30" i="1"/>
  <c r="I29" i="1"/>
  <c r="I26" i="1" s="1"/>
  <c r="C15" i="1" s="1"/>
  <c r="N26" i="1"/>
  <c r="N34" i="1" s="1"/>
  <c r="C17" i="1" s="1"/>
  <c r="O22" i="1"/>
  <c r="C14" i="1" s="1"/>
  <c r="I22" i="1"/>
  <c r="C13" i="1" s="1"/>
  <c r="N12" i="1"/>
  <c r="I12" i="1"/>
  <c r="I16" i="1" s="1"/>
  <c r="C12" i="1" s="1"/>
  <c r="C19" i="1" l="1"/>
  <c r="C22" i="1" l="1"/>
  <c r="C26" i="1" s="1"/>
  <c r="C23" i="1"/>
  <c r="C27" i="1" l="1"/>
  <c r="C28" i="1" s="1"/>
  <c r="C29" i="1" l="1"/>
  <c r="C30" i="1" s="1"/>
</calcChain>
</file>

<file path=xl/sharedStrings.xml><?xml version="1.0" encoding="utf-8"?>
<sst xmlns="http://schemas.openxmlformats.org/spreadsheetml/2006/main" count="103" uniqueCount="82">
  <si>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</si>
  <si>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</si>
  <si>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</si>
  <si>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</si>
  <si>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</si>
  <si>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</si>
  <si>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</si>
  <si>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</si>
  <si>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</si>
  <si>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</si>
  <si>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</si>
  <si>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</si>
  <si>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</si>
  <si>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定位弹片</t>
  </si>
  <si>
    <t>产品毛重</t>
  </si>
  <si>
    <t>图    号</t>
  </si>
  <si>
    <t>SHT0010931</t>
  </si>
  <si>
    <t>产品净重</t>
  </si>
  <si>
    <t>0.001Kg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</si>
  <si>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</si>
  <si>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</si>
  <si>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</si>
  <si>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</si>
  <si>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</si>
  <si>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</si>
  <si>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</si>
  <si>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</si>
  <si>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</si>
  <si>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</si>
  <si>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</si>
  <si>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</si>
  <si>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</si>
  <si>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</si>
  <si>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</si>
  <si>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</si>
  <si>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</si>
  <si>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</si>
  <si>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</si>
  <si>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65Mn/T0.5</t>
  </si>
  <si>
    <t>Kg</t>
  </si>
  <si>
    <t>电  机</t>
  </si>
  <si>
    <t>15kw.h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</si>
  <si>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</si>
  <si>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</si>
  <si>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</si>
  <si>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</si>
  <si>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</si>
  <si>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</si>
  <si>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</si>
  <si>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合   计</t>
  </si>
  <si>
    <t>蒸  汽</t>
  </si>
  <si>
    <t>专用费用</t>
  </si>
  <si>
    <t>外购外协分析</t>
  </si>
  <si>
    <t>合    计</t>
  </si>
  <si>
    <t>热处理</t>
  </si>
  <si>
    <t>包装费</t>
  </si>
  <si>
    <t>运输费</t>
  </si>
  <si>
    <t>财务费用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</si>
  <si>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</si>
  <si>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</si>
  <si>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</si>
  <si>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</si>
  <si>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</si>
  <si>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</si>
  <si>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</si>
  <si>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</si>
  <si>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</si>
  <si>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</si>
  <si>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</si>
  <si>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</si>
  <si>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</si>
  <si>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</si>
  <si>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模具</t>
  </si>
  <si>
    <t>利    润</t>
  </si>
  <si>
    <t>主要工序</t>
  </si>
  <si>
    <t>成型</t>
  </si>
  <si>
    <t>4序</t>
  </si>
  <si>
    <t>不含税价格</t>
  </si>
  <si>
    <t>税    金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</si>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</sst>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00_ "/>
    <numFmt numFmtId="179" formatCode="0.00000_ "/>
    <numFmt numFmtId="180" formatCode="0.00_ "/>
    <numFmt numFmtId="181" formatCode="0.000_ "/>
    <numFmt numFmtId="182" formatCode="0_ "/>
  </numFmts>
  <fonts count="1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2" fillId="0" borderId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9" xfId="3" applyFill="1" applyBorder="1" applyAlignment="1">
      <alignment vertical="center"/>
    </xf>
    <xf numFmtId="0" fontId="2" fillId="0" borderId="11" xfId="3" applyFill="1" applyBorder="1" applyAlignment="1">
      <alignment horizontal="center" vertical="center"/>
    </xf>
    <xf numFmtId="0" fontId="2" fillId="0" borderId="12" xfId="3" applyFill="1" applyBorder="1" applyAlignment="1">
      <alignment horizontal="center" vertical="center"/>
    </xf>
    <xf numFmtId="0" fontId="2" fillId="0" borderId="9" xfId="3" applyFill="1" applyBorder="1">
      <alignment vertical="center"/>
    </xf>
    <xf numFmtId="0" fontId="2" fillId="0" borderId="9" xfId="3" applyFill="1" applyBorder="1" applyAlignment="1">
      <alignment horizontal="center" vertical="center"/>
    </xf>
    <xf numFmtId="0" fontId="2" fillId="0" borderId="7" xfId="3" applyFill="1" applyBorder="1" applyAlignment="1">
      <alignment horizontal="center" vertical="center"/>
    </xf>
    <xf numFmtId="0" fontId="2" fillId="0" borderId="14" xfId="3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179" fontId="2" fillId="2" borderId="9" xfId="3" applyNumberFormat="1" applyFill="1" applyBorder="1">
      <alignment vertical="center"/>
    </xf>
    <xf numFmtId="0" fontId="3" fillId="0" borderId="9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178" fontId="2" fillId="0" borderId="9" xfId="3" applyNumberFormat="1" applyFont="1" applyFill="1" applyBorder="1" applyAlignment="1">
      <alignment vertical="center"/>
    </xf>
    <xf numFmtId="178" fontId="2" fillId="0" borderId="9" xfId="3" applyNumberFormat="1" applyFill="1" applyBorder="1">
      <alignment vertical="center"/>
    </xf>
    <xf numFmtId="180" fontId="2" fillId="0" borderId="9" xfId="3" applyNumberFormat="1" applyFill="1" applyBorder="1">
      <alignment vertical="center"/>
    </xf>
    <xf numFmtId="179" fontId="2" fillId="0" borderId="9" xfId="3" applyNumberFormat="1" applyFill="1" applyBorder="1">
      <alignment vertical="center"/>
    </xf>
    <xf numFmtId="179" fontId="2" fillId="2" borderId="9" xfId="3" applyNumberFormat="1" applyFont="1" applyFill="1" applyBorder="1" applyAlignment="1">
      <alignment vertical="center"/>
    </xf>
    <xf numFmtId="180" fontId="2" fillId="0" borderId="9" xfId="3" applyNumberFormat="1" applyFont="1" applyFill="1" applyBorder="1" applyAlignment="1">
      <alignment vertical="center"/>
    </xf>
    <xf numFmtId="179" fontId="2" fillId="0" borderId="9" xfId="3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9" fontId="2" fillId="0" borderId="9" xfId="3" applyNumberFormat="1" applyFill="1" applyBorder="1" applyAlignment="1">
      <alignment vertical="center"/>
    </xf>
    <xf numFmtId="0" fontId="2" fillId="0" borderId="14" xfId="3" applyFill="1" applyBorder="1" applyAlignment="1">
      <alignment vertical="center"/>
    </xf>
    <xf numFmtId="0" fontId="2" fillId="0" borderId="13" xfId="3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1" fontId="2" fillId="0" borderId="9" xfId="3" applyNumberFormat="1" applyFont="1" applyFill="1" applyBorder="1" applyAlignment="1">
      <alignment horizontal="right"/>
    </xf>
    <xf numFmtId="181" fontId="2" fillId="0" borderId="9" xfId="3" applyNumberFormat="1" applyFill="1" applyBorder="1" applyAlignment="1">
      <alignment horizontal="right"/>
    </xf>
    <xf numFmtId="181" fontId="2" fillId="0" borderId="9" xfId="3" applyNumberFormat="1" applyFont="1" applyFill="1" applyBorder="1" applyAlignment="1">
      <alignment vertical="center"/>
    </xf>
    <xf numFmtId="181" fontId="2" fillId="0" borderId="9" xfId="3" applyNumberFormat="1" applyFill="1" applyBorder="1">
      <alignment vertical="center"/>
    </xf>
    <xf numFmtId="0" fontId="4" fillId="0" borderId="9" xfId="0" applyFont="1" applyFill="1" applyBorder="1" applyAlignment="1">
      <alignment vertical="center"/>
    </xf>
    <xf numFmtId="0" fontId="2" fillId="0" borderId="0" xfId="3" applyFill="1" applyBorder="1">
      <alignment vertical="center"/>
    </xf>
    <xf numFmtId="0" fontId="2" fillId="0" borderId="0" xfId="3" applyFill="1" applyBorder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4" xfId="3" applyFill="1" applyBorder="1">
      <alignment vertical="center"/>
    </xf>
    <xf numFmtId="0" fontId="5" fillId="0" borderId="9" xfId="2" applyFont="1" applyFill="1" applyBorder="1" applyAlignment="1">
      <alignment horizontal="center" vertical="center" shrinkToFit="1"/>
    </xf>
    <xf numFmtId="0" fontId="2" fillId="0" borderId="15" xfId="3" applyFill="1" applyBorder="1">
      <alignment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9" xfId="3" applyFont="1" applyFill="1" applyBorder="1">
      <alignment vertical="center"/>
    </xf>
    <xf numFmtId="0" fontId="2" fillId="0" borderId="12" xfId="3" applyFont="1" applyFill="1" applyBorder="1" applyAlignment="1">
      <alignment vertical="center"/>
    </xf>
    <xf numFmtId="0" fontId="2" fillId="0" borderId="15" xfId="3" applyFill="1" applyBorder="1" applyAlignment="1">
      <alignment vertical="center"/>
    </xf>
    <xf numFmtId="0" fontId="2" fillId="0" borderId="12" xfId="3" applyFill="1" applyBorder="1">
      <alignment vertical="center"/>
    </xf>
    <xf numFmtId="0" fontId="2" fillId="0" borderId="7" xfId="3" applyFill="1" applyBorder="1" applyAlignment="1">
      <alignment vertical="center"/>
    </xf>
    <xf numFmtId="0" fontId="2" fillId="0" borderId="11" xfId="3" applyFill="1" applyBorder="1">
      <alignment vertical="center"/>
    </xf>
    <xf numFmtId="180" fontId="2" fillId="0" borderId="9" xfId="3" applyNumberFormat="1" applyFont="1" applyFill="1" applyBorder="1" applyAlignment="1">
      <alignment horizontal="center" vertical="center"/>
    </xf>
    <xf numFmtId="181" fontId="2" fillId="0" borderId="9" xfId="3" applyNumberFormat="1" applyFont="1" applyFill="1" applyBorder="1" applyAlignment="1">
      <alignment horizontal="center" vertical="center"/>
    </xf>
    <xf numFmtId="180" fontId="2" fillId="0" borderId="9" xfId="3" applyNumberFormat="1" applyFill="1" applyBorder="1" applyAlignment="1">
      <alignment horizontal="center" vertical="center"/>
    </xf>
    <xf numFmtId="180" fontId="2" fillId="2" borderId="9" xfId="3" applyNumberFormat="1" applyFill="1" applyBorder="1">
      <alignment vertical="center"/>
    </xf>
    <xf numFmtId="181" fontId="2" fillId="2" borderId="9" xfId="3" applyNumberFormat="1" applyFont="1" applyFill="1" applyBorder="1" applyAlignment="1">
      <alignment vertical="center"/>
    </xf>
    <xf numFmtId="0" fontId="2" fillId="0" borderId="9" xfId="3" applyNumberFormat="1" applyFont="1" applyFill="1" applyBorder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0" xfId="3" applyFill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11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6" fillId="0" borderId="9" xfId="1" applyFont="1" applyFill="1" applyBorder="1" applyAlignment="1" applyProtection="1">
      <alignment horizontal="center" vertical="center" shrinkToFit="1"/>
    </xf>
    <xf numFmtId="0" fontId="6" fillId="0" borderId="10" xfId="1" applyFont="1" applyFill="1" applyBorder="1" applyAlignment="1" applyProtection="1">
      <alignment horizontal="center" vertical="center" shrinkToFit="1"/>
    </xf>
    <xf numFmtId="0" fontId="6" fillId="0" borderId="11" xfId="1" applyFont="1" applyFill="1" applyBorder="1" applyAlignment="1" applyProtection="1">
      <alignment horizontal="center" vertical="center" shrinkToFit="1"/>
    </xf>
    <xf numFmtId="0" fontId="6" fillId="0" borderId="12" xfId="1" applyFont="1" applyFill="1" applyBorder="1" applyAlignment="1" applyProtection="1">
      <alignment horizontal="center" vertical="center" shrinkToFit="1"/>
    </xf>
    <xf numFmtId="0" fontId="2" fillId="0" borderId="10" xfId="3" applyFill="1" applyBorder="1" applyAlignment="1">
      <alignment horizontal="center" vertical="center"/>
    </xf>
    <xf numFmtId="0" fontId="2" fillId="0" borderId="11" xfId="3" applyFill="1" applyBorder="1" applyAlignment="1">
      <alignment horizontal="center" vertical="center"/>
    </xf>
    <xf numFmtId="0" fontId="2" fillId="0" borderId="12" xfId="3" applyFill="1" applyBorder="1" applyAlignment="1">
      <alignment horizontal="center" vertical="center"/>
    </xf>
    <xf numFmtId="14" fontId="2" fillId="0" borderId="10" xfId="3" applyNumberFormat="1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182" fontId="2" fillId="0" borderId="11" xfId="3" applyNumberFormat="1" applyFont="1" applyFill="1" applyBorder="1" applyAlignment="1">
      <alignment horizontal="center" vertical="center" wrapText="1"/>
    </xf>
    <xf numFmtId="182" fontId="2" fillId="0" borderId="12" xfId="3" applyNumberFormat="1" applyFont="1" applyFill="1" applyBorder="1" applyAlignment="1">
      <alignment horizontal="center" vertical="center"/>
    </xf>
    <xf numFmtId="0" fontId="2" fillId="0" borderId="13" xfId="3" applyFill="1" applyBorder="1" applyAlignment="1">
      <alignment horizontal="center" vertical="center"/>
    </xf>
    <xf numFmtId="0" fontId="2" fillId="0" borderId="7" xfId="3" applyFill="1" applyBorder="1" applyAlignment="1">
      <alignment horizontal="center" vertical="center"/>
    </xf>
    <xf numFmtId="0" fontId="2" fillId="0" borderId="8" xfId="3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2" fillId="0" borderId="14" xfId="3" applyFill="1" applyBorder="1" applyAlignment="1">
      <alignment horizontal="center" vertical="center"/>
    </xf>
    <xf numFmtId="0" fontId="2" fillId="0" borderId="3" xfId="3" applyFill="1" applyBorder="1" applyAlignment="1">
      <alignment horizontal="center" vertical="center"/>
    </xf>
    <xf numFmtId="0" fontId="2" fillId="0" borderId="5" xfId="3" applyFill="1" applyBorder="1" applyAlignment="1">
      <alignment horizontal="center" vertical="center"/>
    </xf>
    <xf numFmtId="0" fontId="2" fillId="0" borderId="15" xfId="3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2" fillId="0" borderId="14" xfId="3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shrinkToFit="1"/>
    </xf>
    <xf numFmtId="0" fontId="1" fillId="0" borderId="2" xfId="2" applyFont="1" applyFill="1" applyBorder="1" applyAlignment="1">
      <alignment horizontal="center" vertical="center" shrinkToFit="1"/>
    </xf>
    <xf numFmtId="0" fontId="1" fillId="0" borderId="3" xfId="2" applyFont="1" applyFill="1" applyBorder="1" applyAlignment="1">
      <alignment horizontal="center" vertical="center" shrinkToFit="1"/>
    </xf>
    <xf numFmtId="0" fontId="1" fillId="0" borderId="4" xfId="2" applyFont="1" applyFill="1" applyBorder="1" applyAlignment="1">
      <alignment horizontal="center" vertical="center" shrinkToFit="1"/>
    </xf>
    <xf numFmtId="0" fontId="1" fillId="0" borderId="0" xfId="2" applyFont="1" applyFill="1" applyBorder="1" applyAlignment="1">
      <alignment horizontal="center" vertical="center" shrinkToFit="1"/>
    </xf>
    <xf numFmtId="0" fontId="1" fillId="0" borderId="5" xfId="2" applyFont="1" applyFill="1" applyBorder="1" applyAlignment="1">
      <alignment horizontal="center" vertical="center" shrinkToFit="1"/>
    </xf>
    <xf numFmtId="0" fontId="1" fillId="0" borderId="6" xfId="2" applyFont="1" applyFill="1" applyBorder="1" applyAlignment="1">
      <alignment horizontal="center" vertical="center" shrinkToFit="1"/>
    </xf>
    <xf numFmtId="0" fontId="1" fillId="0" borderId="7" xfId="2" applyFont="1" applyFill="1" applyBorder="1" applyAlignment="1">
      <alignment horizontal="center" vertical="center" shrinkToFit="1"/>
    </xf>
    <xf numFmtId="0" fontId="1" fillId="0" borderId="8" xfId="2" applyFont="1" applyFill="1" applyBorder="1" applyAlignment="1">
      <alignment horizontal="center" vertical="center" shrinkToFit="1"/>
    </xf>
  </cellXfs>
  <cellStyles count="4">
    <cellStyle name="常规" xfId="0" builtinId="0"/>
    <cellStyle name="常规_Sheet1" xfId="3" xr:uid="{00000000-0005-0000-0000-000032000000}"/>
    <cellStyle name="常规_TD001物料清单及报价1208" xfId="2" xr:uid="{00000000-0005-0000-0000-000014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topLeftCell="A7" workbookViewId="0">
      <selection activeCell="E17" sqref="E17:I17"/>
    </sheetView>
  </sheetViews>
  <sheetFormatPr defaultColWidth="9" defaultRowHeight="14.4"/>
  <cols>
    <col min="1" max="1" width="9" style="1"/>
    <col min="2" max="2" width="10.6640625" style="1" customWidth="1"/>
    <col min="3" max="3" width="9.33203125" style="1"/>
    <col min="4" max="4" width="9" style="1"/>
    <col min="5" max="5" width="11.88671875" style="1" customWidth="1"/>
    <col min="6" max="7" width="9" style="1"/>
    <col min="8" max="8" width="9.33203125" style="1"/>
    <col min="9" max="11" width="9" style="1"/>
    <col min="12" max="12" width="9.33203125" style="1"/>
    <col min="13" max="13" width="17.21875" style="1" customWidth="1"/>
    <col min="14" max="16384" width="9" style="1"/>
  </cols>
  <sheetData>
    <row r="1" spans="1:15">
      <c r="A1" s="83" t="s">
        <v>0</v>
      </c>
      <c r="B1" s="84"/>
      <c r="C1" s="84"/>
      <c r="D1" s="84"/>
      <c r="E1" s="84"/>
      <c r="F1" s="84"/>
      <c r="G1" s="84"/>
      <c r="H1" s="85"/>
      <c r="I1" s="51" t="s">
        <v>1</v>
      </c>
      <c r="J1" s="52"/>
      <c r="K1" s="52"/>
      <c r="L1" s="52"/>
      <c r="M1" s="52"/>
      <c r="N1" s="52"/>
      <c r="O1" s="53"/>
    </row>
    <row r="2" spans="1:15">
      <c r="A2" s="86"/>
      <c r="B2" s="87"/>
      <c r="C2" s="87"/>
      <c r="D2" s="87"/>
      <c r="E2" s="87"/>
      <c r="F2" s="87"/>
      <c r="G2" s="87"/>
      <c r="H2" s="88"/>
      <c r="I2" s="34" t="s">
        <v>2</v>
      </c>
      <c r="J2" s="54" t="s">
        <v>3</v>
      </c>
      <c r="K2" s="55"/>
      <c r="L2" s="55"/>
      <c r="M2" s="55"/>
      <c r="N2" s="55"/>
      <c r="O2" s="56"/>
    </row>
    <row r="3" spans="1:15">
      <c r="A3" s="86"/>
      <c r="B3" s="87"/>
      <c r="C3" s="87"/>
      <c r="D3" s="87"/>
      <c r="E3" s="87"/>
      <c r="F3" s="87"/>
      <c r="G3" s="87"/>
      <c r="H3" s="88"/>
      <c r="I3" s="34" t="s">
        <v>4</v>
      </c>
      <c r="J3" s="54" t="s">
        <v>5</v>
      </c>
      <c r="K3" s="55"/>
      <c r="L3" s="55"/>
      <c r="M3" s="55"/>
      <c r="N3" s="55"/>
      <c r="O3" s="56"/>
    </row>
    <row r="4" spans="1:15">
      <c r="A4" s="89"/>
      <c r="B4" s="90"/>
      <c r="C4" s="90"/>
      <c r="D4" s="90"/>
      <c r="E4" s="90"/>
      <c r="F4" s="90"/>
      <c r="G4" s="90"/>
      <c r="H4" s="91"/>
      <c r="I4" s="34" t="s">
        <v>6</v>
      </c>
      <c r="J4" s="57" t="s">
        <v>7</v>
      </c>
      <c r="K4" s="57"/>
      <c r="L4" s="34" t="s">
        <v>8</v>
      </c>
      <c r="M4" s="58">
        <v>13313276238</v>
      </c>
      <c r="N4" s="59"/>
      <c r="O4" s="60"/>
    </row>
    <row r="5" spans="1:15">
      <c r="A5" s="2"/>
      <c r="B5" s="2"/>
      <c r="C5" s="61"/>
      <c r="D5" s="62"/>
      <c r="E5" s="63"/>
      <c r="F5" s="61"/>
      <c r="G5" s="63"/>
      <c r="H5" s="61"/>
      <c r="I5" s="63"/>
      <c r="J5" s="35"/>
      <c r="K5" s="36" t="s">
        <v>9</v>
      </c>
      <c r="L5" s="64">
        <v>44771</v>
      </c>
      <c r="M5" s="65"/>
      <c r="N5" s="6" t="s">
        <v>10</v>
      </c>
      <c r="O5" s="37" t="s">
        <v>11</v>
      </c>
    </row>
    <row r="6" spans="1:15" ht="28.05" customHeight="1">
      <c r="A6" s="5"/>
      <c r="B6" s="6"/>
      <c r="C6" s="61"/>
      <c r="D6" s="62"/>
      <c r="E6" s="63"/>
      <c r="F6" s="61"/>
      <c r="G6" s="63"/>
      <c r="H6" s="61"/>
      <c r="I6" s="63"/>
      <c r="J6" s="35"/>
      <c r="K6" s="4" t="s">
        <v>12</v>
      </c>
      <c r="L6" s="66" t="s">
        <v>13</v>
      </c>
      <c r="M6" s="67"/>
      <c r="N6" s="9" t="s">
        <v>14</v>
      </c>
      <c r="O6" s="5"/>
    </row>
    <row r="7" spans="1:15" ht="25.95" customHeight="1">
      <c r="A7" s="5"/>
      <c r="B7" s="6"/>
      <c r="C7" s="61"/>
      <c r="D7" s="62"/>
      <c r="E7" s="63"/>
      <c r="F7" s="61"/>
      <c r="G7" s="63"/>
      <c r="H7" s="61"/>
      <c r="I7" s="63"/>
      <c r="J7" s="35"/>
      <c r="K7" s="9" t="s">
        <v>15</v>
      </c>
      <c r="L7" s="68" t="s">
        <v>16</v>
      </c>
      <c r="M7" s="69"/>
      <c r="N7" s="9" t="s">
        <v>17</v>
      </c>
      <c r="O7" s="38" t="s">
        <v>18</v>
      </c>
    </row>
    <row r="8" spans="1:15">
      <c r="A8" s="6" t="s">
        <v>19</v>
      </c>
      <c r="B8" s="6" t="s">
        <v>20</v>
      </c>
      <c r="C8" s="70" t="s">
        <v>21</v>
      </c>
      <c r="D8" s="70"/>
      <c r="E8" s="70"/>
      <c r="F8" s="61" t="s">
        <v>22</v>
      </c>
      <c r="G8" s="63"/>
      <c r="H8" s="71" t="s">
        <v>23</v>
      </c>
      <c r="I8" s="72"/>
      <c r="J8" s="39"/>
      <c r="K8" s="8" t="s">
        <v>24</v>
      </c>
      <c r="L8" s="61"/>
      <c r="M8" s="63"/>
      <c r="N8" s="9" t="s">
        <v>25</v>
      </c>
      <c r="O8" s="40"/>
    </row>
    <row r="9" spans="1:15">
      <c r="A9" s="3"/>
      <c r="B9" s="3"/>
      <c r="C9" s="3"/>
      <c r="D9" s="3"/>
      <c r="E9" s="3"/>
      <c r="F9" s="7"/>
      <c r="G9" s="7"/>
      <c r="H9" s="7"/>
      <c r="I9" s="3"/>
      <c r="J9" s="41"/>
      <c r="K9" s="3"/>
      <c r="L9" s="3"/>
      <c r="M9" s="3"/>
      <c r="N9" s="3"/>
      <c r="O9" s="42"/>
    </row>
    <row r="10" spans="1:15">
      <c r="A10" s="75" t="s">
        <v>19</v>
      </c>
      <c r="B10" s="76" t="s">
        <v>26</v>
      </c>
      <c r="C10" s="77" t="s">
        <v>27</v>
      </c>
      <c r="D10" s="77" t="s">
        <v>19</v>
      </c>
      <c r="E10" s="73" t="s">
        <v>28</v>
      </c>
      <c r="F10" s="62"/>
      <c r="G10" s="62"/>
      <c r="H10" s="62"/>
      <c r="I10" s="63"/>
      <c r="J10" s="77" t="s">
        <v>19</v>
      </c>
      <c r="K10" s="73" t="s">
        <v>29</v>
      </c>
      <c r="L10" s="62"/>
      <c r="M10" s="62"/>
      <c r="N10" s="62"/>
      <c r="O10" s="63"/>
    </row>
    <row r="11" spans="1:15">
      <c r="A11" s="70"/>
      <c r="B11" s="72"/>
      <c r="C11" s="72"/>
      <c r="D11" s="72"/>
      <c r="E11" s="6" t="s">
        <v>30</v>
      </c>
      <c r="F11" s="6" t="s">
        <v>31</v>
      </c>
      <c r="G11" s="6" t="s">
        <v>32</v>
      </c>
      <c r="H11" s="6" t="s">
        <v>33</v>
      </c>
      <c r="I11" s="6" t="s">
        <v>27</v>
      </c>
      <c r="J11" s="70"/>
      <c r="K11" s="9" t="s">
        <v>34</v>
      </c>
      <c r="L11" s="9" t="s">
        <v>35</v>
      </c>
      <c r="M11" s="6" t="s">
        <v>31</v>
      </c>
      <c r="N11" s="6" t="s">
        <v>36</v>
      </c>
      <c r="O11" s="6" t="s">
        <v>27</v>
      </c>
    </row>
    <row r="12" spans="1:15">
      <c r="A12" s="6">
        <v>1</v>
      </c>
      <c r="B12" s="9" t="s">
        <v>37</v>
      </c>
      <c r="C12" s="10">
        <f>I16</f>
        <v>0.01</v>
      </c>
      <c r="D12" s="6">
        <v>1</v>
      </c>
      <c r="E12" s="11" t="s">
        <v>38</v>
      </c>
      <c r="F12" s="9" t="s">
        <v>39</v>
      </c>
      <c r="G12" s="12">
        <v>1E-3</v>
      </c>
      <c r="H12" s="13">
        <v>10</v>
      </c>
      <c r="I12" s="13">
        <f>G12*H12</f>
        <v>0.01</v>
      </c>
      <c r="J12" s="6">
        <v>1</v>
      </c>
      <c r="K12" s="9" t="s">
        <v>40</v>
      </c>
      <c r="L12" s="43">
        <v>1</v>
      </c>
      <c r="M12" s="9" t="s">
        <v>41</v>
      </c>
      <c r="N12" s="44">
        <f>H27</f>
        <v>0</v>
      </c>
      <c r="O12" s="44"/>
    </row>
    <row r="13" spans="1:15">
      <c r="A13" s="6">
        <v>2</v>
      </c>
      <c r="B13" s="6" t="s">
        <v>42</v>
      </c>
      <c r="C13" s="10">
        <f>I22</f>
        <v>0.1</v>
      </c>
      <c r="D13" s="6">
        <v>2</v>
      </c>
      <c r="E13" s="11"/>
      <c r="F13" s="9"/>
      <c r="G13" s="5"/>
      <c r="H13" s="14"/>
      <c r="I13" s="13"/>
      <c r="J13" s="6">
        <v>2</v>
      </c>
      <c r="K13" s="9" t="s">
        <v>43</v>
      </c>
      <c r="L13" s="45"/>
      <c r="M13" s="6"/>
      <c r="N13" s="6"/>
      <c r="O13" s="45"/>
    </row>
    <row r="14" spans="1:15">
      <c r="A14" s="6">
        <v>3</v>
      </c>
      <c r="B14" s="6" t="s">
        <v>44</v>
      </c>
      <c r="C14" s="10">
        <f>O22</f>
        <v>0</v>
      </c>
      <c r="D14" s="6">
        <v>3</v>
      </c>
      <c r="E14" s="5"/>
      <c r="F14" s="5"/>
      <c r="G14" s="5"/>
      <c r="H14" s="15"/>
      <c r="I14" s="15"/>
      <c r="J14" s="6">
        <v>3</v>
      </c>
      <c r="K14" s="6" t="s">
        <v>45</v>
      </c>
      <c r="L14" s="45"/>
      <c r="M14" s="6"/>
      <c r="N14" s="6"/>
      <c r="O14" s="45"/>
    </row>
    <row r="15" spans="1:15">
      <c r="A15" s="6">
        <v>4</v>
      </c>
      <c r="B15" s="9" t="s">
        <v>46</v>
      </c>
      <c r="C15" s="10">
        <f>I26</f>
        <v>0.28000000000000003</v>
      </c>
      <c r="D15" s="6">
        <v>4</v>
      </c>
      <c r="E15" s="5"/>
      <c r="F15" s="5"/>
      <c r="G15" s="5"/>
      <c r="H15" s="15"/>
      <c r="I15" s="15"/>
      <c r="J15" s="6">
        <v>4</v>
      </c>
      <c r="K15" s="6" t="s">
        <v>47</v>
      </c>
      <c r="L15" s="45"/>
      <c r="M15" s="6"/>
      <c r="N15" s="6"/>
      <c r="O15" s="45"/>
    </row>
    <row r="16" spans="1:15">
      <c r="A16" s="6">
        <v>5</v>
      </c>
      <c r="B16" s="6" t="s">
        <v>48</v>
      </c>
      <c r="C16" s="10">
        <f>I34</f>
        <v>0</v>
      </c>
      <c r="D16" s="6">
        <v>5</v>
      </c>
      <c r="E16" s="9" t="s">
        <v>49</v>
      </c>
      <c r="F16" s="5"/>
      <c r="G16" s="5"/>
      <c r="H16" s="15"/>
      <c r="I16" s="46">
        <f>I12+I13</f>
        <v>0.01</v>
      </c>
      <c r="J16" s="6">
        <v>5</v>
      </c>
      <c r="K16" s="9" t="s">
        <v>50</v>
      </c>
      <c r="L16" s="45"/>
      <c r="M16" s="6"/>
      <c r="N16" s="6"/>
      <c r="O16" s="45"/>
    </row>
    <row r="17" spans="1:18">
      <c r="A17" s="6">
        <v>6</v>
      </c>
      <c r="B17" s="6" t="s">
        <v>51</v>
      </c>
      <c r="C17" s="10">
        <f>N34</f>
        <v>0.06</v>
      </c>
      <c r="D17" s="5"/>
      <c r="E17" s="61" t="s">
        <v>52</v>
      </c>
      <c r="F17" s="62"/>
      <c r="G17" s="62"/>
      <c r="H17" s="62"/>
      <c r="I17" s="63"/>
      <c r="J17" s="6">
        <v>6</v>
      </c>
      <c r="K17" s="6"/>
      <c r="L17" s="15"/>
      <c r="M17" s="5"/>
      <c r="N17" s="5"/>
      <c r="O17" s="15"/>
    </row>
    <row r="18" spans="1:18">
      <c r="A18" s="6">
        <v>7</v>
      </c>
      <c r="B18" s="6"/>
      <c r="C18" s="16"/>
      <c r="D18" s="5"/>
      <c r="E18" s="6" t="s">
        <v>30</v>
      </c>
      <c r="F18" s="6" t="s">
        <v>31</v>
      </c>
      <c r="G18" s="6" t="s">
        <v>32</v>
      </c>
      <c r="H18" s="6" t="s">
        <v>33</v>
      </c>
      <c r="I18" s="6" t="s">
        <v>27</v>
      </c>
      <c r="J18" s="6">
        <v>7</v>
      </c>
      <c r="K18" s="6"/>
      <c r="L18" s="15"/>
      <c r="M18" s="5"/>
      <c r="N18" s="5"/>
      <c r="O18" s="15"/>
    </row>
    <row r="19" spans="1:18">
      <c r="A19" s="6">
        <v>8</v>
      </c>
      <c r="B19" s="9" t="s">
        <v>53</v>
      </c>
      <c r="C19" s="17">
        <f>C12+C13+C14+C15+C16+C17</f>
        <v>0.45</v>
      </c>
      <c r="D19" s="6">
        <v>1</v>
      </c>
      <c r="E19" s="9" t="s">
        <v>54</v>
      </c>
      <c r="F19" s="9"/>
      <c r="G19" s="12"/>
      <c r="H19" s="18"/>
      <c r="I19" s="13">
        <v>0.1</v>
      </c>
      <c r="J19" s="6">
        <v>8</v>
      </c>
      <c r="K19" s="6"/>
      <c r="L19" s="15"/>
      <c r="M19" s="5"/>
      <c r="N19" s="5"/>
      <c r="O19" s="15"/>
    </row>
    <row r="20" spans="1:18">
      <c r="A20" s="6">
        <v>9</v>
      </c>
      <c r="B20" s="6" t="s">
        <v>55</v>
      </c>
      <c r="C20" s="16">
        <v>0.02</v>
      </c>
      <c r="D20" s="6">
        <v>2</v>
      </c>
      <c r="E20" s="9"/>
      <c r="F20" s="5"/>
      <c r="G20" s="5"/>
      <c r="H20" s="15"/>
      <c r="I20" s="15"/>
      <c r="J20" s="6">
        <v>9</v>
      </c>
      <c r="K20" s="6"/>
      <c r="L20" s="15"/>
      <c r="M20" s="5"/>
      <c r="N20" s="5"/>
      <c r="O20" s="15"/>
    </row>
    <row r="21" spans="1:18">
      <c r="A21" s="6">
        <v>10</v>
      </c>
      <c r="B21" s="6" t="s">
        <v>56</v>
      </c>
      <c r="C21" s="19">
        <v>5.9999999999999995E-4</v>
      </c>
      <c r="D21" s="6">
        <v>3</v>
      </c>
      <c r="E21" s="5"/>
      <c r="F21" s="5"/>
      <c r="G21" s="5"/>
      <c r="H21" s="15"/>
      <c r="I21" s="15"/>
      <c r="J21" s="6">
        <v>10</v>
      </c>
      <c r="K21" s="6"/>
      <c r="L21" s="15"/>
      <c r="M21" s="5"/>
      <c r="N21" s="5"/>
      <c r="O21" s="15"/>
    </row>
    <row r="22" spans="1:18">
      <c r="A22" s="6">
        <v>11</v>
      </c>
      <c r="B22" s="9" t="s">
        <v>57</v>
      </c>
      <c r="C22" s="19">
        <f>C19*3%</f>
        <v>1.35E-2</v>
      </c>
      <c r="D22" s="5"/>
      <c r="E22" s="9" t="s">
        <v>49</v>
      </c>
      <c r="F22" s="5"/>
      <c r="G22" s="5"/>
      <c r="H22" s="15"/>
      <c r="I22" s="46">
        <f>I19+I20+I21</f>
        <v>0.1</v>
      </c>
      <c r="J22" s="5"/>
      <c r="K22" s="6" t="s">
        <v>58</v>
      </c>
      <c r="L22" s="15"/>
      <c r="M22" s="5"/>
      <c r="N22" s="5"/>
      <c r="O22" s="46">
        <f>O12</f>
        <v>0</v>
      </c>
    </row>
    <row r="23" spans="1:18">
      <c r="A23" s="6">
        <v>12</v>
      </c>
      <c r="B23" s="8" t="s">
        <v>59</v>
      </c>
      <c r="C23" s="19">
        <f>C19*3%</f>
        <v>1.35E-2</v>
      </c>
      <c r="D23" s="75" t="s">
        <v>19</v>
      </c>
      <c r="E23" s="74" t="s">
        <v>60</v>
      </c>
      <c r="F23" s="71"/>
      <c r="G23" s="71"/>
      <c r="H23" s="71"/>
      <c r="I23" s="72"/>
      <c r="J23" s="75" t="s">
        <v>19</v>
      </c>
      <c r="K23" s="73" t="s">
        <v>61</v>
      </c>
      <c r="L23" s="62"/>
      <c r="M23" s="62"/>
      <c r="N23" s="62"/>
      <c r="O23" s="63"/>
      <c r="R23" s="1">
        <v>0.3</v>
      </c>
    </row>
    <row r="24" spans="1:18">
      <c r="A24" s="6">
        <v>13</v>
      </c>
      <c r="B24" s="20"/>
      <c r="C24" s="21"/>
      <c r="D24" s="78"/>
      <c r="E24" s="82" t="s">
        <v>62</v>
      </c>
      <c r="F24" s="22" t="s">
        <v>63</v>
      </c>
      <c r="G24" s="75" t="s">
        <v>64</v>
      </c>
      <c r="H24" s="75" t="s">
        <v>65</v>
      </c>
      <c r="I24" s="75" t="s">
        <v>27</v>
      </c>
      <c r="J24" s="78"/>
      <c r="K24" s="82" t="s">
        <v>66</v>
      </c>
      <c r="L24" s="75" t="s">
        <v>33</v>
      </c>
      <c r="M24" s="75" t="s">
        <v>67</v>
      </c>
      <c r="N24" s="75" t="s">
        <v>27</v>
      </c>
      <c r="O24" s="75" t="s">
        <v>68</v>
      </c>
    </row>
    <row r="25" spans="1:18">
      <c r="A25" s="6">
        <v>14</v>
      </c>
      <c r="B25" s="20"/>
      <c r="C25" s="21"/>
      <c r="D25" s="70"/>
      <c r="E25" s="70"/>
      <c r="F25" s="23" t="s">
        <v>69</v>
      </c>
      <c r="G25" s="70"/>
      <c r="H25" s="70"/>
      <c r="I25" s="70"/>
      <c r="J25" s="70"/>
      <c r="K25" s="70"/>
      <c r="L25" s="70"/>
      <c r="M25" s="70"/>
      <c r="N25" s="70"/>
      <c r="O25" s="70"/>
    </row>
    <row r="26" spans="1:18">
      <c r="A26" s="6">
        <v>15</v>
      </c>
      <c r="B26" s="9" t="s">
        <v>70</v>
      </c>
      <c r="C26" s="17">
        <f>C19+C20+C21+C22+C23</f>
        <v>0.49760000000000004</v>
      </c>
      <c r="D26" s="6">
        <v>1</v>
      </c>
      <c r="E26" s="9" t="s">
        <v>71</v>
      </c>
      <c r="F26" s="5"/>
      <c r="G26" s="5"/>
      <c r="H26" s="5"/>
      <c r="I26" s="47">
        <f>I27+I28+I29+I30</f>
        <v>0.28000000000000003</v>
      </c>
      <c r="J26" s="6">
        <v>1</v>
      </c>
      <c r="K26" s="9" t="s">
        <v>72</v>
      </c>
      <c r="L26" s="18">
        <v>6000</v>
      </c>
      <c r="M26" s="12">
        <v>100000</v>
      </c>
      <c r="N26" s="27">
        <f>L26/M26</f>
        <v>0.06</v>
      </c>
      <c r="O26" s="5"/>
    </row>
    <row r="27" spans="1:18">
      <c r="A27" s="6">
        <v>16</v>
      </c>
      <c r="B27" s="9" t="s">
        <v>73</v>
      </c>
      <c r="C27" s="19">
        <f>C26*5%</f>
        <v>2.4880000000000003E-2</v>
      </c>
      <c r="D27" s="79" t="s">
        <v>74</v>
      </c>
      <c r="E27" s="24" t="s">
        <v>75</v>
      </c>
      <c r="F27" s="12" t="s">
        <v>76</v>
      </c>
      <c r="G27" s="12"/>
      <c r="H27" s="25"/>
      <c r="I27" s="18">
        <v>0.28000000000000003</v>
      </c>
      <c r="J27" s="6">
        <v>2</v>
      </c>
      <c r="K27" s="9"/>
      <c r="L27" s="48"/>
      <c r="M27" s="12"/>
      <c r="N27" s="27"/>
      <c r="O27" s="5"/>
    </row>
    <row r="28" spans="1:18">
      <c r="A28" s="6">
        <v>17</v>
      </c>
      <c r="B28" s="9" t="s">
        <v>77</v>
      </c>
      <c r="C28" s="17">
        <f>C26+C27</f>
        <v>0.52248000000000006</v>
      </c>
      <c r="D28" s="80"/>
      <c r="E28" s="9"/>
      <c r="F28" s="5"/>
      <c r="G28" s="5"/>
      <c r="H28" s="26"/>
      <c r="I28" s="18"/>
      <c r="J28" s="6">
        <v>3</v>
      </c>
      <c r="K28" s="9"/>
      <c r="L28" s="18"/>
      <c r="M28" s="12"/>
      <c r="N28" s="27"/>
      <c r="O28" s="5"/>
    </row>
    <row r="29" spans="1:18">
      <c r="A29" s="6">
        <v>18</v>
      </c>
      <c r="B29" s="9" t="s">
        <v>78</v>
      </c>
      <c r="C29" s="16">
        <f>C28*0.13</f>
        <v>6.7922400000000008E-2</v>
      </c>
      <c r="D29" s="80"/>
      <c r="E29" s="9"/>
      <c r="F29" s="12"/>
      <c r="G29" s="12"/>
      <c r="H29" s="27"/>
      <c r="I29" s="18">
        <f t="shared" ref="I29:I31" si="0">F29*H29</f>
        <v>0</v>
      </c>
      <c r="J29" s="6">
        <v>4</v>
      </c>
      <c r="K29" s="9"/>
      <c r="L29" s="15"/>
      <c r="M29" s="5"/>
      <c r="N29" s="15"/>
      <c r="O29" s="5"/>
    </row>
    <row r="30" spans="1:18">
      <c r="A30" s="6">
        <v>19</v>
      </c>
      <c r="B30" s="6" t="s">
        <v>25</v>
      </c>
      <c r="C30" s="10">
        <f>C28+C29</f>
        <v>0.5904024000000001</v>
      </c>
      <c r="D30" s="81"/>
      <c r="E30" s="9"/>
      <c r="F30" s="5"/>
      <c r="G30" s="5"/>
      <c r="H30" s="28"/>
      <c r="I30" s="18">
        <f t="shared" si="0"/>
        <v>0</v>
      </c>
      <c r="J30" s="5"/>
      <c r="K30" s="6"/>
      <c r="L30" s="15"/>
      <c r="M30" s="5"/>
      <c r="N30" s="15"/>
      <c r="O30" s="5"/>
    </row>
    <row r="31" spans="1:18">
      <c r="A31" s="29"/>
      <c r="B31" s="20"/>
      <c r="C31" s="15"/>
      <c r="D31" s="6">
        <v>2</v>
      </c>
      <c r="E31" s="6" t="s">
        <v>48</v>
      </c>
      <c r="F31" s="12">
        <v>10</v>
      </c>
      <c r="G31" s="12"/>
      <c r="H31" s="27">
        <f>H27</f>
        <v>0</v>
      </c>
      <c r="I31" s="18">
        <f t="shared" si="0"/>
        <v>0</v>
      </c>
      <c r="J31" s="5"/>
      <c r="K31" s="6"/>
      <c r="L31" s="15"/>
      <c r="M31" s="5"/>
      <c r="N31" s="15"/>
      <c r="O31" s="5"/>
    </row>
    <row r="32" spans="1:18">
      <c r="A32" s="29"/>
      <c r="B32" s="20"/>
      <c r="C32" s="15"/>
      <c r="D32" s="6">
        <v>3</v>
      </c>
      <c r="E32" s="5"/>
      <c r="F32" s="5"/>
      <c r="G32" s="5"/>
      <c r="H32" s="5"/>
      <c r="I32" s="15"/>
      <c r="J32" s="5"/>
      <c r="K32" s="6"/>
      <c r="L32" s="15"/>
      <c r="M32" s="5"/>
      <c r="N32" s="15"/>
      <c r="O32" s="5"/>
    </row>
    <row r="33" spans="1:15">
      <c r="A33" s="29"/>
      <c r="B33" s="20"/>
      <c r="C33" s="15"/>
      <c r="D33" s="6"/>
      <c r="E33" s="5"/>
      <c r="F33" s="5"/>
      <c r="G33" s="5"/>
      <c r="H33" s="5"/>
      <c r="I33" s="15"/>
      <c r="J33" s="5"/>
      <c r="K33" s="6"/>
      <c r="L33" s="15"/>
      <c r="M33" s="5"/>
      <c r="N33" s="15"/>
      <c r="O33" s="5"/>
    </row>
    <row r="34" spans="1:15">
      <c r="A34" s="5"/>
      <c r="B34" s="6"/>
      <c r="C34" s="5"/>
      <c r="D34" s="5"/>
      <c r="E34" s="9" t="s">
        <v>49</v>
      </c>
      <c r="F34" s="5"/>
      <c r="G34" s="5"/>
      <c r="H34" s="5"/>
      <c r="I34" s="46">
        <f>I31</f>
        <v>0</v>
      </c>
      <c r="J34" s="5"/>
      <c r="K34" s="9" t="s">
        <v>49</v>
      </c>
      <c r="L34" s="15"/>
      <c r="M34" s="5"/>
      <c r="N34" s="46">
        <f>N26+N27+N28+N29+N30+N31+N32+N33</f>
        <v>0.06</v>
      </c>
      <c r="O34" s="5"/>
    </row>
    <row r="35" spans="1:15">
      <c r="A35" s="30" t="s">
        <v>79</v>
      </c>
      <c r="B35" s="31"/>
      <c r="C35" s="30"/>
      <c r="D35" s="30"/>
      <c r="E35" s="30"/>
      <c r="F35" s="30"/>
      <c r="G35" s="30"/>
      <c r="H35" s="30"/>
      <c r="I35" s="30"/>
      <c r="J35" s="30"/>
      <c r="K35" s="49"/>
      <c r="L35" s="50"/>
      <c r="M35" s="50"/>
      <c r="N35" s="50"/>
      <c r="O35" s="50"/>
    </row>
    <row r="36" spans="1:15">
      <c r="A36" s="32" t="s">
        <v>80</v>
      </c>
      <c r="B36" s="31"/>
      <c r="C36" s="30"/>
      <c r="D36" s="30"/>
      <c r="E36" s="30"/>
      <c r="F36" s="30"/>
      <c r="G36" s="30"/>
      <c r="H36" s="33"/>
      <c r="I36" s="30"/>
      <c r="J36" s="30"/>
      <c r="K36" s="49"/>
      <c r="L36" s="50"/>
      <c r="M36" s="50"/>
      <c r="N36" s="50"/>
      <c r="O36" s="50"/>
    </row>
    <row r="37" spans="1:15">
      <c r="A37" s="32" t="s">
        <v>81</v>
      </c>
      <c r="B37" s="31"/>
      <c r="C37" s="30"/>
      <c r="D37" s="30"/>
      <c r="E37" s="30"/>
      <c r="F37" s="30"/>
      <c r="G37" s="30"/>
      <c r="H37" s="30"/>
      <c r="I37" s="30"/>
      <c r="J37" s="30"/>
      <c r="K37" s="49"/>
      <c r="L37" s="50"/>
      <c r="M37" s="50"/>
      <c r="N37" s="50"/>
      <c r="O37" s="50"/>
    </row>
  </sheetData>
  <mergeCells count="44">
    <mergeCell ref="A1:H4"/>
    <mergeCell ref="D27:D30"/>
    <mergeCell ref="E24:E25"/>
    <mergeCell ref="G24:G25"/>
    <mergeCell ref="H24:H25"/>
    <mergeCell ref="I24:I25"/>
    <mergeCell ref="A10:A11"/>
    <mergeCell ref="B10:B11"/>
    <mergeCell ref="C10:C11"/>
    <mergeCell ref="D10:D11"/>
    <mergeCell ref="D23:D25"/>
    <mergeCell ref="E10:I10"/>
    <mergeCell ref="K10:O10"/>
    <mergeCell ref="E17:I17"/>
    <mergeCell ref="E23:I23"/>
    <mergeCell ref="K23:O23"/>
    <mergeCell ref="J10:J11"/>
    <mergeCell ref="J23:J25"/>
    <mergeCell ref="K24:K25"/>
    <mergeCell ref="L24:L25"/>
    <mergeCell ref="M24:M25"/>
    <mergeCell ref="N24:N25"/>
    <mergeCell ref="O24:O25"/>
    <mergeCell ref="C7:E7"/>
    <mergeCell ref="F7:G7"/>
    <mergeCell ref="H7:I7"/>
    <mergeCell ref="L7:M7"/>
    <mergeCell ref="C8:E8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I1:O1"/>
    <mergeCell ref="J2:O2"/>
    <mergeCell ref="J3:O3"/>
    <mergeCell ref="J4:K4"/>
    <mergeCell ref="M4:O4"/>
  </mergeCells>
  <phoneticPr fontId="9" type="noConversion"/>
  <pageMargins left="0.70069444444444495" right="0.70069444444444495" top="0.62986111111111098" bottom="0.75138888888888899" header="0.29861111111111099" footer="0.29861111111111099"/>
  <pageSetup paperSize="9" scale="9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定位弹片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2022-07-29T00:40:24Z</dcterms:created>
  <dcterms:modified xsi:type="dcterms:W3CDTF">2022-08-02T05:26:29Z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248728FD925B45DCA8365AFEDA829D71</vt:lpwstr>
  </property>
  <property fmtid="{D5CDD505-2E9C-101B-9397-08002B2CF9AE}" pid="3" name="KSOProductBuildVer">
    <vt:lpwstr>2052-11.1.0.11875</vt:lpwstr>
  </property>
</Properties>
</file>