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9.1" sheetId="1" r:id="rId1"/>
  </sheets>
  <calcPr calcId="144525"/>
</workbook>
</file>

<file path=xl/sharedStrings.xml><?xml version="1.0" encoding="utf-8"?>
<sst xmlns="http://schemas.openxmlformats.org/spreadsheetml/2006/main" count="210" uniqueCount="121">
  <si>
    <t>新强力供货产品采购目标价核算表</t>
  </si>
  <si>
    <t>序号</t>
  </si>
  <si>
    <t>物料
代码</t>
  </si>
  <si>
    <t>名称</t>
  </si>
  <si>
    <t>零件名称</t>
  </si>
  <si>
    <t>耗用量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</si>
  <si>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</si>
  <si>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</si>
  <si>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</si>
  <si>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</si>
  <si>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</si>
  <si>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</si>
  <si>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</si>
  <si>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</si>
  <si>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</si>
  <si>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</si>
  <si>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</si>
  <si>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</si>
  <si>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</si>
  <si>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</si>
  <si>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</si>
  <si>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</si>
  <si>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</si>
  <si>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</si>
  <si>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 0010286</t>
  </si>
  <si>
    <t>H6滑道手柄</t>
  </si>
  <si>
    <t>焊管</t>
  </si>
  <si>
    <t>HC340/590DP</t>
  </si>
  <si>
    <r>
      <rPr>
        <sz val="11"/>
        <color rgb="FF000000"/>
        <rFont val="Arial"/>
        <charset val="134"/>
      </rPr>
      <t>Φ</t>
    </r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</rPr>
      <t>*1.5*710</t>
    </r>
  </si>
  <si>
    <t>下料</t>
  </si>
  <si>
    <t>弯管</t>
  </si>
  <si>
    <t>6弯</t>
  </si>
  <si>
    <t>矫正</t>
  </si>
  <si>
    <t>2次</t>
  </si>
  <si>
    <t>压扁</t>
  </si>
  <si>
    <t>冲孔</t>
  </si>
  <si>
    <t>喷涂</t>
  </si>
  <si>
    <t>SHT0012294</t>
  </si>
  <si>
    <t>T5靠背骨架焊接总成</t>
  </si>
  <si>
    <t>主体管</t>
  </si>
  <si>
    <t>Q195</t>
  </si>
  <si>
    <t>Ф25*2*1530</t>
  </si>
  <si>
    <t>弯管*4</t>
  </si>
  <si>
    <t>压窝*2</t>
  </si>
  <si>
    <t>40T</t>
  </si>
  <si>
    <t>压弯1*2</t>
  </si>
  <si>
    <t>压弯2*2</t>
  </si>
  <si>
    <t>压扁*2</t>
  </si>
  <si>
    <r>
      <rPr>
        <sz val="11"/>
        <color theme="1"/>
        <rFont val="宋体"/>
        <charset val="134"/>
        <scheme val="minor"/>
      </rPr>
      <t>冲孔*</t>
    </r>
    <r>
      <rPr>
        <sz val="11"/>
        <color theme="1"/>
        <rFont val="宋体"/>
        <charset val="134"/>
        <scheme val="minor"/>
      </rPr>
      <t>2</t>
    </r>
  </si>
  <si>
    <t>冲流水孔*3</t>
  </si>
  <si>
    <t>25T</t>
  </si>
  <si>
    <t>夹心</t>
  </si>
  <si>
    <r>
      <rPr>
        <sz val="11"/>
        <color theme="1"/>
        <rFont val="宋体"/>
        <charset val="134"/>
        <scheme val="minor"/>
      </rPr>
      <t>Ф2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*2*</t>
    </r>
    <r>
      <rPr>
        <sz val="11"/>
        <color theme="1"/>
        <rFont val="宋体"/>
        <charset val="134"/>
        <scheme val="minor"/>
      </rPr>
      <t>429</t>
    </r>
  </si>
  <si>
    <t>断料*2</t>
  </si>
  <si>
    <t>下钢丝</t>
  </si>
  <si>
    <r>
      <rPr>
        <sz val="11"/>
        <color theme="1"/>
        <rFont val="宋体"/>
        <charset val="134"/>
        <scheme val="minor"/>
      </rPr>
      <t>Ф7</t>
    </r>
    <r>
      <rPr>
        <sz val="11"/>
        <color theme="1"/>
        <rFont val="宋体"/>
        <charset val="134"/>
        <scheme val="minor"/>
      </rPr>
      <t>*510</t>
    </r>
  </si>
  <si>
    <t>落料</t>
  </si>
  <si>
    <t>200T</t>
  </si>
  <si>
    <t>成型</t>
  </si>
  <si>
    <t>100T</t>
  </si>
  <si>
    <t>中管</t>
  </si>
  <si>
    <t>Ф25*2*405</t>
  </si>
  <si>
    <t>压型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</si>
  <si>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0T</t>
    </r>
  </si>
  <si>
    <t>冲流水孔*2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</si>
  <si>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T</t>
    </r>
  </si>
  <si>
    <t>底管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</si>
  <si>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195</t>
    </r>
  </si>
  <si>
    <t>Ф25*2*517</t>
  </si>
  <si>
    <t>压弯*2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</si>
  <si>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T</t>
    </r>
  </si>
  <si>
    <t>冲斜面*2</t>
  </si>
  <si>
    <t>侧面钢丝</t>
  </si>
  <si>
    <t>Ф7*580</t>
  </si>
  <si>
    <t>调直*2</t>
  </si>
  <si>
    <t>下料*2</t>
  </si>
  <si>
    <t xml:space="preserve">压弯1*2 </t>
  </si>
  <si>
    <t>压弯3*2</t>
  </si>
  <si>
    <t>压弯4*2</t>
  </si>
  <si>
    <t>气垫支撑钢丝</t>
  </si>
  <si>
    <t>Ф5*350</t>
  </si>
  <si>
    <r>
      <rPr>
        <sz val="11"/>
        <color theme="1"/>
        <rFont val="宋体"/>
        <charset val="134"/>
        <scheme val="minor"/>
      </rPr>
      <t>断料*</t>
    </r>
    <r>
      <rPr>
        <sz val="11"/>
        <color theme="1"/>
        <rFont val="宋体"/>
        <charset val="134"/>
        <scheme val="minor"/>
      </rPr>
      <t>2</t>
    </r>
  </si>
  <si>
    <t>气垫支撑钢带</t>
  </si>
  <si>
    <t>下料*3</t>
  </si>
  <si>
    <t>冲孔*2</t>
  </si>
  <si>
    <t>螺母</t>
  </si>
  <si>
    <t>外采</t>
  </si>
  <si>
    <t>螺母焊接</t>
  </si>
  <si>
    <t>头枕管</t>
  </si>
  <si>
    <t>焊接1序</t>
  </si>
  <si>
    <t>焊接2序</t>
  </si>
  <si>
    <t>焊接3序</t>
  </si>
  <si>
    <r>
      <rPr>
        <sz val="11"/>
        <color theme="1"/>
        <rFont val="宋体"/>
        <charset val="134"/>
        <scheme val="minor"/>
      </rPr>
      <t>电泳</t>
    </r>
    <r>
      <rPr>
        <sz val="11"/>
        <color theme="1"/>
        <rFont val="SimSun"/>
        <charset val="134"/>
      </rPr>
      <t>㎡</t>
    </r>
  </si>
  <si>
    <t>合计：</t>
  </si>
  <si>
    <t>SHT0012082</t>
  </si>
  <si>
    <t>前长杆总成</t>
  </si>
  <si>
    <t>连接轴</t>
  </si>
  <si>
    <t>Q345无缝管</t>
  </si>
  <si>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18*2.5*303</t>
    </r>
  </si>
  <si>
    <t>倒角</t>
  </si>
  <si>
    <t>长连杆</t>
  </si>
  <si>
    <t>SPFH590</t>
  </si>
  <si>
    <t>154*35*5</t>
  </si>
  <si>
    <t>精冲孔</t>
  </si>
  <si>
    <t>钢丝</t>
  </si>
  <si>
    <t>4*36</t>
  </si>
  <si>
    <t>焊接</t>
  </si>
  <si>
    <t>SHT0012058</t>
  </si>
  <si>
    <t>后长杆总成</t>
  </si>
  <si>
    <t>SHT0012060</t>
  </si>
  <si>
    <t>短杆总成</t>
  </si>
  <si>
    <t>短连杆</t>
  </si>
  <si>
    <t>97*35*5</t>
  </si>
  <si>
    <t>SHT0012081</t>
  </si>
  <si>
    <t>前升降连杆总成</t>
  </si>
  <si>
    <t>组装</t>
  </si>
  <si>
    <t>铆接</t>
  </si>
  <si>
    <t>铁套</t>
  </si>
  <si>
    <t>校正</t>
  </si>
  <si>
    <t>铆钉</t>
  </si>
  <si>
    <t>后升降连杆总成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</si>
</sst>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 applyAlignment="1">
      <alignment vertical="center" shrinkToFit="1"/>
    </xf>
    <xf numFmtId="178" fontId="0" fillId="0" borderId="0" xfId="0" applyNumberForma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ill="1" applyBorder="1" applyAlignment="1">
      <alignment vertical="center"/>
    </xf>
    <xf numFmtId="178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shrinkToFit="1"/>
    </xf>
    <xf numFmtId="178" fontId="0" fillId="0" borderId="6" xfId="0" applyNumberFormat="1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178" fontId="0" fillId="0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BOM_Level_Below3 4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BOM_Level_Below3 5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 3 3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"/>
  <sheetViews>
    <sheetView tabSelected="1" workbookViewId="0">
      <selection activeCell="U23" sqref="U23"/>
    </sheetView>
  </sheetViews>
  <sheetFormatPr defaultColWidth="9" defaultRowHeight="13.5"/>
  <cols>
    <col min="1" max="1" width="3.5" style="1" customWidth="1"/>
    <col min="2" max="2" width="7" customWidth="1"/>
    <col min="3" max="3" width="7.75" customWidth="1"/>
    <col min="4" max="4" width="13" style="2" customWidth="1"/>
    <col min="5" max="5" width="5.5" style="3" customWidth="1"/>
    <col min="6" max="6" width="11.625" customWidth="1"/>
    <col min="7" max="7" width="13.75" style="3" customWidth="1"/>
    <col min="8" max="8" width="6.5" style="4" customWidth="1"/>
    <col min="9" max="9" width="6.5" style="5" customWidth="1"/>
    <col min="10" max="12" width="7.5" style="6" customWidth="1"/>
    <col min="13" max="14" width="7.5" style="7" customWidth="1"/>
    <col min="15" max="15" width="11" customWidth="1"/>
    <col min="16" max="16" width="6.5" style="3" customWidth="1"/>
    <col min="17" max="17" width="6.86666666666667" style="8" customWidth="1"/>
    <col min="18" max="19" width="7.5" style="9" customWidth="1"/>
  </cols>
  <sheetData>
    <row r="1" ht="18.75" spans="1:19">
      <c r="A1" s="10" t="s">
        <v>0</v>
      </c>
      <c r="B1" s="11"/>
      <c r="C1" s="11"/>
      <c r="D1" s="11"/>
      <c r="E1" s="11"/>
      <c r="F1" s="11"/>
      <c r="G1" s="11"/>
      <c r="H1" s="12"/>
      <c r="I1" s="48"/>
      <c r="J1" s="49"/>
      <c r="K1" s="49"/>
      <c r="L1" s="49"/>
      <c r="M1" s="50"/>
      <c r="N1" s="50"/>
      <c r="O1" s="11"/>
      <c r="P1" s="11"/>
      <c r="Q1" s="48"/>
      <c r="R1" s="72"/>
      <c r="S1" s="11"/>
    </row>
    <row r="2" ht="20" customHeight="1" spans="1:19">
      <c r="A2" s="13" t="s">
        <v>1</v>
      </c>
      <c r="B2" s="14" t="s">
        <v>2</v>
      </c>
      <c r="C2" s="15" t="s">
        <v>3</v>
      </c>
      <c r="D2" s="16" t="s">
        <v>4</v>
      </c>
      <c r="E2" s="15" t="s">
        <v>5</v>
      </c>
      <c r="F2" s="17" t="s">
        <v>6</v>
      </c>
      <c r="G2" s="16" t="s">
        <v>7</v>
      </c>
      <c r="H2" s="18" t="s">
        <v>8</v>
      </c>
      <c r="I2" s="18"/>
      <c r="J2" s="51" t="s">
        <v>9</v>
      </c>
      <c r="K2" s="51"/>
      <c r="L2" s="51"/>
      <c r="M2" s="52" t="s">
        <v>10</v>
      </c>
      <c r="N2" s="53"/>
      <c r="O2" s="54" t="s">
        <v>11</v>
      </c>
      <c r="P2" s="55"/>
      <c r="Q2" s="55"/>
      <c r="R2" s="73"/>
      <c r="S2" s="74" t="s">
        <v>12</v>
      </c>
    </row>
    <row r="3" ht="20" customHeight="1" spans="1:19">
      <c r="A3" s="13"/>
      <c r="B3" s="14"/>
      <c r="C3" s="15"/>
      <c r="D3" s="16"/>
      <c r="E3" s="15"/>
      <c r="F3" s="17" t="s">
        <v>6</v>
      </c>
      <c r="G3" s="16"/>
      <c r="H3" s="18" t="s">
        <v>13</v>
      </c>
      <c r="I3" s="18" t="s">
        <v>14</v>
      </c>
      <c r="J3" s="51" t="s">
        <v>15</v>
      </c>
      <c r="K3" s="51" t="s">
        <v>16</v>
      </c>
      <c r="L3" s="51" t="s">
        <v>14</v>
      </c>
      <c r="M3" s="56" t="s">
        <v>17</v>
      </c>
      <c r="N3" s="56" t="s">
        <v>18</v>
      </c>
      <c r="O3" s="16" t="s">
        <v>19</v>
      </c>
      <c r="P3" s="17" t="s">
        <v>20</v>
      </c>
      <c r="Q3" s="75" t="s">
        <v>21</v>
      </c>
      <c r="R3" s="52" t="s">
        <v>22</v>
      </c>
      <c r="S3" s="76" t="s">
        <v>23</v>
      </c>
    </row>
    <row r="4" spans="1:20">
      <c r="A4" s="19">
        <v>1</v>
      </c>
      <c r="B4" s="20" t="s">
        <v>24</v>
      </c>
      <c r="C4" s="20" t="s">
        <v>25</v>
      </c>
      <c r="D4" s="21" t="s">
        <v>26</v>
      </c>
      <c r="E4" s="22">
        <v>1</v>
      </c>
      <c r="F4" s="23" t="s">
        <v>27</v>
      </c>
      <c r="G4" s="24" t="s">
        <v>28</v>
      </c>
      <c r="H4" s="25">
        <v>8.7</v>
      </c>
      <c r="I4" s="25">
        <v>2.65</v>
      </c>
      <c r="J4" s="57">
        <v>0.227</v>
      </c>
      <c r="K4" s="57">
        <v>0.223</v>
      </c>
      <c r="L4" s="57">
        <v>0.004</v>
      </c>
      <c r="M4" s="21">
        <f>H4*K4-I4*L4</f>
        <v>1.9295</v>
      </c>
      <c r="N4" s="21">
        <f>E4*M4</f>
        <v>1.9295</v>
      </c>
      <c r="O4" s="58" t="s">
        <v>29</v>
      </c>
      <c r="P4" s="58">
        <v>1</v>
      </c>
      <c r="Q4" s="77">
        <v>0.05</v>
      </c>
      <c r="R4" s="77">
        <v>0.05</v>
      </c>
      <c r="S4" s="21">
        <f>(N4+SUM(R4:R9))*1.12</f>
        <v>3.49384</v>
      </c>
      <c r="T4" s="9"/>
    </row>
    <row r="5" spans="1:20">
      <c r="A5" s="19"/>
      <c r="B5" s="20"/>
      <c r="C5" s="20"/>
      <c r="D5" s="21"/>
      <c r="E5" s="22"/>
      <c r="F5" s="23"/>
      <c r="G5" s="21"/>
      <c r="H5" s="25"/>
      <c r="I5" s="25"/>
      <c r="J5" s="57"/>
      <c r="K5" s="57"/>
      <c r="L5" s="57"/>
      <c r="M5" s="21"/>
      <c r="N5" s="21"/>
      <c r="O5" s="58" t="s">
        <v>30</v>
      </c>
      <c r="P5" s="58" t="s">
        <v>31</v>
      </c>
      <c r="Q5" s="77">
        <v>0.05</v>
      </c>
      <c r="R5" s="77">
        <v>0.3</v>
      </c>
      <c r="S5" s="21"/>
      <c r="T5" s="9"/>
    </row>
    <row r="6" spans="1:20">
      <c r="A6" s="19"/>
      <c r="B6" s="20"/>
      <c r="C6" s="20"/>
      <c r="D6" s="21"/>
      <c r="E6" s="22"/>
      <c r="F6" s="23"/>
      <c r="G6" s="21"/>
      <c r="H6" s="25"/>
      <c r="I6" s="25"/>
      <c r="J6" s="57"/>
      <c r="K6" s="57"/>
      <c r="L6" s="57"/>
      <c r="M6" s="21"/>
      <c r="N6" s="21"/>
      <c r="O6" s="58" t="s">
        <v>32</v>
      </c>
      <c r="P6" s="58" t="s">
        <v>33</v>
      </c>
      <c r="Q6" s="77">
        <v>0.05</v>
      </c>
      <c r="R6" s="77">
        <v>0.1</v>
      </c>
      <c r="S6" s="21"/>
      <c r="T6" s="9"/>
    </row>
    <row r="7" spans="1:20">
      <c r="A7" s="19"/>
      <c r="B7" s="20"/>
      <c r="C7" s="20"/>
      <c r="D7" s="21"/>
      <c r="E7" s="22"/>
      <c r="F7" s="23"/>
      <c r="G7" s="21"/>
      <c r="H7" s="25"/>
      <c r="I7" s="25"/>
      <c r="J7" s="57"/>
      <c r="K7" s="57"/>
      <c r="L7" s="57"/>
      <c r="M7" s="21"/>
      <c r="N7" s="21"/>
      <c r="O7" s="58" t="s">
        <v>34</v>
      </c>
      <c r="P7" s="58" t="s">
        <v>33</v>
      </c>
      <c r="Q7" s="77">
        <v>0.04</v>
      </c>
      <c r="R7" s="77">
        <v>0.08</v>
      </c>
      <c r="S7" s="21"/>
      <c r="T7" s="9"/>
    </row>
    <row r="8" spans="1:20">
      <c r="A8" s="19"/>
      <c r="B8" s="20"/>
      <c r="C8" s="20"/>
      <c r="D8" s="21"/>
      <c r="E8" s="22"/>
      <c r="F8" s="23"/>
      <c r="G8" s="21"/>
      <c r="H8" s="25"/>
      <c r="I8" s="25"/>
      <c r="J8" s="57"/>
      <c r="K8" s="57"/>
      <c r="L8" s="57"/>
      <c r="M8" s="21"/>
      <c r="N8" s="21"/>
      <c r="O8" s="58" t="s">
        <v>35</v>
      </c>
      <c r="P8" s="58" t="s">
        <v>33</v>
      </c>
      <c r="Q8" s="77">
        <v>0.03</v>
      </c>
      <c r="R8" s="77">
        <v>0.06</v>
      </c>
      <c r="S8" s="21"/>
      <c r="T8" s="9"/>
    </row>
    <row r="9" spans="1:20">
      <c r="A9" s="19"/>
      <c r="B9" s="20"/>
      <c r="C9" s="20"/>
      <c r="D9" s="21"/>
      <c r="E9" s="22"/>
      <c r="F9" s="23"/>
      <c r="G9" s="21"/>
      <c r="H9" s="25"/>
      <c r="I9" s="25"/>
      <c r="J9" s="57"/>
      <c r="K9" s="57"/>
      <c r="L9" s="57"/>
      <c r="M9" s="21"/>
      <c r="N9" s="21"/>
      <c r="O9" s="58" t="s">
        <v>36</v>
      </c>
      <c r="P9" s="58">
        <v>0.0223</v>
      </c>
      <c r="Q9" s="77">
        <v>27</v>
      </c>
      <c r="R9" s="77">
        <v>0.6</v>
      </c>
      <c r="S9" s="21"/>
      <c r="T9" s="9"/>
    </row>
    <row r="10" spans="1:19">
      <c r="A10" s="26">
        <v>2</v>
      </c>
      <c r="B10" s="14" t="s">
        <v>37</v>
      </c>
      <c r="C10" s="14" t="s">
        <v>38</v>
      </c>
      <c r="D10" s="27" t="s">
        <v>39</v>
      </c>
      <c r="E10" s="28">
        <v>1</v>
      </c>
      <c r="F10" s="25" t="s">
        <v>40</v>
      </c>
      <c r="G10" s="25" t="s">
        <v>41</v>
      </c>
      <c r="H10" s="29">
        <v>4.7</v>
      </c>
      <c r="I10" s="29">
        <v>2.65</v>
      </c>
      <c r="J10" s="59">
        <v>1.735</v>
      </c>
      <c r="K10" s="59">
        <v>1.728</v>
      </c>
      <c r="L10" s="59">
        <f>J10-K10</f>
        <v>0.00700000000000012</v>
      </c>
      <c r="M10" s="60">
        <f>H10*J10-I10*L10</f>
        <v>8.13595</v>
      </c>
      <c r="N10" s="60">
        <f>M10*E10</f>
        <v>8.13595</v>
      </c>
      <c r="O10" s="61" t="s">
        <v>29</v>
      </c>
      <c r="P10" s="31">
        <v>1</v>
      </c>
      <c r="Q10" s="78">
        <v>0.08</v>
      </c>
      <c r="R10" s="79">
        <v>0.08</v>
      </c>
      <c r="S10" s="80">
        <f>(N44+R44)*1.12</f>
        <v>36.3440112</v>
      </c>
    </row>
    <row r="11" spans="1:19">
      <c r="A11" s="26"/>
      <c r="B11" s="14"/>
      <c r="C11" s="14"/>
      <c r="D11" s="27"/>
      <c r="E11" s="28"/>
      <c r="F11" s="29"/>
      <c r="G11" s="25"/>
      <c r="H11" s="29"/>
      <c r="I11" s="29"/>
      <c r="J11" s="59"/>
      <c r="K11" s="59"/>
      <c r="L11" s="59"/>
      <c r="M11" s="60"/>
      <c r="N11" s="60"/>
      <c r="O11" s="61" t="s">
        <v>42</v>
      </c>
      <c r="P11" s="31"/>
      <c r="Q11" s="78">
        <v>0.05</v>
      </c>
      <c r="R11" s="79">
        <v>0.2</v>
      </c>
      <c r="S11" s="80"/>
    </row>
    <row r="12" spans="1:19">
      <c r="A12" s="26"/>
      <c r="B12" s="14"/>
      <c r="C12" s="14"/>
      <c r="D12" s="27"/>
      <c r="E12" s="28"/>
      <c r="F12" s="29"/>
      <c r="G12" s="25"/>
      <c r="H12" s="29"/>
      <c r="I12" s="29"/>
      <c r="J12" s="59"/>
      <c r="K12" s="59"/>
      <c r="L12" s="59"/>
      <c r="M12" s="60"/>
      <c r="N12" s="60"/>
      <c r="O12" s="61" t="s">
        <v>43</v>
      </c>
      <c r="P12" s="31" t="s">
        <v>44</v>
      </c>
      <c r="Q12" s="78">
        <v>0.03</v>
      </c>
      <c r="R12" s="79">
        <v>0.06</v>
      </c>
      <c r="S12" s="80"/>
    </row>
    <row r="13" spans="1:19">
      <c r="A13" s="26"/>
      <c r="B13" s="14"/>
      <c r="C13" s="14"/>
      <c r="D13" s="27"/>
      <c r="E13" s="28"/>
      <c r="F13" s="29"/>
      <c r="G13" s="25"/>
      <c r="H13" s="29"/>
      <c r="I13" s="29"/>
      <c r="J13" s="59"/>
      <c r="K13" s="59"/>
      <c r="L13" s="59"/>
      <c r="M13" s="60"/>
      <c r="N13" s="60"/>
      <c r="O13" s="61" t="s">
        <v>45</v>
      </c>
      <c r="P13" s="31" t="s">
        <v>44</v>
      </c>
      <c r="Q13" s="78">
        <v>0.03</v>
      </c>
      <c r="R13" s="79">
        <v>0.06</v>
      </c>
      <c r="S13" s="80"/>
    </row>
    <row r="14" spans="1:19">
      <c r="A14" s="26"/>
      <c r="B14" s="14"/>
      <c r="C14" s="14"/>
      <c r="D14" s="27"/>
      <c r="E14" s="28"/>
      <c r="F14" s="29"/>
      <c r="G14" s="25"/>
      <c r="H14" s="29"/>
      <c r="I14" s="29"/>
      <c r="J14" s="59"/>
      <c r="K14" s="59"/>
      <c r="L14" s="59"/>
      <c r="M14" s="60"/>
      <c r="N14" s="60"/>
      <c r="O14" s="61" t="s">
        <v>46</v>
      </c>
      <c r="P14" s="31" t="s">
        <v>44</v>
      </c>
      <c r="Q14" s="78">
        <v>0.03</v>
      </c>
      <c r="R14" s="79">
        <v>0.06</v>
      </c>
      <c r="S14" s="80"/>
    </row>
    <row r="15" spans="1:19">
      <c r="A15" s="26"/>
      <c r="B15" s="14"/>
      <c r="C15" s="14"/>
      <c r="D15" s="27"/>
      <c r="E15" s="28"/>
      <c r="F15" s="29"/>
      <c r="G15" s="25"/>
      <c r="H15" s="29"/>
      <c r="I15" s="29"/>
      <c r="J15" s="59"/>
      <c r="K15" s="59"/>
      <c r="L15" s="59"/>
      <c r="M15" s="60"/>
      <c r="N15" s="60"/>
      <c r="O15" s="61" t="s">
        <v>47</v>
      </c>
      <c r="P15" s="31" t="s">
        <v>44</v>
      </c>
      <c r="Q15" s="78">
        <v>0.03</v>
      </c>
      <c r="R15" s="79">
        <v>0.06</v>
      </c>
      <c r="S15" s="80"/>
    </row>
    <row r="16" spans="1:19">
      <c r="A16" s="26"/>
      <c r="B16" s="14"/>
      <c r="C16" s="14"/>
      <c r="D16" s="27"/>
      <c r="E16" s="28"/>
      <c r="F16" s="29"/>
      <c r="G16" s="25"/>
      <c r="H16" s="29"/>
      <c r="I16" s="29"/>
      <c r="J16" s="59"/>
      <c r="K16" s="59"/>
      <c r="L16" s="59"/>
      <c r="M16" s="60"/>
      <c r="N16" s="60"/>
      <c r="O16" s="62" t="s">
        <v>48</v>
      </c>
      <c r="P16" s="31" t="s">
        <v>44</v>
      </c>
      <c r="Q16" s="78">
        <v>0.03</v>
      </c>
      <c r="R16" s="79">
        <v>0.06</v>
      </c>
      <c r="S16" s="80"/>
    </row>
    <row r="17" spans="1:19">
      <c r="A17" s="26"/>
      <c r="B17" s="14"/>
      <c r="C17" s="14"/>
      <c r="D17" s="27"/>
      <c r="E17" s="28"/>
      <c r="F17" s="29"/>
      <c r="G17" s="25"/>
      <c r="H17" s="29"/>
      <c r="I17" s="29"/>
      <c r="J17" s="59"/>
      <c r="K17" s="59"/>
      <c r="L17" s="59"/>
      <c r="M17" s="60"/>
      <c r="N17" s="60"/>
      <c r="O17" s="62" t="s">
        <v>49</v>
      </c>
      <c r="P17" s="31" t="s">
        <v>50</v>
      </c>
      <c r="Q17" s="78">
        <v>0.02</v>
      </c>
      <c r="R17" s="79">
        <v>0.06</v>
      </c>
      <c r="S17" s="80"/>
    </row>
    <row r="18" spans="1:19">
      <c r="A18" s="26"/>
      <c r="B18" s="14"/>
      <c r="C18" s="14"/>
      <c r="D18" s="27"/>
      <c r="E18" s="28"/>
      <c r="F18" s="29"/>
      <c r="G18" s="25"/>
      <c r="H18" s="29"/>
      <c r="I18" s="29"/>
      <c r="J18" s="59"/>
      <c r="K18" s="59"/>
      <c r="L18" s="59"/>
      <c r="M18" s="60"/>
      <c r="N18" s="60"/>
      <c r="O18" s="61" t="s">
        <v>32</v>
      </c>
      <c r="P18" s="31"/>
      <c r="Q18" s="78">
        <v>0.2</v>
      </c>
      <c r="R18" s="79">
        <v>0.2</v>
      </c>
      <c r="S18" s="80"/>
    </row>
    <row r="19" spans="1:19">
      <c r="A19" s="26"/>
      <c r="B19" s="14"/>
      <c r="C19" s="14"/>
      <c r="D19" s="30" t="s">
        <v>51</v>
      </c>
      <c r="E19" s="31">
        <v>2</v>
      </c>
      <c r="F19" s="31" t="s">
        <v>40</v>
      </c>
      <c r="G19" s="32" t="s">
        <v>52</v>
      </c>
      <c r="H19" s="29">
        <v>4.7</v>
      </c>
      <c r="I19" s="29">
        <v>2.65</v>
      </c>
      <c r="J19" s="59">
        <v>0.381</v>
      </c>
      <c r="K19" s="59">
        <v>0.37</v>
      </c>
      <c r="L19" s="59">
        <f>J19-K19</f>
        <v>0.011</v>
      </c>
      <c r="M19" s="60">
        <f>H19*J19-I19*L19</f>
        <v>1.76155</v>
      </c>
      <c r="N19" s="60">
        <f>E19*M19</f>
        <v>3.5231</v>
      </c>
      <c r="O19" s="62" t="s">
        <v>53</v>
      </c>
      <c r="P19" s="31" t="s">
        <v>44</v>
      </c>
      <c r="Q19" s="78">
        <v>0.03</v>
      </c>
      <c r="R19" s="79">
        <v>0.06</v>
      </c>
      <c r="S19" s="80"/>
    </row>
    <row r="20" spans="1:19">
      <c r="A20" s="26"/>
      <c r="B20" s="14"/>
      <c r="C20" s="14"/>
      <c r="D20" s="30" t="s">
        <v>54</v>
      </c>
      <c r="E20" s="31">
        <v>1</v>
      </c>
      <c r="F20" s="32" t="s">
        <v>40</v>
      </c>
      <c r="G20" s="32" t="s">
        <v>55</v>
      </c>
      <c r="H20" s="29">
        <v>4.87</v>
      </c>
      <c r="I20" s="36">
        <v>2.65</v>
      </c>
      <c r="J20" s="63">
        <v>0.154</v>
      </c>
      <c r="K20" s="63">
        <v>0.152</v>
      </c>
      <c r="L20" s="63">
        <f>J20-K20</f>
        <v>0.002</v>
      </c>
      <c r="M20" s="60">
        <f>H20*J20-I20*L20</f>
        <v>0.74468</v>
      </c>
      <c r="N20" s="60">
        <f>E20*M20</f>
        <v>0.74468</v>
      </c>
      <c r="O20" s="61" t="s">
        <v>56</v>
      </c>
      <c r="P20" s="31" t="s">
        <v>57</v>
      </c>
      <c r="Q20" s="78">
        <v>0.15</v>
      </c>
      <c r="R20" s="79">
        <v>0.15</v>
      </c>
      <c r="S20" s="80"/>
    </row>
    <row r="21" spans="1:19">
      <c r="A21" s="26"/>
      <c r="B21" s="14"/>
      <c r="C21" s="14"/>
      <c r="D21" s="30"/>
      <c r="E21" s="31"/>
      <c r="F21" s="31"/>
      <c r="G21" s="31"/>
      <c r="H21" s="29"/>
      <c r="I21" s="36"/>
      <c r="J21" s="63"/>
      <c r="K21" s="63"/>
      <c r="L21" s="63"/>
      <c r="M21" s="60"/>
      <c r="N21" s="60"/>
      <c r="O21" s="61" t="s">
        <v>35</v>
      </c>
      <c r="P21" s="31" t="s">
        <v>44</v>
      </c>
      <c r="Q21" s="78">
        <v>0.03</v>
      </c>
      <c r="R21" s="79">
        <v>0.03</v>
      </c>
      <c r="S21" s="80"/>
    </row>
    <row r="22" spans="1:19">
      <c r="A22" s="26"/>
      <c r="B22" s="14"/>
      <c r="C22" s="14"/>
      <c r="D22" s="30"/>
      <c r="E22" s="31"/>
      <c r="F22" s="31"/>
      <c r="G22" s="31"/>
      <c r="H22" s="29"/>
      <c r="I22" s="36"/>
      <c r="J22" s="63"/>
      <c r="K22" s="63"/>
      <c r="L22" s="63"/>
      <c r="M22" s="60"/>
      <c r="N22" s="60"/>
      <c r="O22" s="61" t="s">
        <v>58</v>
      </c>
      <c r="P22" s="31" t="s">
        <v>59</v>
      </c>
      <c r="Q22" s="78">
        <v>0.07</v>
      </c>
      <c r="R22" s="79">
        <v>0.07</v>
      </c>
      <c r="S22" s="80"/>
    </row>
    <row r="23" spans="1:19">
      <c r="A23" s="26"/>
      <c r="B23" s="14"/>
      <c r="C23" s="14"/>
      <c r="D23" s="30" t="s">
        <v>60</v>
      </c>
      <c r="E23" s="31">
        <v>1</v>
      </c>
      <c r="F23" s="32" t="s">
        <v>40</v>
      </c>
      <c r="G23" s="32" t="s">
        <v>61</v>
      </c>
      <c r="H23" s="29">
        <v>4.7</v>
      </c>
      <c r="I23" s="36">
        <v>2.65</v>
      </c>
      <c r="J23" s="63">
        <v>0.459</v>
      </c>
      <c r="K23" s="63">
        <v>0.434</v>
      </c>
      <c r="L23" s="59">
        <f>J23-K23</f>
        <v>0.025</v>
      </c>
      <c r="M23" s="60">
        <f>H23*J23-I23*L23</f>
        <v>2.09105</v>
      </c>
      <c r="N23" s="60">
        <f>E23*M23</f>
        <v>2.09105</v>
      </c>
      <c r="O23" s="62" t="s">
        <v>29</v>
      </c>
      <c r="P23" s="31"/>
      <c r="Q23" s="78">
        <v>0.08</v>
      </c>
      <c r="R23" s="79">
        <v>0.08</v>
      </c>
      <c r="S23" s="80"/>
    </row>
    <row r="24" spans="1:19">
      <c r="A24" s="26"/>
      <c r="B24" s="14"/>
      <c r="C24" s="14"/>
      <c r="D24" s="30"/>
      <c r="E24" s="31"/>
      <c r="F24" s="31"/>
      <c r="G24" s="31"/>
      <c r="H24" s="29"/>
      <c r="I24" s="36"/>
      <c r="J24" s="63"/>
      <c r="K24" s="63"/>
      <c r="L24" s="59"/>
      <c r="M24" s="60"/>
      <c r="N24" s="60"/>
      <c r="O24" s="62" t="s">
        <v>62</v>
      </c>
      <c r="P24" s="32" t="s">
        <v>63</v>
      </c>
      <c r="Q24" s="78">
        <v>0.03</v>
      </c>
      <c r="R24" s="79">
        <v>0.03</v>
      </c>
      <c r="S24" s="80"/>
    </row>
    <row r="25" spans="1:19">
      <c r="A25" s="26"/>
      <c r="B25" s="14"/>
      <c r="C25" s="14"/>
      <c r="D25" s="30"/>
      <c r="E25" s="31"/>
      <c r="F25" s="31"/>
      <c r="G25" s="31"/>
      <c r="H25" s="29"/>
      <c r="I25" s="36"/>
      <c r="J25" s="63"/>
      <c r="K25" s="63"/>
      <c r="L25" s="59"/>
      <c r="M25" s="60"/>
      <c r="N25" s="60"/>
      <c r="O25" s="62" t="s">
        <v>64</v>
      </c>
      <c r="P25" s="32" t="s">
        <v>65</v>
      </c>
      <c r="Q25" s="78">
        <v>0.03</v>
      </c>
      <c r="R25" s="79">
        <v>0.06</v>
      </c>
      <c r="S25" s="80"/>
    </row>
    <row r="26" spans="1:19">
      <c r="A26" s="26"/>
      <c r="B26" s="14"/>
      <c r="C26" s="14"/>
      <c r="D26" s="30" t="s">
        <v>66</v>
      </c>
      <c r="E26" s="31">
        <v>1</v>
      </c>
      <c r="F26" s="32" t="s">
        <v>67</v>
      </c>
      <c r="G26" s="32" t="s">
        <v>68</v>
      </c>
      <c r="H26" s="29">
        <v>4.7</v>
      </c>
      <c r="I26" s="36">
        <v>2.65</v>
      </c>
      <c r="J26" s="63">
        <v>0.586</v>
      </c>
      <c r="K26" s="63">
        <v>0.583</v>
      </c>
      <c r="L26" s="59">
        <f>J26-K26</f>
        <v>0.003</v>
      </c>
      <c r="M26" s="60">
        <f>H26*J26-I26*L26</f>
        <v>2.74625</v>
      </c>
      <c r="N26" s="60">
        <f>E26*M26</f>
        <v>2.74625</v>
      </c>
      <c r="O26" s="62" t="s">
        <v>29</v>
      </c>
      <c r="P26" s="31"/>
      <c r="Q26" s="78">
        <v>0.05</v>
      </c>
      <c r="R26" s="79">
        <v>0.05</v>
      </c>
      <c r="S26" s="80"/>
    </row>
    <row r="27" spans="1:19">
      <c r="A27" s="26"/>
      <c r="B27" s="14"/>
      <c r="C27" s="14"/>
      <c r="D27" s="30"/>
      <c r="E27" s="31"/>
      <c r="F27" s="31"/>
      <c r="G27" s="31"/>
      <c r="H27" s="29"/>
      <c r="I27" s="36"/>
      <c r="J27" s="63"/>
      <c r="K27" s="63"/>
      <c r="L27" s="59"/>
      <c r="M27" s="60"/>
      <c r="N27" s="60"/>
      <c r="O27" s="62" t="s">
        <v>69</v>
      </c>
      <c r="P27" s="32" t="s">
        <v>70</v>
      </c>
      <c r="Q27" s="78">
        <v>0.02</v>
      </c>
      <c r="R27" s="79">
        <v>0.04</v>
      </c>
      <c r="S27" s="80"/>
    </row>
    <row r="28" spans="1:19">
      <c r="A28" s="26"/>
      <c r="B28" s="14"/>
      <c r="C28" s="14"/>
      <c r="D28" s="30"/>
      <c r="E28" s="31"/>
      <c r="F28" s="31"/>
      <c r="G28" s="31"/>
      <c r="H28" s="29"/>
      <c r="I28" s="36"/>
      <c r="J28" s="63"/>
      <c r="K28" s="63"/>
      <c r="L28" s="59"/>
      <c r="M28" s="60"/>
      <c r="N28" s="60"/>
      <c r="O28" s="62" t="s">
        <v>71</v>
      </c>
      <c r="P28" s="32" t="s">
        <v>50</v>
      </c>
      <c r="Q28" s="78">
        <v>0.02</v>
      </c>
      <c r="R28" s="79">
        <v>0.04</v>
      </c>
      <c r="S28" s="80"/>
    </row>
    <row r="29" spans="1:19">
      <c r="A29" s="26"/>
      <c r="B29" s="14"/>
      <c r="C29" s="14"/>
      <c r="D29" s="30"/>
      <c r="E29" s="31"/>
      <c r="F29" s="31"/>
      <c r="G29" s="31"/>
      <c r="H29" s="29"/>
      <c r="I29" s="36"/>
      <c r="J29" s="63"/>
      <c r="K29" s="63"/>
      <c r="L29" s="59"/>
      <c r="M29" s="60"/>
      <c r="N29" s="60"/>
      <c r="O29" s="62" t="s">
        <v>49</v>
      </c>
      <c r="P29" s="31" t="s">
        <v>50</v>
      </c>
      <c r="Q29" s="78">
        <v>0.02</v>
      </c>
      <c r="R29" s="79">
        <v>0.06</v>
      </c>
      <c r="S29" s="80"/>
    </row>
    <row r="30" spans="1:19">
      <c r="A30" s="26"/>
      <c r="B30" s="14"/>
      <c r="C30" s="14"/>
      <c r="D30" s="30" t="s">
        <v>72</v>
      </c>
      <c r="E30" s="32">
        <v>2</v>
      </c>
      <c r="F30" s="32" t="s">
        <v>40</v>
      </c>
      <c r="G30" s="32" t="s">
        <v>73</v>
      </c>
      <c r="H30" s="25">
        <v>4.87</v>
      </c>
      <c r="I30" s="25">
        <v>2.65</v>
      </c>
      <c r="J30" s="57">
        <v>0.175</v>
      </c>
      <c r="K30" s="57">
        <v>0.162</v>
      </c>
      <c r="L30" s="57">
        <f>J30-K30</f>
        <v>0.013</v>
      </c>
      <c r="M30" s="21">
        <f>H30*J30-I30*L30</f>
        <v>0.8178</v>
      </c>
      <c r="N30" s="21">
        <f>M30*E30</f>
        <v>1.6356</v>
      </c>
      <c r="O30" s="62" t="s">
        <v>74</v>
      </c>
      <c r="P30" s="31"/>
      <c r="Q30" s="78">
        <v>0.01</v>
      </c>
      <c r="R30" s="79">
        <v>0.02</v>
      </c>
      <c r="S30" s="80"/>
    </row>
    <row r="31" spans="1:19">
      <c r="A31" s="26"/>
      <c r="B31" s="14"/>
      <c r="C31" s="14"/>
      <c r="D31" s="30"/>
      <c r="E31" s="32"/>
      <c r="F31" s="32"/>
      <c r="G31" s="32"/>
      <c r="H31" s="25"/>
      <c r="I31" s="25"/>
      <c r="J31" s="57"/>
      <c r="K31" s="57"/>
      <c r="L31" s="57"/>
      <c r="M31" s="21"/>
      <c r="N31" s="21"/>
      <c r="O31" s="62" t="s">
        <v>75</v>
      </c>
      <c r="P31" s="31"/>
      <c r="Q31" s="78">
        <v>0.02</v>
      </c>
      <c r="R31" s="79">
        <v>0.04</v>
      </c>
      <c r="S31" s="80"/>
    </row>
    <row r="32" spans="1:19">
      <c r="A32" s="26"/>
      <c r="B32" s="14"/>
      <c r="C32" s="14"/>
      <c r="D32" s="30"/>
      <c r="E32" s="32"/>
      <c r="F32" s="32"/>
      <c r="G32" s="32"/>
      <c r="H32" s="25"/>
      <c r="I32" s="25"/>
      <c r="J32" s="57"/>
      <c r="K32" s="57"/>
      <c r="L32" s="57"/>
      <c r="M32" s="21"/>
      <c r="N32" s="21"/>
      <c r="O32" s="62" t="s">
        <v>76</v>
      </c>
      <c r="P32" s="31"/>
      <c r="Q32" s="78">
        <v>0.02</v>
      </c>
      <c r="R32" s="79">
        <v>0.04</v>
      </c>
      <c r="S32" s="80"/>
    </row>
    <row r="33" spans="1:19">
      <c r="A33" s="26"/>
      <c r="B33" s="14"/>
      <c r="C33" s="14"/>
      <c r="D33" s="30"/>
      <c r="E33" s="32"/>
      <c r="F33" s="32"/>
      <c r="G33" s="32"/>
      <c r="H33" s="25"/>
      <c r="I33" s="25"/>
      <c r="J33" s="57"/>
      <c r="K33" s="57"/>
      <c r="L33" s="57"/>
      <c r="M33" s="21"/>
      <c r="N33" s="21"/>
      <c r="O33" s="62" t="s">
        <v>46</v>
      </c>
      <c r="P33" s="31"/>
      <c r="Q33" s="78">
        <v>0.03</v>
      </c>
      <c r="R33" s="79">
        <v>0.06</v>
      </c>
      <c r="S33" s="80"/>
    </row>
    <row r="34" spans="1:19">
      <c r="A34" s="26"/>
      <c r="B34" s="14"/>
      <c r="C34" s="14"/>
      <c r="D34" s="30"/>
      <c r="E34" s="32"/>
      <c r="F34" s="32"/>
      <c r="G34" s="32"/>
      <c r="H34" s="25"/>
      <c r="I34" s="25"/>
      <c r="J34" s="57"/>
      <c r="K34" s="57"/>
      <c r="L34" s="57"/>
      <c r="M34" s="21"/>
      <c r="N34" s="21"/>
      <c r="O34" s="62" t="s">
        <v>77</v>
      </c>
      <c r="P34" s="31"/>
      <c r="Q34" s="78">
        <v>0.04</v>
      </c>
      <c r="R34" s="79">
        <v>0.08</v>
      </c>
      <c r="S34" s="80"/>
    </row>
    <row r="35" spans="1:19">
      <c r="A35" s="26"/>
      <c r="B35" s="14"/>
      <c r="C35" s="14"/>
      <c r="D35" s="30"/>
      <c r="E35" s="32"/>
      <c r="F35" s="32"/>
      <c r="G35" s="32"/>
      <c r="H35" s="25"/>
      <c r="I35" s="25"/>
      <c r="J35" s="57"/>
      <c r="K35" s="57"/>
      <c r="L35" s="57"/>
      <c r="M35" s="21"/>
      <c r="N35" s="21"/>
      <c r="O35" s="62" t="s">
        <v>78</v>
      </c>
      <c r="P35" s="31"/>
      <c r="Q35" s="78">
        <v>0.04</v>
      </c>
      <c r="R35" s="79">
        <v>0.08</v>
      </c>
      <c r="S35" s="80"/>
    </row>
    <row r="36" spans="1:19">
      <c r="A36" s="26"/>
      <c r="B36" s="14"/>
      <c r="C36" s="14"/>
      <c r="D36" s="32" t="s">
        <v>79</v>
      </c>
      <c r="E36" s="32">
        <v>2</v>
      </c>
      <c r="F36" s="32"/>
      <c r="G36" s="32" t="s">
        <v>80</v>
      </c>
      <c r="H36" s="25">
        <v>4.87</v>
      </c>
      <c r="I36" s="25">
        <v>2.65</v>
      </c>
      <c r="J36" s="57">
        <v>0.057</v>
      </c>
      <c r="K36" s="57">
        <v>0.054</v>
      </c>
      <c r="L36" s="57">
        <f>J36-K36</f>
        <v>0.003</v>
      </c>
      <c r="M36" s="21">
        <f>H36*J36-I36*L36</f>
        <v>0.26964</v>
      </c>
      <c r="N36" s="21">
        <f t="shared" ref="N36:N40" si="0">E36*M36</f>
        <v>0.53928</v>
      </c>
      <c r="O36" s="62" t="s">
        <v>81</v>
      </c>
      <c r="P36" s="31"/>
      <c r="Q36" s="78">
        <v>0.02</v>
      </c>
      <c r="R36" s="79">
        <v>0.04</v>
      </c>
      <c r="S36" s="80"/>
    </row>
    <row r="37" spans="1:19">
      <c r="A37" s="26"/>
      <c r="B37" s="14"/>
      <c r="C37" s="14"/>
      <c r="D37" s="32" t="s">
        <v>82</v>
      </c>
      <c r="E37" s="32">
        <v>3</v>
      </c>
      <c r="F37" s="32"/>
      <c r="G37" s="32"/>
      <c r="H37" s="25">
        <v>5</v>
      </c>
      <c r="I37" s="25">
        <v>2.65</v>
      </c>
      <c r="J37" s="57">
        <v>0.062</v>
      </c>
      <c r="K37" s="57">
        <v>0.06</v>
      </c>
      <c r="L37" s="57">
        <f>J37-K37</f>
        <v>0.002</v>
      </c>
      <c r="M37" s="21">
        <f>H37*J37-I37*L37</f>
        <v>0.3047</v>
      </c>
      <c r="N37" s="21">
        <f t="shared" si="0"/>
        <v>0.9141</v>
      </c>
      <c r="O37" s="62" t="s">
        <v>83</v>
      </c>
      <c r="P37" s="31"/>
      <c r="Q37" s="78">
        <v>0.03</v>
      </c>
      <c r="R37" s="79">
        <v>0.09</v>
      </c>
      <c r="S37" s="80"/>
    </row>
    <row r="38" spans="1:19">
      <c r="A38" s="26"/>
      <c r="B38" s="14"/>
      <c r="C38" s="14"/>
      <c r="D38" s="32"/>
      <c r="E38" s="32"/>
      <c r="F38" s="32"/>
      <c r="G38" s="32"/>
      <c r="H38" s="25"/>
      <c r="I38" s="25"/>
      <c r="J38" s="57"/>
      <c r="K38" s="57"/>
      <c r="L38" s="57"/>
      <c r="M38" s="21"/>
      <c r="N38" s="21"/>
      <c r="O38" s="62" t="s">
        <v>84</v>
      </c>
      <c r="P38" s="31"/>
      <c r="Q38" s="78">
        <v>0.03</v>
      </c>
      <c r="R38" s="79">
        <v>0.06</v>
      </c>
      <c r="S38" s="80"/>
    </row>
    <row r="39" spans="1:19">
      <c r="A39" s="26"/>
      <c r="B39" s="14"/>
      <c r="C39" s="14"/>
      <c r="D39" s="30" t="s">
        <v>85</v>
      </c>
      <c r="E39" s="31">
        <v>4</v>
      </c>
      <c r="F39" s="31"/>
      <c r="G39" s="33" t="s">
        <v>86</v>
      </c>
      <c r="H39" s="29"/>
      <c r="I39" s="36"/>
      <c r="J39" s="63"/>
      <c r="K39" s="63"/>
      <c r="L39" s="63"/>
      <c r="M39" s="60">
        <v>0.1</v>
      </c>
      <c r="N39" s="60">
        <f>M39*E39</f>
        <v>0.4</v>
      </c>
      <c r="O39" s="62" t="s">
        <v>87</v>
      </c>
      <c r="P39" s="32">
        <v>12</v>
      </c>
      <c r="Q39" s="78">
        <v>0.05</v>
      </c>
      <c r="R39" s="79">
        <v>0.6</v>
      </c>
      <c r="S39" s="80"/>
    </row>
    <row r="40" spans="1:19">
      <c r="A40" s="26"/>
      <c r="B40" s="14"/>
      <c r="C40" s="14"/>
      <c r="D40" s="30" t="s">
        <v>88</v>
      </c>
      <c r="E40" s="31">
        <v>2</v>
      </c>
      <c r="F40" s="31"/>
      <c r="G40" s="34" t="s">
        <v>86</v>
      </c>
      <c r="H40" s="29"/>
      <c r="I40" s="36"/>
      <c r="J40" s="63"/>
      <c r="K40" s="63"/>
      <c r="L40" s="63"/>
      <c r="M40" s="60">
        <v>0.5</v>
      </c>
      <c r="N40" s="60">
        <f t="shared" si="0"/>
        <v>1</v>
      </c>
      <c r="O40" s="62" t="s">
        <v>89</v>
      </c>
      <c r="P40" s="31">
        <v>37</v>
      </c>
      <c r="Q40" s="78">
        <v>0.05</v>
      </c>
      <c r="R40" s="79">
        <v>1.85</v>
      </c>
      <c r="S40" s="80"/>
    </row>
    <row r="41" spans="1:19">
      <c r="A41" s="26"/>
      <c r="B41" s="14"/>
      <c r="C41" s="14"/>
      <c r="D41" s="34"/>
      <c r="E41" s="35"/>
      <c r="F41" s="35"/>
      <c r="G41" s="35"/>
      <c r="H41" s="36"/>
      <c r="I41" s="36"/>
      <c r="J41" s="63"/>
      <c r="K41" s="63"/>
      <c r="L41" s="63"/>
      <c r="M41" s="64"/>
      <c r="N41" s="64"/>
      <c r="O41" s="62" t="s">
        <v>90</v>
      </c>
      <c r="P41" s="31">
        <v>32</v>
      </c>
      <c r="Q41" s="78">
        <v>0.05</v>
      </c>
      <c r="R41" s="79">
        <v>1.6</v>
      </c>
      <c r="S41" s="80"/>
    </row>
    <row r="42" spans="1:19">
      <c r="A42" s="26"/>
      <c r="B42" s="14"/>
      <c r="C42" s="14"/>
      <c r="D42" s="34"/>
      <c r="E42" s="35"/>
      <c r="F42" s="35"/>
      <c r="G42" s="35"/>
      <c r="H42" s="36"/>
      <c r="I42" s="36"/>
      <c r="J42" s="63"/>
      <c r="K42" s="63"/>
      <c r="L42" s="63"/>
      <c r="M42" s="64"/>
      <c r="N42" s="64"/>
      <c r="O42" s="62" t="s">
        <v>91</v>
      </c>
      <c r="P42" s="31">
        <v>43</v>
      </c>
      <c r="Q42" s="78">
        <v>0.05</v>
      </c>
      <c r="R42" s="79">
        <v>2.15</v>
      </c>
      <c r="S42" s="80"/>
    </row>
    <row r="43" spans="1:19">
      <c r="A43" s="26"/>
      <c r="B43" s="14"/>
      <c r="C43" s="14"/>
      <c r="D43" s="35"/>
      <c r="E43" s="31"/>
      <c r="F43" s="31"/>
      <c r="G43" s="35"/>
      <c r="H43" s="37"/>
      <c r="I43" s="36"/>
      <c r="J43" s="63"/>
      <c r="K43" s="65"/>
      <c r="L43" s="63"/>
      <c r="M43" s="64"/>
      <c r="N43" s="64"/>
      <c r="O43" s="62" t="s">
        <v>92</v>
      </c>
      <c r="P43" s="31"/>
      <c r="Q43" s="78">
        <v>2.5</v>
      </c>
      <c r="R43" s="79">
        <v>2.5</v>
      </c>
      <c r="S43" s="80"/>
    </row>
    <row r="44" spans="1:19">
      <c r="A44" s="26"/>
      <c r="B44" s="14"/>
      <c r="C44" s="14"/>
      <c r="D44" s="38" t="s">
        <v>93</v>
      </c>
      <c r="E44" s="39"/>
      <c r="F44" s="39"/>
      <c r="G44" s="39"/>
      <c r="H44" s="40"/>
      <c r="I44" s="40"/>
      <c r="J44" s="66"/>
      <c r="K44" s="66"/>
      <c r="L44" s="66"/>
      <c r="M44" s="67"/>
      <c r="N44" s="68">
        <f>SUM(N10:N43)</f>
        <v>21.73001</v>
      </c>
      <c r="O44" s="38" t="s">
        <v>93</v>
      </c>
      <c r="P44" s="39"/>
      <c r="Q44" s="67"/>
      <c r="R44" s="68">
        <f>SUM(R10:R43)</f>
        <v>10.72</v>
      </c>
      <c r="S44" s="80"/>
    </row>
    <row r="45" spans="1:19">
      <c r="A45" s="26">
        <v>3</v>
      </c>
      <c r="B45" s="41" t="s">
        <v>94</v>
      </c>
      <c r="C45" s="41" t="s">
        <v>95</v>
      </c>
      <c r="D45" s="42" t="s">
        <v>96</v>
      </c>
      <c r="E45" s="43">
        <v>1</v>
      </c>
      <c r="F45" s="44" t="s">
        <v>97</v>
      </c>
      <c r="G45" s="45" t="s">
        <v>98</v>
      </c>
      <c r="H45" s="46">
        <v>7.522</v>
      </c>
      <c r="I45" s="69">
        <v>2.65</v>
      </c>
      <c r="J45" s="70">
        <v>0.289</v>
      </c>
      <c r="K45" s="70">
        <v>0.287</v>
      </c>
      <c r="L45" s="70">
        <f t="shared" ref="L45:L50" si="1">J45-K45</f>
        <v>0.002</v>
      </c>
      <c r="M45" s="68">
        <f t="shared" ref="M45:M50" si="2">H45*J45-I45*L45</f>
        <v>2.168558</v>
      </c>
      <c r="N45" s="68">
        <f t="shared" ref="N45:N50" si="3">E45*M45</f>
        <v>2.168558</v>
      </c>
      <c r="O45" s="44" t="s">
        <v>29</v>
      </c>
      <c r="P45" s="43">
        <v>1</v>
      </c>
      <c r="Q45" s="81">
        <v>0.05</v>
      </c>
      <c r="R45" s="79">
        <v>0.05</v>
      </c>
      <c r="S45" s="80">
        <f>(N53+R53)*1.12</f>
        <v>6.42572896</v>
      </c>
    </row>
    <row r="46" spans="1:19">
      <c r="A46" s="26"/>
      <c r="B46" s="41"/>
      <c r="C46" s="41"/>
      <c r="D46" s="42"/>
      <c r="E46" s="43"/>
      <c r="F46" s="44"/>
      <c r="G46" s="43"/>
      <c r="H46" s="46"/>
      <c r="I46" s="69"/>
      <c r="J46" s="70"/>
      <c r="K46" s="70"/>
      <c r="L46" s="70"/>
      <c r="M46" s="68"/>
      <c r="N46" s="68"/>
      <c r="O46" s="44" t="s">
        <v>99</v>
      </c>
      <c r="P46" s="43">
        <v>2</v>
      </c>
      <c r="Q46" s="81">
        <v>0.02</v>
      </c>
      <c r="R46" s="79">
        <v>0.04</v>
      </c>
      <c r="S46" s="80"/>
    </row>
    <row r="47" spans="1:19">
      <c r="A47" s="26"/>
      <c r="B47" s="41"/>
      <c r="C47" s="41"/>
      <c r="D47" s="42" t="s">
        <v>100</v>
      </c>
      <c r="E47" s="43">
        <v>2</v>
      </c>
      <c r="F47" s="44" t="s">
        <v>101</v>
      </c>
      <c r="G47" s="43" t="s">
        <v>102</v>
      </c>
      <c r="H47" s="46">
        <v>5.83</v>
      </c>
      <c r="I47" s="69">
        <v>2.65</v>
      </c>
      <c r="J47" s="70">
        <v>0.212</v>
      </c>
      <c r="K47" s="70">
        <v>0.144</v>
      </c>
      <c r="L47" s="70">
        <f t="shared" si="1"/>
        <v>0.068</v>
      </c>
      <c r="M47" s="68">
        <f t="shared" si="2"/>
        <v>1.05576</v>
      </c>
      <c r="N47" s="68">
        <f t="shared" si="3"/>
        <v>2.11152</v>
      </c>
      <c r="O47" s="44" t="s">
        <v>56</v>
      </c>
      <c r="P47" s="43" t="s">
        <v>57</v>
      </c>
      <c r="Q47" s="81">
        <v>0.15</v>
      </c>
      <c r="R47" s="79">
        <v>0.3</v>
      </c>
      <c r="S47" s="80"/>
    </row>
    <row r="48" spans="1:19">
      <c r="A48" s="26"/>
      <c r="B48" s="41"/>
      <c r="C48" s="41"/>
      <c r="D48" s="42"/>
      <c r="E48" s="43"/>
      <c r="F48" s="44"/>
      <c r="G48" s="43"/>
      <c r="H48" s="46"/>
      <c r="I48" s="69"/>
      <c r="J48" s="70"/>
      <c r="K48" s="70"/>
      <c r="L48" s="70"/>
      <c r="M48" s="68"/>
      <c r="N48" s="68"/>
      <c r="O48" s="44" t="s">
        <v>35</v>
      </c>
      <c r="P48" s="43" t="s">
        <v>44</v>
      </c>
      <c r="Q48" s="81">
        <v>0.04</v>
      </c>
      <c r="R48" s="79">
        <v>0.08</v>
      </c>
      <c r="S48" s="80"/>
    </row>
    <row r="49" spans="1:19">
      <c r="A49" s="26"/>
      <c r="B49" s="41"/>
      <c r="C49" s="41"/>
      <c r="D49" s="42"/>
      <c r="E49" s="43"/>
      <c r="F49" s="44"/>
      <c r="G49" s="43"/>
      <c r="H49" s="46"/>
      <c r="I49" s="69"/>
      <c r="J49" s="70"/>
      <c r="K49" s="70"/>
      <c r="L49" s="70"/>
      <c r="M49" s="68"/>
      <c r="N49" s="68"/>
      <c r="O49" s="44" t="s">
        <v>103</v>
      </c>
      <c r="P49" s="43" t="s">
        <v>44</v>
      </c>
      <c r="Q49" s="81">
        <v>0.05</v>
      </c>
      <c r="R49" s="79">
        <v>0.1</v>
      </c>
      <c r="S49" s="80"/>
    </row>
    <row r="50" spans="1:19">
      <c r="A50" s="26"/>
      <c r="B50" s="41"/>
      <c r="C50" s="41"/>
      <c r="D50" s="42" t="s">
        <v>104</v>
      </c>
      <c r="E50" s="43">
        <v>2</v>
      </c>
      <c r="F50" s="44"/>
      <c r="G50" s="43" t="s">
        <v>105</v>
      </c>
      <c r="H50" s="46">
        <v>5.31</v>
      </c>
      <c r="I50" s="69">
        <v>2.65</v>
      </c>
      <c r="J50" s="70">
        <v>0.004</v>
      </c>
      <c r="K50" s="70">
        <v>0.003</v>
      </c>
      <c r="L50" s="70">
        <f t="shared" si="1"/>
        <v>0.001</v>
      </c>
      <c r="M50" s="68">
        <f t="shared" si="2"/>
        <v>0.01859</v>
      </c>
      <c r="N50" s="68">
        <f t="shared" si="3"/>
        <v>0.03718</v>
      </c>
      <c r="O50" s="44" t="s">
        <v>29</v>
      </c>
      <c r="P50" s="43" t="s">
        <v>50</v>
      </c>
      <c r="Q50" s="81">
        <v>0.025</v>
      </c>
      <c r="R50" s="79">
        <v>0.05</v>
      </c>
      <c r="S50" s="80"/>
    </row>
    <row r="51" spans="1:19">
      <c r="A51" s="26"/>
      <c r="B51" s="41"/>
      <c r="C51" s="41"/>
      <c r="D51" s="42"/>
      <c r="E51" s="43"/>
      <c r="F51" s="44"/>
      <c r="G51" s="43"/>
      <c r="H51" s="46"/>
      <c r="I51" s="69"/>
      <c r="J51" s="70"/>
      <c r="K51" s="70"/>
      <c r="L51" s="70"/>
      <c r="M51" s="68"/>
      <c r="N51" s="68"/>
      <c r="O51" s="44" t="s">
        <v>58</v>
      </c>
      <c r="P51" s="43" t="s">
        <v>50</v>
      </c>
      <c r="Q51" s="81">
        <v>0.025</v>
      </c>
      <c r="R51" s="79">
        <v>0.05</v>
      </c>
      <c r="S51" s="80"/>
    </row>
    <row r="52" spans="1:19">
      <c r="A52" s="26"/>
      <c r="B52" s="41"/>
      <c r="C52" s="41"/>
      <c r="D52" s="42"/>
      <c r="E52" s="43"/>
      <c r="F52" s="44"/>
      <c r="G52" s="43"/>
      <c r="H52" s="46"/>
      <c r="I52" s="69"/>
      <c r="J52" s="70"/>
      <c r="K52" s="70"/>
      <c r="L52" s="70"/>
      <c r="M52" s="68"/>
      <c r="N52" s="68"/>
      <c r="O52" s="44" t="s">
        <v>106</v>
      </c>
      <c r="P52" s="43">
        <v>15</v>
      </c>
      <c r="Q52" s="81">
        <v>0.05</v>
      </c>
      <c r="R52" s="79">
        <v>0.75</v>
      </c>
      <c r="S52" s="80"/>
    </row>
    <row r="53" spans="1:19">
      <c r="A53" s="26"/>
      <c r="B53" s="41"/>
      <c r="C53" s="41"/>
      <c r="D53" s="43" t="s">
        <v>93</v>
      </c>
      <c r="E53" s="43"/>
      <c r="F53" s="43"/>
      <c r="G53" s="43"/>
      <c r="H53" s="47"/>
      <c r="I53" s="47"/>
      <c r="J53" s="71"/>
      <c r="K53" s="71"/>
      <c r="L53" s="71"/>
      <c r="M53" s="43"/>
      <c r="N53" s="68">
        <f>SUM(N45:N52)</f>
        <v>4.317258</v>
      </c>
      <c r="O53" s="43" t="s">
        <v>93</v>
      </c>
      <c r="P53" s="43"/>
      <c r="Q53" s="43"/>
      <c r="R53" s="68">
        <f>SUM(R45:R52)</f>
        <v>1.42</v>
      </c>
      <c r="S53" s="80"/>
    </row>
    <row r="54" spans="1:19">
      <c r="A54" s="26">
        <v>4</v>
      </c>
      <c r="B54" s="41" t="s">
        <v>107</v>
      </c>
      <c r="C54" s="41" t="s">
        <v>108</v>
      </c>
      <c r="D54" s="42" t="s">
        <v>96</v>
      </c>
      <c r="E54" s="43">
        <v>1</v>
      </c>
      <c r="F54" s="44" t="s">
        <v>97</v>
      </c>
      <c r="G54" s="45" t="s">
        <v>98</v>
      </c>
      <c r="H54" s="46">
        <v>7.522</v>
      </c>
      <c r="I54" s="69">
        <v>2.65</v>
      </c>
      <c r="J54" s="70">
        <v>0.289</v>
      </c>
      <c r="K54" s="70">
        <v>0.287</v>
      </c>
      <c r="L54" s="70">
        <f t="shared" ref="L54:L59" si="4">J54-K54</f>
        <v>0.002</v>
      </c>
      <c r="M54" s="68">
        <f t="shared" ref="M54:M59" si="5">H54*J54-I54*L54</f>
        <v>2.168558</v>
      </c>
      <c r="N54" s="68">
        <f t="shared" ref="N54:N59" si="6">E54*M54</f>
        <v>2.168558</v>
      </c>
      <c r="O54" s="44" t="s">
        <v>29</v>
      </c>
      <c r="P54" s="43">
        <v>1</v>
      </c>
      <c r="Q54" s="81">
        <v>0.05</v>
      </c>
      <c r="R54" s="79">
        <v>0.05</v>
      </c>
      <c r="S54" s="80">
        <f>(N62+R62)*1.12</f>
        <v>6.42572896</v>
      </c>
    </row>
    <row r="55" spans="1:19">
      <c r="A55" s="26"/>
      <c r="B55" s="41"/>
      <c r="C55" s="41"/>
      <c r="D55" s="42"/>
      <c r="E55" s="43"/>
      <c r="F55" s="44"/>
      <c r="G55" s="43"/>
      <c r="H55" s="46"/>
      <c r="I55" s="69"/>
      <c r="J55" s="70"/>
      <c r="K55" s="70"/>
      <c r="L55" s="70"/>
      <c r="M55" s="68"/>
      <c r="N55" s="68"/>
      <c r="O55" s="44" t="s">
        <v>99</v>
      </c>
      <c r="P55" s="43">
        <v>2</v>
      </c>
      <c r="Q55" s="81">
        <v>0.02</v>
      </c>
      <c r="R55" s="79">
        <v>0.04</v>
      </c>
      <c r="S55" s="80"/>
    </row>
    <row r="56" spans="1:19">
      <c r="A56" s="26"/>
      <c r="B56" s="41"/>
      <c r="C56" s="41"/>
      <c r="D56" s="42" t="s">
        <v>100</v>
      </c>
      <c r="E56" s="43">
        <v>2</v>
      </c>
      <c r="F56" s="44" t="s">
        <v>101</v>
      </c>
      <c r="G56" s="43" t="s">
        <v>102</v>
      </c>
      <c r="H56" s="46">
        <v>5.83</v>
      </c>
      <c r="I56" s="69">
        <v>2.65</v>
      </c>
      <c r="J56" s="70">
        <v>0.212</v>
      </c>
      <c r="K56" s="70">
        <v>0.144</v>
      </c>
      <c r="L56" s="70">
        <f t="shared" si="4"/>
        <v>0.068</v>
      </c>
      <c r="M56" s="68">
        <f t="shared" si="5"/>
        <v>1.05576</v>
      </c>
      <c r="N56" s="68">
        <f t="shared" si="6"/>
        <v>2.11152</v>
      </c>
      <c r="O56" s="44" t="s">
        <v>56</v>
      </c>
      <c r="P56" s="43" t="s">
        <v>57</v>
      </c>
      <c r="Q56" s="81">
        <v>0.15</v>
      </c>
      <c r="R56" s="79">
        <v>0.3</v>
      </c>
      <c r="S56" s="80"/>
    </row>
    <row r="57" spans="1:19">
      <c r="A57" s="26"/>
      <c r="B57" s="41"/>
      <c r="C57" s="41"/>
      <c r="D57" s="42"/>
      <c r="E57" s="43"/>
      <c r="F57" s="44"/>
      <c r="G57" s="43"/>
      <c r="H57" s="46"/>
      <c r="I57" s="69"/>
      <c r="J57" s="70"/>
      <c r="K57" s="70"/>
      <c r="L57" s="70"/>
      <c r="M57" s="68"/>
      <c r="N57" s="68"/>
      <c r="O57" s="44" t="s">
        <v>35</v>
      </c>
      <c r="P57" s="43" t="s">
        <v>44</v>
      </c>
      <c r="Q57" s="81">
        <v>0.04</v>
      </c>
      <c r="R57" s="79">
        <v>0.08</v>
      </c>
      <c r="S57" s="80"/>
    </row>
    <row r="58" spans="1:19">
      <c r="A58" s="26"/>
      <c r="B58" s="41"/>
      <c r="C58" s="41"/>
      <c r="D58" s="42"/>
      <c r="E58" s="43"/>
      <c r="F58" s="44"/>
      <c r="G58" s="43"/>
      <c r="H58" s="46"/>
      <c r="I58" s="69"/>
      <c r="J58" s="70"/>
      <c r="K58" s="70"/>
      <c r="L58" s="70"/>
      <c r="M58" s="68"/>
      <c r="N58" s="68"/>
      <c r="O58" s="44" t="s">
        <v>103</v>
      </c>
      <c r="P58" s="43" t="s">
        <v>44</v>
      </c>
      <c r="Q58" s="81">
        <v>0.05</v>
      </c>
      <c r="R58" s="79">
        <v>0.1</v>
      </c>
      <c r="S58" s="80"/>
    </row>
    <row r="59" spans="1:19">
      <c r="A59" s="26"/>
      <c r="B59" s="41"/>
      <c r="C59" s="41"/>
      <c r="D59" s="42" t="s">
        <v>104</v>
      </c>
      <c r="E59" s="43">
        <v>2</v>
      </c>
      <c r="F59" s="44"/>
      <c r="G59" s="43" t="s">
        <v>105</v>
      </c>
      <c r="H59" s="46">
        <v>5.31</v>
      </c>
      <c r="I59" s="69">
        <v>2.65</v>
      </c>
      <c r="J59" s="70">
        <v>0.004</v>
      </c>
      <c r="K59" s="70">
        <v>0.003</v>
      </c>
      <c r="L59" s="70">
        <f t="shared" si="4"/>
        <v>0.001</v>
      </c>
      <c r="M59" s="68">
        <f t="shared" si="5"/>
        <v>0.01859</v>
      </c>
      <c r="N59" s="68">
        <f t="shared" si="6"/>
        <v>0.03718</v>
      </c>
      <c r="O59" s="44" t="s">
        <v>29</v>
      </c>
      <c r="P59" s="43" t="s">
        <v>50</v>
      </c>
      <c r="Q59" s="81">
        <v>0.025</v>
      </c>
      <c r="R59" s="79">
        <v>0.05</v>
      </c>
      <c r="S59" s="80"/>
    </row>
    <row r="60" spans="1:19">
      <c r="A60" s="26"/>
      <c r="B60" s="41"/>
      <c r="C60" s="41"/>
      <c r="D60" s="42"/>
      <c r="E60" s="43"/>
      <c r="F60" s="44"/>
      <c r="G60" s="43"/>
      <c r="H60" s="46"/>
      <c r="I60" s="69"/>
      <c r="J60" s="70"/>
      <c r="K60" s="70"/>
      <c r="L60" s="70"/>
      <c r="M60" s="68"/>
      <c r="N60" s="68"/>
      <c r="O60" s="44" t="s">
        <v>58</v>
      </c>
      <c r="P60" s="43" t="s">
        <v>50</v>
      </c>
      <c r="Q60" s="81">
        <v>0.025</v>
      </c>
      <c r="R60" s="79">
        <v>0.05</v>
      </c>
      <c r="S60" s="80"/>
    </row>
    <row r="61" spans="1:19">
      <c r="A61" s="26"/>
      <c r="B61" s="41"/>
      <c r="C61" s="41"/>
      <c r="D61" s="42"/>
      <c r="E61" s="43"/>
      <c r="F61" s="44"/>
      <c r="G61" s="43"/>
      <c r="H61" s="46"/>
      <c r="I61" s="69"/>
      <c r="J61" s="70"/>
      <c r="K61" s="70"/>
      <c r="L61" s="70"/>
      <c r="M61" s="68"/>
      <c r="N61" s="68"/>
      <c r="O61" s="44" t="s">
        <v>106</v>
      </c>
      <c r="P61" s="43">
        <v>15</v>
      </c>
      <c r="Q61" s="81">
        <v>0.05</v>
      </c>
      <c r="R61" s="79">
        <v>0.75</v>
      </c>
      <c r="S61" s="80"/>
    </row>
    <row r="62" spans="1:19">
      <c r="A62" s="26"/>
      <c r="B62" s="41"/>
      <c r="C62" s="41"/>
      <c r="D62" s="43" t="s">
        <v>93</v>
      </c>
      <c r="E62" s="43"/>
      <c r="F62" s="43"/>
      <c r="G62" s="43"/>
      <c r="H62" s="47"/>
      <c r="I62" s="47"/>
      <c r="J62" s="71"/>
      <c r="K62" s="71"/>
      <c r="L62" s="71"/>
      <c r="M62" s="43"/>
      <c r="N62" s="68">
        <f>SUM(N54:N61)</f>
        <v>4.317258</v>
      </c>
      <c r="O62" s="43" t="s">
        <v>93</v>
      </c>
      <c r="P62" s="43"/>
      <c r="Q62" s="43"/>
      <c r="R62" s="68">
        <f>SUM(R54:R61)</f>
        <v>1.42</v>
      </c>
      <c r="S62" s="80"/>
    </row>
    <row r="63" spans="1:19">
      <c r="A63" s="13">
        <v>5</v>
      </c>
      <c r="B63" s="41" t="s">
        <v>109</v>
      </c>
      <c r="C63" s="41" t="s">
        <v>110</v>
      </c>
      <c r="D63" s="42" t="s">
        <v>96</v>
      </c>
      <c r="E63" s="43">
        <v>1</v>
      </c>
      <c r="F63" s="44" t="s">
        <v>97</v>
      </c>
      <c r="G63" s="45" t="s">
        <v>98</v>
      </c>
      <c r="H63" s="46">
        <v>7.522</v>
      </c>
      <c r="I63" s="69">
        <v>2.65</v>
      </c>
      <c r="J63" s="70">
        <v>0.289</v>
      </c>
      <c r="K63" s="70">
        <v>0.287</v>
      </c>
      <c r="L63" s="70">
        <f>J63-K63</f>
        <v>0.002</v>
      </c>
      <c r="M63" s="68">
        <f>H63*J63-I63*L63</f>
        <v>2.168558</v>
      </c>
      <c r="N63" s="68">
        <f>E63*M63</f>
        <v>2.168558</v>
      </c>
      <c r="O63" s="44" t="s">
        <v>29</v>
      </c>
      <c r="P63" s="43">
        <v>1</v>
      </c>
      <c r="Q63" s="81">
        <v>0.05</v>
      </c>
      <c r="R63" s="79">
        <v>0.05</v>
      </c>
      <c r="S63" s="80">
        <f>(N69+R69)*1.12</f>
        <v>4.98692096</v>
      </c>
    </row>
    <row r="64" spans="1:19">
      <c r="A64" s="13"/>
      <c r="B64" s="41"/>
      <c r="C64" s="41"/>
      <c r="D64" s="42"/>
      <c r="E64" s="43"/>
      <c r="F64" s="44"/>
      <c r="G64" s="43"/>
      <c r="H64" s="46"/>
      <c r="I64" s="69"/>
      <c r="J64" s="70"/>
      <c r="K64" s="70"/>
      <c r="L64" s="70"/>
      <c r="M64" s="68"/>
      <c r="N64" s="68"/>
      <c r="O64" s="44" t="s">
        <v>99</v>
      </c>
      <c r="P64" s="43">
        <v>2</v>
      </c>
      <c r="Q64" s="81">
        <v>0.02</v>
      </c>
      <c r="R64" s="79">
        <v>0.04</v>
      </c>
      <c r="S64" s="80"/>
    </row>
    <row r="65" spans="1:19">
      <c r="A65" s="13"/>
      <c r="B65" s="41"/>
      <c r="C65" s="41"/>
      <c r="D65" s="42" t="s">
        <v>111</v>
      </c>
      <c r="E65" s="43">
        <v>2</v>
      </c>
      <c r="F65" s="44" t="s">
        <v>101</v>
      </c>
      <c r="G65" s="43" t="s">
        <v>112</v>
      </c>
      <c r="H65" s="46">
        <v>5.83</v>
      </c>
      <c r="I65" s="69">
        <v>2.65</v>
      </c>
      <c r="J65" s="70">
        <v>0.133</v>
      </c>
      <c r="K65" s="70">
        <v>0.0789</v>
      </c>
      <c r="L65" s="70">
        <f>J65-K65</f>
        <v>0.0541</v>
      </c>
      <c r="M65" s="68">
        <f>H65*J65-I65*L65</f>
        <v>0.632025</v>
      </c>
      <c r="N65" s="68">
        <f>E65*M65</f>
        <v>1.26405</v>
      </c>
      <c r="O65" s="44" t="s">
        <v>56</v>
      </c>
      <c r="P65" s="43" t="s">
        <v>57</v>
      </c>
      <c r="Q65" s="81">
        <v>0.15</v>
      </c>
      <c r="R65" s="79">
        <v>0.3</v>
      </c>
      <c r="S65" s="80"/>
    </row>
    <row r="66" spans="1:19">
      <c r="A66" s="13"/>
      <c r="B66" s="41"/>
      <c r="C66" s="41"/>
      <c r="D66" s="42"/>
      <c r="E66" s="43"/>
      <c r="F66" s="44"/>
      <c r="G66" s="43"/>
      <c r="H66" s="46"/>
      <c r="I66" s="69"/>
      <c r="J66" s="70"/>
      <c r="K66" s="70"/>
      <c r="L66" s="70"/>
      <c r="M66" s="68"/>
      <c r="N66" s="68"/>
      <c r="O66" s="44" t="s">
        <v>35</v>
      </c>
      <c r="P66" s="43" t="s">
        <v>44</v>
      </c>
      <c r="Q66" s="81">
        <v>0.04</v>
      </c>
      <c r="R66" s="79">
        <v>0.08</v>
      </c>
      <c r="S66" s="80"/>
    </row>
    <row r="67" spans="1:19">
      <c r="A67" s="13"/>
      <c r="B67" s="41"/>
      <c r="C67" s="41"/>
      <c r="D67" s="42"/>
      <c r="E67" s="43"/>
      <c r="F67" s="44"/>
      <c r="G67" s="43"/>
      <c r="H67" s="46"/>
      <c r="I67" s="69"/>
      <c r="J67" s="70"/>
      <c r="K67" s="70"/>
      <c r="L67" s="70"/>
      <c r="M67" s="68"/>
      <c r="N67" s="68"/>
      <c r="O67" s="44" t="s">
        <v>103</v>
      </c>
      <c r="P67" s="43" t="s">
        <v>44</v>
      </c>
      <c r="Q67" s="81">
        <v>0.05</v>
      </c>
      <c r="R67" s="79">
        <v>0.1</v>
      </c>
      <c r="S67" s="80"/>
    </row>
    <row r="68" spans="1:19">
      <c r="A68" s="13"/>
      <c r="B68" s="41"/>
      <c r="C68" s="41"/>
      <c r="D68" s="42"/>
      <c r="E68" s="43"/>
      <c r="F68" s="44"/>
      <c r="G68" s="43"/>
      <c r="H68" s="46"/>
      <c r="I68" s="69"/>
      <c r="J68" s="70"/>
      <c r="K68" s="70"/>
      <c r="L68" s="70"/>
      <c r="M68" s="68"/>
      <c r="N68" s="68"/>
      <c r="O68" s="44" t="s">
        <v>106</v>
      </c>
      <c r="P68" s="43">
        <v>9</v>
      </c>
      <c r="Q68" s="81">
        <v>0.05</v>
      </c>
      <c r="R68" s="79">
        <v>0.45</v>
      </c>
      <c r="S68" s="80"/>
    </row>
    <row r="69" spans="1:19">
      <c r="A69" s="13"/>
      <c r="B69" s="41"/>
      <c r="C69" s="41"/>
      <c r="D69" s="43" t="s">
        <v>93</v>
      </c>
      <c r="E69" s="43"/>
      <c r="F69" s="43"/>
      <c r="G69" s="43"/>
      <c r="H69" s="47"/>
      <c r="I69" s="47"/>
      <c r="J69" s="71"/>
      <c r="K69" s="71"/>
      <c r="L69" s="71"/>
      <c r="M69" s="43"/>
      <c r="N69" s="68">
        <f>SUM(N63:N68)</f>
        <v>3.432608</v>
      </c>
      <c r="O69" s="43" t="s">
        <v>93</v>
      </c>
      <c r="P69" s="43"/>
      <c r="Q69" s="43"/>
      <c r="R69" s="68">
        <f>SUM(R63:R68)</f>
        <v>1.02</v>
      </c>
      <c r="S69" s="80"/>
    </row>
    <row r="70" spans="1:19">
      <c r="A70" s="13">
        <v>6</v>
      </c>
      <c r="B70" s="14" t="s">
        <v>113</v>
      </c>
      <c r="C70" s="14" t="s">
        <v>114</v>
      </c>
      <c r="D70" s="42" t="s">
        <v>95</v>
      </c>
      <c r="E70" s="43">
        <v>1</v>
      </c>
      <c r="F70" s="44"/>
      <c r="G70" s="43"/>
      <c r="H70" s="46"/>
      <c r="I70" s="69"/>
      <c r="J70" s="70"/>
      <c r="K70" s="70"/>
      <c r="L70" s="70"/>
      <c r="M70" s="68">
        <f>S45</f>
        <v>6.42572896</v>
      </c>
      <c r="N70" s="68">
        <f t="shared" ref="N70:N78" si="7">E70*M70</f>
        <v>6.42572896</v>
      </c>
      <c r="O70" s="44" t="s">
        <v>115</v>
      </c>
      <c r="P70" s="43">
        <v>1</v>
      </c>
      <c r="Q70" s="81">
        <v>0.2</v>
      </c>
      <c r="R70" s="79">
        <f t="shared" ref="R70:R77" si="8">P70*Q70</f>
        <v>0.2</v>
      </c>
      <c r="S70" s="80">
        <f>N70+N71+R74*1.12+(N72+N73)*1.03</f>
        <v>15.80356792</v>
      </c>
    </row>
    <row r="71" spans="1:19">
      <c r="A71" s="13"/>
      <c r="B71" s="14"/>
      <c r="C71" s="14"/>
      <c r="D71" s="42" t="s">
        <v>110</v>
      </c>
      <c r="E71" s="43">
        <v>1</v>
      </c>
      <c r="F71" s="44"/>
      <c r="G71" s="43"/>
      <c r="H71" s="46"/>
      <c r="I71" s="69"/>
      <c r="J71" s="70"/>
      <c r="K71" s="70"/>
      <c r="L71" s="70"/>
      <c r="M71" s="68">
        <f>S63</f>
        <v>4.98692096</v>
      </c>
      <c r="N71" s="68">
        <f t="shared" si="7"/>
        <v>4.98692096</v>
      </c>
      <c r="O71" s="44" t="s">
        <v>116</v>
      </c>
      <c r="P71" s="43">
        <v>1</v>
      </c>
      <c r="Q71" s="81">
        <v>0.2</v>
      </c>
      <c r="R71" s="79">
        <f t="shared" si="8"/>
        <v>0.2</v>
      </c>
      <c r="S71" s="80"/>
    </row>
    <row r="72" spans="1:19">
      <c r="A72" s="13"/>
      <c r="B72" s="14"/>
      <c r="C72" s="14"/>
      <c r="D72" s="42" t="s">
        <v>117</v>
      </c>
      <c r="E72" s="43">
        <v>4</v>
      </c>
      <c r="F72" s="44"/>
      <c r="G72" s="43"/>
      <c r="H72" s="46"/>
      <c r="I72" s="69"/>
      <c r="J72" s="70"/>
      <c r="K72" s="70"/>
      <c r="L72" s="70"/>
      <c r="M72" s="68">
        <v>0.6814</v>
      </c>
      <c r="N72" s="68">
        <f t="shared" si="7"/>
        <v>2.7256</v>
      </c>
      <c r="O72" s="44" t="s">
        <v>118</v>
      </c>
      <c r="P72" s="43">
        <v>1</v>
      </c>
      <c r="Q72" s="81">
        <v>0.2</v>
      </c>
      <c r="R72" s="79">
        <f t="shared" si="8"/>
        <v>0.2</v>
      </c>
      <c r="S72" s="80"/>
    </row>
    <row r="73" spans="1:19">
      <c r="A73" s="13"/>
      <c r="B73" s="14"/>
      <c r="C73" s="14"/>
      <c r="D73" s="42" t="s">
        <v>119</v>
      </c>
      <c r="E73" s="43">
        <v>2</v>
      </c>
      <c r="F73" s="44"/>
      <c r="G73" s="43"/>
      <c r="H73" s="46"/>
      <c r="I73" s="69"/>
      <c r="J73" s="70"/>
      <c r="K73" s="70"/>
      <c r="L73" s="70"/>
      <c r="M73" s="68">
        <v>0.4425</v>
      </c>
      <c r="N73" s="68">
        <f t="shared" si="7"/>
        <v>0.885</v>
      </c>
      <c r="O73" s="44"/>
      <c r="P73" s="43"/>
      <c r="Q73" s="81"/>
      <c r="R73" s="79"/>
      <c r="S73" s="80"/>
    </row>
    <row r="74" spans="1:19">
      <c r="A74" s="13"/>
      <c r="B74" s="14"/>
      <c r="C74" s="14"/>
      <c r="D74" s="43" t="s">
        <v>93</v>
      </c>
      <c r="E74" s="43"/>
      <c r="F74" s="43"/>
      <c r="G74" s="43"/>
      <c r="H74" s="47"/>
      <c r="I74" s="47"/>
      <c r="J74" s="71"/>
      <c r="K74" s="71"/>
      <c r="L74" s="71"/>
      <c r="M74" s="43"/>
      <c r="N74" s="68">
        <f>SUM(N70:N73)</f>
        <v>15.02324992</v>
      </c>
      <c r="O74" s="43" t="s">
        <v>93</v>
      </c>
      <c r="P74" s="43"/>
      <c r="Q74" s="43"/>
      <c r="R74" s="68">
        <f>SUM(R70:R73)</f>
        <v>0.6</v>
      </c>
      <c r="S74" s="80"/>
    </row>
    <row r="75" spans="1:19">
      <c r="A75" s="13">
        <v>7</v>
      </c>
      <c r="B75" s="41" t="s">
        <v>107</v>
      </c>
      <c r="C75" s="41" t="s">
        <v>120</v>
      </c>
      <c r="D75" s="42" t="s">
        <v>108</v>
      </c>
      <c r="E75" s="43">
        <v>1</v>
      </c>
      <c r="F75" s="44"/>
      <c r="G75" s="43"/>
      <c r="H75" s="46"/>
      <c r="I75" s="69"/>
      <c r="J75" s="70"/>
      <c r="K75" s="70"/>
      <c r="L75" s="70"/>
      <c r="M75" s="68">
        <f>S54</f>
        <v>6.42572896</v>
      </c>
      <c r="N75" s="68">
        <f t="shared" si="7"/>
        <v>6.42572896</v>
      </c>
      <c r="O75" s="44" t="s">
        <v>115</v>
      </c>
      <c r="P75" s="43">
        <v>1</v>
      </c>
      <c r="Q75" s="81">
        <v>0.2</v>
      </c>
      <c r="R75" s="79">
        <f t="shared" si="8"/>
        <v>0.2</v>
      </c>
      <c r="S75" s="80">
        <f>N75+N76+R79*1.12+(N77+N78)*1.03</f>
        <v>15.80356792</v>
      </c>
    </row>
    <row r="76" spans="1:19">
      <c r="A76" s="13"/>
      <c r="B76" s="41"/>
      <c r="C76" s="41"/>
      <c r="D76" s="42" t="s">
        <v>110</v>
      </c>
      <c r="E76" s="43">
        <v>1</v>
      </c>
      <c r="F76" s="44"/>
      <c r="G76" s="43"/>
      <c r="H76" s="46"/>
      <c r="I76" s="69"/>
      <c r="J76" s="70"/>
      <c r="K76" s="70"/>
      <c r="L76" s="70"/>
      <c r="M76" s="68">
        <f>S63</f>
        <v>4.98692096</v>
      </c>
      <c r="N76" s="68">
        <f t="shared" si="7"/>
        <v>4.98692096</v>
      </c>
      <c r="O76" s="44" t="s">
        <v>116</v>
      </c>
      <c r="P76" s="43">
        <v>1</v>
      </c>
      <c r="Q76" s="81">
        <v>0.2</v>
      </c>
      <c r="R76" s="79">
        <f t="shared" si="8"/>
        <v>0.2</v>
      </c>
      <c r="S76" s="80"/>
    </row>
    <row r="77" spans="1:19">
      <c r="A77" s="13"/>
      <c r="B77" s="41"/>
      <c r="C77" s="41"/>
      <c r="D77" s="42" t="s">
        <v>117</v>
      </c>
      <c r="E77" s="43">
        <v>4</v>
      </c>
      <c r="F77" s="44"/>
      <c r="G77" s="43"/>
      <c r="H77" s="46"/>
      <c r="I77" s="69"/>
      <c r="J77" s="70"/>
      <c r="K77" s="70"/>
      <c r="L77" s="70"/>
      <c r="M77" s="68">
        <v>0.6814</v>
      </c>
      <c r="N77" s="68">
        <f t="shared" si="7"/>
        <v>2.7256</v>
      </c>
      <c r="O77" s="44" t="s">
        <v>118</v>
      </c>
      <c r="P77" s="43">
        <v>1</v>
      </c>
      <c r="Q77" s="81">
        <v>0.2</v>
      </c>
      <c r="R77" s="79">
        <f t="shared" si="8"/>
        <v>0.2</v>
      </c>
      <c r="S77" s="80"/>
    </row>
    <row r="78" spans="1:19">
      <c r="A78" s="13"/>
      <c r="B78" s="41"/>
      <c r="C78" s="41"/>
      <c r="D78" s="42" t="s">
        <v>119</v>
      </c>
      <c r="E78" s="43">
        <v>2</v>
      </c>
      <c r="F78" s="44"/>
      <c r="G78" s="43"/>
      <c r="H78" s="46"/>
      <c r="I78" s="69"/>
      <c r="J78" s="70"/>
      <c r="K78" s="70"/>
      <c r="L78" s="70"/>
      <c r="M78" s="68">
        <v>0.4425</v>
      </c>
      <c r="N78" s="68">
        <f t="shared" si="7"/>
        <v>0.885</v>
      </c>
      <c r="O78" s="44"/>
      <c r="P78" s="43"/>
      <c r="Q78" s="81"/>
      <c r="R78" s="79"/>
      <c r="S78" s="80"/>
    </row>
    <row r="79" spans="1:19">
      <c r="A79" s="13"/>
      <c r="B79" s="41"/>
      <c r="C79" s="41"/>
      <c r="D79" s="43" t="s">
        <v>93</v>
      </c>
      <c r="E79" s="43"/>
      <c r="F79" s="43"/>
      <c r="G79" s="43"/>
      <c r="H79" s="47"/>
      <c r="I79" s="47"/>
      <c r="J79" s="71"/>
      <c r="K79" s="71"/>
      <c r="L79" s="71"/>
      <c r="M79" s="43"/>
      <c r="N79" s="68">
        <f>SUM(N75:N78)</f>
        <v>15.02324992</v>
      </c>
      <c r="O79" s="43" t="s">
        <v>93</v>
      </c>
      <c r="P79" s="43"/>
      <c r="Q79" s="43"/>
      <c r="R79" s="68">
        <f>SUM(R75:R78)</f>
        <v>0.6</v>
      </c>
      <c r="S79" s="80"/>
    </row>
  </sheetData>
  <mergeCells count="129">
    <mergeCell ref="A1:S1"/>
    <mergeCell ref="H2:I2"/>
    <mergeCell ref="J2:L2"/>
    <mergeCell ref="M2:N2"/>
    <mergeCell ref="O2:R2"/>
    <mergeCell ref="D44:M44"/>
    <mergeCell ref="O44:Q44"/>
    <mergeCell ref="D53:M53"/>
    <mergeCell ref="O53:Q53"/>
    <mergeCell ref="D62:M62"/>
    <mergeCell ref="O62:Q62"/>
    <mergeCell ref="D69:M69"/>
    <mergeCell ref="O69:Q69"/>
    <mergeCell ref="D74:M74"/>
    <mergeCell ref="O74:Q74"/>
    <mergeCell ref="D79:M79"/>
    <mergeCell ref="O79:Q79"/>
    <mergeCell ref="A2:A3"/>
    <mergeCell ref="A4:A9"/>
    <mergeCell ref="A10:A44"/>
    <mergeCell ref="A45:A53"/>
    <mergeCell ref="A54:A62"/>
    <mergeCell ref="A63:A69"/>
    <mergeCell ref="A70:A74"/>
    <mergeCell ref="A75:A79"/>
    <mergeCell ref="B2:B3"/>
    <mergeCell ref="B4:B9"/>
    <mergeCell ref="B10:B44"/>
    <mergeCell ref="B45:B53"/>
    <mergeCell ref="B54:B62"/>
    <mergeCell ref="B63:B69"/>
    <mergeCell ref="B70:B74"/>
    <mergeCell ref="B75:B79"/>
    <mergeCell ref="C2:C3"/>
    <mergeCell ref="C4:C9"/>
    <mergeCell ref="C10:C44"/>
    <mergeCell ref="C45:C53"/>
    <mergeCell ref="C54:C62"/>
    <mergeCell ref="C63:C69"/>
    <mergeCell ref="C70:C74"/>
    <mergeCell ref="C75:C79"/>
    <mergeCell ref="D2:D3"/>
    <mergeCell ref="D4:D9"/>
    <mergeCell ref="D10:D18"/>
    <mergeCell ref="D20:D22"/>
    <mergeCell ref="D23:D25"/>
    <mergeCell ref="D26:D29"/>
    <mergeCell ref="D30:D35"/>
    <mergeCell ref="D37:D38"/>
    <mergeCell ref="E2:E3"/>
    <mergeCell ref="E4:E9"/>
    <mergeCell ref="E10:E18"/>
    <mergeCell ref="E20:E22"/>
    <mergeCell ref="E23:E25"/>
    <mergeCell ref="E26:E29"/>
    <mergeCell ref="E30:E35"/>
    <mergeCell ref="E37:E38"/>
    <mergeCell ref="F2:F3"/>
    <mergeCell ref="F4:F9"/>
    <mergeCell ref="F10:F18"/>
    <mergeCell ref="F20:F22"/>
    <mergeCell ref="F23:F25"/>
    <mergeCell ref="F26:F29"/>
    <mergeCell ref="F30:F35"/>
    <mergeCell ref="F37:F38"/>
    <mergeCell ref="G2:G3"/>
    <mergeCell ref="G4:G9"/>
    <mergeCell ref="G10:G18"/>
    <mergeCell ref="G20:G22"/>
    <mergeCell ref="G23:G25"/>
    <mergeCell ref="G26:G29"/>
    <mergeCell ref="G30:G35"/>
    <mergeCell ref="G37:G38"/>
    <mergeCell ref="H4:H9"/>
    <mergeCell ref="H10:H18"/>
    <mergeCell ref="H20:H22"/>
    <mergeCell ref="H23:H25"/>
    <mergeCell ref="H26:H29"/>
    <mergeCell ref="H30:H35"/>
    <mergeCell ref="H37:H38"/>
    <mergeCell ref="I4:I9"/>
    <mergeCell ref="I10:I18"/>
    <mergeCell ref="I20:I22"/>
    <mergeCell ref="I23:I25"/>
    <mergeCell ref="I26:I29"/>
    <mergeCell ref="I30:I35"/>
    <mergeCell ref="I37:I38"/>
    <mergeCell ref="J4:J9"/>
    <mergeCell ref="J10:J18"/>
    <mergeCell ref="J20:J22"/>
    <mergeCell ref="J23:J25"/>
    <mergeCell ref="J26:J29"/>
    <mergeCell ref="J30:J35"/>
    <mergeCell ref="J37:J38"/>
    <mergeCell ref="K4:K9"/>
    <mergeCell ref="K10:K18"/>
    <mergeCell ref="K20:K22"/>
    <mergeCell ref="K23:K25"/>
    <mergeCell ref="K26:K29"/>
    <mergeCell ref="K30:K35"/>
    <mergeCell ref="K37:K38"/>
    <mergeCell ref="L4:L9"/>
    <mergeCell ref="L10:L18"/>
    <mergeCell ref="L20:L22"/>
    <mergeCell ref="L23:L25"/>
    <mergeCell ref="L26:L29"/>
    <mergeCell ref="L30:L35"/>
    <mergeCell ref="L37:L38"/>
    <mergeCell ref="M4:M9"/>
    <mergeCell ref="M10:M18"/>
    <mergeCell ref="M20:M22"/>
    <mergeCell ref="M23:M25"/>
    <mergeCell ref="M26:M29"/>
    <mergeCell ref="M30:M35"/>
    <mergeCell ref="M37:M38"/>
    <mergeCell ref="N4:N9"/>
    <mergeCell ref="N10:N18"/>
    <mergeCell ref="N20:N22"/>
    <mergeCell ref="N23:N25"/>
    <mergeCell ref="N26:N29"/>
    <mergeCell ref="N30:N35"/>
    <mergeCell ref="N37:N38"/>
    <mergeCell ref="S4:S9"/>
    <mergeCell ref="S10:S44"/>
    <mergeCell ref="S45:S53"/>
    <mergeCell ref="S54:S62"/>
    <mergeCell ref="S63:S69"/>
    <mergeCell ref="S70:S74"/>
    <mergeCell ref="S75:S79"/>
  </mergeCells>
  <pageMargins left="0.433070866141732" right="0.433070866141732" top="0.43" bottom="0.748031496062992" header="0.31496062992126" footer="0.17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13231</dc:creator>
  <cp:lastModifiedBy>追夢人</cp:lastModifiedBy>
  <dcterms:created xsi:type="dcterms:W3CDTF">2022-03-18T01:51:00Z</dcterms:created>
  <dcterms:modified xsi:type="dcterms:W3CDTF">2022-08-02T01:27:28Z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661E1447FA8D48DBB333552C1AC2694A</vt:lpwstr>
  </property>
  <property fmtid="{D5CDD505-2E9C-101B-9397-08002B2CF9AE}" pid="3" name="KSOProductBuildVer">
    <vt:lpwstr>2052-11.1.0.11875</vt:lpwstr>
  </property>
</Properties>
</file>